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embeddings/oleObject2.bin" ContentType="application/vnd.openxmlformats-officedocument.oleObject"/>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showInkAnnotation="0" codeName="ThisWorkbook" defaultThemeVersion="124226"/>
  <xr:revisionPtr revIDLastSave="0" documentId="13_ncr:1_{E8E86CBB-7222-C447-859B-A12DE82F2BE7}" xr6:coauthVersionLast="47" xr6:coauthVersionMax="47" xr10:uidLastSave="{00000000-0000-0000-0000-000000000000}"/>
  <bookViews>
    <workbookView xWindow="28880" yWindow="-14800" windowWidth="21100" windowHeight="20100" xr2:uid="{00000000-000D-0000-FFFF-FFFF00000000}"/>
  </bookViews>
  <sheets>
    <sheet name="Sheet1" sheetId="1" r:id="rId1"/>
    <sheet name="Sheet2" sheetId="2" state="hidden" r:id="rId2"/>
    <sheet name="Sheet3" sheetId="3" state="hidden" r:id="rId3"/>
    <sheet name="Sheet4" sheetId="4" state="hidden" r:id="rId4"/>
    <sheet name="Sheet5" sheetId="5" state="hidden" r:id="rId5"/>
  </sheets>
  <externalReferences>
    <externalReference r:id="rId6"/>
  </externalReferences>
  <definedNames>
    <definedName name="DC_gain_comp">Sheet2!$B$31</definedName>
    <definedName name="DC_gain_power">Sheet2!$B$21</definedName>
    <definedName name="fp">Sheet2!$B$18</definedName>
    <definedName name="fp_comp1">Sheet2!$B$29</definedName>
    <definedName name="fp_comp2">Sheet2!$B$30</definedName>
    <definedName name="fp_ff">Sheet2!$B$55</definedName>
    <definedName name="fz_comp">Sheet2!$B$28</definedName>
    <definedName name="fz_ff">Sheet2!$B$54</definedName>
    <definedName name="fzESR">Sheet2!$B$20</definedName>
    <definedName name="fzRHP">Sheet2!$B$19</definedName>
    <definedName name="GmPS">Sheet2!$B$6</definedName>
    <definedName name="Rsns">Sheet2!$D$5</definedName>
    <definedName name="Vout">Sheet2!$B$11</definedName>
    <definedName name="Vref">Sheet2!$B$3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2" l="1"/>
  <c r="B27" i="2"/>
  <c r="B25" i="2"/>
  <c r="B25" i="1"/>
  <c r="I21" i="5" l="1"/>
  <c r="I23" i="5" s="1"/>
  <c r="I22" i="5"/>
  <c r="W233" i="2" l="1"/>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1"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W748" i="2"/>
  <c r="W749" i="2"/>
  <c r="W750" i="2"/>
  <c r="W751" i="2"/>
  <c r="W752" i="2"/>
  <c r="W753" i="2"/>
  <c r="W754" i="2"/>
  <c r="W755" i="2"/>
  <c r="W756" i="2"/>
  <c r="W757" i="2"/>
  <c r="W758" i="2"/>
  <c r="W759" i="2"/>
  <c r="W760" i="2"/>
  <c r="W761" i="2"/>
  <c r="W762" i="2"/>
  <c r="W763" i="2"/>
  <c r="W764" i="2"/>
  <c r="W765" i="2"/>
  <c r="W766" i="2"/>
  <c r="W767" i="2"/>
  <c r="W768" i="2"/>
  <c r="W769" i="2"/>
  <c r="W770" i="2"/>
  <c r="W771" i="2"/>
  <c r="W772" i="2"/>
  <c r="W773" i="2"/>
  <c r="W774" i="2"/>
  <c r="W775" i="2"/>
  <c r="W776" i="2"/>
  <c r="W777" i="2"/>
  <c r="W778" i="2"/>
  <c r="W779" i="2"/>
  <c r="W780" i="2"/>
  <c r="W781" i="2"/>
  <c r="W782" i="2"/>
  <c r="W783" i="2"/>
  <c r="W784" i="2"/>
  <c r="W785" i="2"/>
  <c r="W786" i="2"/>
  <c r="W787" i="2"/>
  <c r="W788" i="2"/>
  <c r="W789" i="2"/>
  <c r="W790" i="2"/>
  <c r="W791" i="2"/>
  <c r="W792" i="2"/>
  <c r="W793" i="2"/>
  <c r="W794" i="2"/>
  <c r="W795" i="2"/>
  <c r="W796" i="2"/>
  <c r="W797" i="2"/>
  <c r="W798" i="2"/>
  <c r="W799" i="2"/>
  <c r="W800" i="2"/>
  <c r="W801" i="2"/>
  <c r="W802" i="2"/>
  <c r="W803" i="2"/>
  <c r="W804" i="2"/>
  <c r="W805" i="2"/>
  <c r="W806" i="2"/>
  <c r="W807" i="2"/>
  <c r="W808" i="2"/>
  <c r="W809" i="2"/>
  <c r="W810" i="2"/>
  <c r="W811" i="2"/>
  <c r="W812" i="2"/>
  <c r="W813" i="2"/>
  <c r="W814" i="2"/>
  <c r="W815" i="2"/>
  <c r="W816" i="2"/>
  <c r="W817" i="2"/>
  <c r="W818" i="2"/>
  <c r="W819" i="2"/>
  <c r="W820" i="2"/>
  <c r="W821" i="2"/>
  <c r="W822" i="2"/>
  <c r="W6" i="2"/>
  <c r="W7" i="2"/>
  <c r="W8" i="2"/>
  <c r="W9" i="2"/>
  <c r="W10" i="2"/>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D25" i="1" l="1"/>
  <c r="B26" i="1" l="1"/>
  <c r="B9" i="2" l="1"/>
  <c r="B8" i="2"/>
  <c r="B7" i="2"/>
  <c r="N19" i="1"/>
  <c r="I12" i="1"/>
  <c r="B29" i="1"/>
  <c r="B31" i="1" s="1"/>
  <c r="B32" i="1" s="1"/>
  <c r="B35" i="2" l="1"/>
  <c r="D35" i="2" s="1"/>
  <c r="B14" i="2"/>
  <c r="D14" i="2" s="1"/>
  <c r="B13" i="2"/>
  <c r="B11" i="2"/>
  <c r="B10" i="2"/>
  <c r="B60" i="2"/>
  <c r="D27" i="2"/>
  <c r="D26" i="2"/>
  <c r="D25" i="2"/>
  <c r="D24" i="2"/>
  <c r="D9" i="2"/>
  <c r="W5" i="2"/>
  <c r="D5" i="2"/>
  <c r="AP4" i="2" s="1"/>
  <c r="W4" i="2"/>
  <c r="D4" i="2"/>
  <c r="B28" i="2" l="1"/>
  <c r="AP5" i="2"/>
  <c r="AP236" i="2"/>
  <c r="AP240" i="2"/>
  <c r="AP241" i="2"/>
  <c r="AP242" i="2"/>
  <c r="AP243" i="2"/>
  <c r="AP247" i="2"/>
  <c r="AP251" i="2"/>
  <c r="AP257" i="2"/>
  <c r="AP263" i="2"/>
  <c r="AP264" i="2"/>
  <c r="AP271" i="2"/>
  <c r="AP272" i="2"/>
  <c r="AP284" i="2"/>
  <c r="AP286" i="2"/>
  <c r="AP287" i="2"/>
  <c r="AP288" i="2"/>
  <c r="AP289" i="2"/>
  <c r="AP294" i="2"/>
  <c r="AP296" i="2"/>
  <c r="AP298" i="2"/>
  <c r="AP300" i="2"/>
  <c r="AP301" i="2"/>
  <c r="AP303" i="2"/>
  <c r="AP310" i="2"/>
  <c r="AP313" i="2"/>
  <c r="AP315" i="2"/>
  <c r="AP318" i="2"/>
  <c r="AP322" i="2"/>
  <c r="AP335" i="2"/>
  <c r="AP336" i="2"/>
  <c r="AP342" i="2"/>
  <c r="AP345" i="2"/>
  <c r="AP351" i="2"/>
  <c r="AP355" i="2"/>
  <c r="AP356" i="2"/>
  <c r="AP361" i="2"/>
  <c r="AP362" i="2"/>
  <c r="AP370" i="2"/>
  <c r="AP373" i="2"/>
  <c r="AP375" i="2"/>
  <c r="AP376" i="2"/>
  <c r="AP389" i="2"/>
  <c r="AP394" i="2"/>
  <c r="AP396" i="2"/>
  <c r="AP399" i="2"/>
  <c r="AP405" i="2"/>
  <c r="AP410" i="2"/>
  <c r="AP421" i="2"/>
  <c r="AP422" i="2"/>
  <c r="AP423" i="2"/>
  <c r="AP424" i="2"/>
  <c r="AP426" i="2"/>
  <c r="AP427" i="2"/>
  <c r="AP430" i="2"/>
  <c r="AP431" i="2"/>
  <c r="AP432" i="2"/>
  <c r="AP436" i="2"/>
  <c r="AP440" i="2"/>
  <c r="AP445" i="2"/>
  <c r="AP447" i="2"/>
  <c r="AP450" i="2"/>
  <c r="AP456" i="2"/>
  <c r="AP457" i="2"/>
  <c r="AP458" i="2"/>
  <c r="AP459" i="2"/>
  <c r="AP461" i="2"/>
  <c r="AP462" i="2"/>
  <c r="AP464" i="2"/>
  <c r="AP465" i="2"/>
  <c r="AP466" i="2"/>
  <c r="AP467" i="2"/>
  <c r="AP469" i="2"/>
  <c r="AP471" i="2"/>
  <c r="AP473" i="2"/>
  <c r="AP474" i="2"/>
  <c r="AP476" i="2"/>
  <c r="AP479" i="2"/>
  <c r="AP489" i="2"/>
  <c r="AP490" i="2"/>
  <c r="AP492" i="2"/>
  <c r="AP495" i="2"/>
  <c r="AP505" i="2"/>
  <c r="AP506" i="2"/>
  <c r="AP508" i="2"/>
  <c r="AP511" i="2"/>
  <c r="AP233" i="2"/>
  <c r="AP235" i="2"/>
  <c r="AP239" i="2"/>
  <c r="AP249" i="2"/>
  <c r="AP250" i="2"/>
  <c r="AP255" i="2"/>
  <c r="AP259" i="2"/>
  <c r="AP265" i="2"/>
  <c r="AP267" i="2"/>
  <c r="AP268" i="2"/>
  <c r="AP269" i="2"/>
  <c r="AP270" i="2"/>
  <c r="AP274" i="2"/>
  <c r="AP277" i="2"/>
  <c r="AP282" i="2"/>
  <c r="AP302" i="2"/>
  <c r="AP304" i="2"/>
  <c r="AP306" i="2"/>
  <c r="AP308" i="2"/>
  <c r="AP316" i="2"/>
  <c r="AP319" i="2"/>
  <c r="AP327" i="2"/>
  <c r="AP328" i="2"/>
  <c r="AP330" i="2"/>
  <c r="AP333" i="2"/>
  <c r="AP339" i="2"/>
  <c r="AP340" i="2"/>
  <c r="AP346" i="2"/>
  <c r="AP349" i="2"/>
  <c r="AP353" i="2"/>
  <c r="AP357" i="2"/>
  <c r="AP368" i="2"/>
  <c r="AP374" i="2"/>
  <c r="AP377" i="2"/>
  <c r="AP383" i="2"/>
  <c r="AP386" i="2"/>
  <c r="AP390" i="2"/>
  <c r="AP392" i="2"/>
  <c r="AP395" i="2"/>
  <c r="AP401" i="2"/>
  <c r="AP408" i="2"/>
  <c r="AP411" i="2"/>
  <c r="AP417" i="2"/>
  <c r="AP420" i="2"/>
  <c r="AP428" i="2"/>
  <c r="AP437" i="2"/>
  <c r="AP441" i="2"/>
  <c r="AP443" i="2"/>
  <c r="AP446" i="2"/>
  <c r="AP452" i="2"/>
  <c r="AP453" i="2"/>
  <c r="AP455" i="2"/>
  <c r="AP470" i="2"/>
  <c r="AP475" i="2"/>
  <c r="AP485" i="2"/>
  <c r="AP486" i="2"/>
  <c r="AP488" i="2"/>
  <c r="AP491" i="2"/>
  <c r="AP501" i="2"/>
  <c r="AP502" i="2"/>
  <c r="AP504" i="2"/>
  <c r="AP507" i="2"/>
  <c r="AP234" i="2"/>
  <c r="AP237" i="2"/>
  <c r="AP244" i="2"/>
  <c r="AP248" i="2"/>
  <c r="AP256" i="2"/>
  <c r="AP260" i="2"/>
  <c r="AP262" i="2"/>
  <c r="AP275" i="2"/>
  <c r="AP276" i="2"/>
  <c r="AP279" i="2"/>
  <c r="AP280" i="2"/>
  <c r="AP285" i="2"/>
  <c r="AP291" i="2"/>
  <c r="AP309" i="2"/>
  <c r="AP311" i="2"/>
  <c r="AP314" i="2"/>
  <c r="AP317" i="2"/>
  <c r="AP320" i="2"/>
  <c r="AP323" i="2"/>
  <c r="AP324" i="2"/>
  <c r="AP325" i="2"/>
  <c r="AP334" i="2"/>
  <c r="AP337" i="2"/>
  <c r="AP343" i="2"/>
  <c r="AP344" i="2"/>
  <c r="AP350" i="2"/>
  <c r="AP354" i="2"/>
  <c r="AP360" i="2"/>
  <c r="AP363" i="2"/>
  <c r="AP364" i="2"/>
  <c r="AP366" i="2"/>
  <c r="AP367" i="2"/>
  <c r="AP371" i="2"/>
  <c r="AP372" i="2"/>
  <c r="AP379" i="2"/>
  <c r="AP380" i="2"/>
  <c r="AP381" i="2"/>
  <c r="AP382" i="2"/>
  <c r="AP388" i="2"/>
  <c r="AP391" i="2"/>
  <c r="AP397" i="2"/>
  <c r="AP402" i="2"/>
  <c r="AP404" i="2"/>
  <c r="AP413" i="2"/>
  <c r="AP414" i="2"/>
  <c r="AP415" i="2"/>
  <c r="AP416" i="2"/>
  <c r="AP425" i="2"/>
  <c r="AP435" i="2"/>
  <c r="AP439" i="2"/>
  <c r="AP442" i="2"/>
  <c r="AP448" i="2"/>
  <c r="AP451" i="2"/>
  <c r="AP460" i="2"/>
  <c r="AP463" i="2"/>
  <c r="AP468" i="2"/>
  <c r="AP472" i="2"/>
  <c r="AP481" i="2"/>
  <c r="AP482" i="2"/>
  <c r="AP484" i="2"/>
  <c r="AP487" i="2"/>
  <c r="AP497" i="2"/>
  <c r="AP498" i="2"/>
  <c r="AP500" i="2"/>
  <c r="AP503" i="2"/>
  <c r="AP238" i="2"/>
  <c r="AP245" i="2"/>
  <c r="AP246" i="2"/>
  <c r="AP252" i="2"/>
  <c r="AP253" i="2"/>
  <c r="AP254" i="2"/>
  <c r="AP258" i="2"/>
  <c r="AP261" i="2"/>
  <c r="AP266" i="2"/>
  <c r="AP273" i="2"/>
  <c r="AP278" i="2"/>
  <c r="AP281" i="2"/>
  <c r="AP283" i="2"/>
  <c r="AP290" i="2"/>
  <c r="AP292" i="2"/>
  <c r="AP293" i="2"/>
  <c r="AP295" i="2"/>
  <c r="AP297" i="2"/>
  <c r="AP299" i="2"/>
  <c r="AP305" i="2"/>
  <c r="AP307" i="2"/>
  <c r="AP312" i="2"/>
  <c r="AP321" i="2"/>
  <c r="AP326" i="2"/>
  <c r="AP329" i="2"/>
  <c r="AP331" i="2"/>
  <c r="AP332" i="2"/>
  <c r="AP338" i="2"/>
  <c r="AP341" i="2"/>
  <c r="AP347" i="2"/>
  <c r="AP348" i="2"/>
  <c r="AP352" i="2"/>
  <c r="AP358" i="2"/>
  <c r="AP359" i="2"/>
  <c r="AP365" i="2"/>
  <c r="AP369" i="2"/>
  <c r="AP378" i="2"/>
  <c r="AP384" i="2"/>
  <c r="AP385" i="2"/>
  <c r="AP387" i="2"/>
  <c r="AP393" i="2"/>
  <c r="AP398" i="2"/>
  <c r="AP400" i="2"/>
  <c r="AP403" i="2"/>
  <c r="AP406" i="2"/>
  <c r="AP407" i="2"/>
  <c r="AP409" i="2"/>
  <c r="AP412" i="2"/>
  <c r="AP418" i="2"/>
  <c r="AP419" i="2"/>
  <c r="AP429" i="2"/>
  <c r="AP433" i="2"/>
  <c r="AP434" i="2"/>
  <c r="AP438" i="2"/>
  <c r="AP444" i="2"/>
  <c r="AP449" i="2"/>
  <c r="AP454" i="2"/>
  <c r="AP477" i="2"/>
  <c r="AP478" i="2"/>
  <c r="AP480" i="2"/>
  <c r="AP483" i="2"/>
  <c r="AP493" i="2"/>
  <c r="AP494" i="2"/>
  <c r="AP496" i="2"/>
  <c r="AP499" i="2"/>
  <c r="AP509" i="2"/>
  <c r="AP510" i="2"/>
  <c r="AP512" i="2"/>
  <c r="AP515" i="2"/>
  <c r="AP519" i="2"/>
  <c r="AP521" i="2"/>
  <c r="AP538" i="2"/>
  <c r="AP544" i="2"/>
  <c r="AP545" i="2"/>
  <c r="AP547" i="2"/>
  <c r="AP556" i="2"/>
  <c r="AP558" i="2"/>
  <c r="AP561" i="2"/>
  <c r="AP567" i="2"/>
  <c r="AP572" i="2"/>
  <c r="AP574" i="2"/>
  <c r="AP577" i="2"/>
  <c r="AP583" i="2"/>
  <c r="AP588" i="2"/>
  <c r="AP594" i="2"/>
  <c r="AP597" i="2"/>
  <c r="AP600" i="2"/>
  <c r="AP601" i="2"/>
  <c r="AP602" i="2"/>
  <c r="AP604" i="2"/>
  <c r="AP611" i="2"/>
  <c r="AP614" i="2"/>
  <c r="AP621" i="2"/>
  <c r="AP623" i="2"/>
  <c r="AP624" i="2"/>
  <c r="AP625" i="2"/>
  <c r="AP628" i="2"/>
  <c r="AP639" i="2"/>
  <c r="AP640" i="2"/>
  <c r="AP642" i="2"/>
  <c r="AP645" i="2"/>
  <c r="AP655" i="2"/>
  <c r="AP656" i="2"/>
  <c r="AP658" i="2"/>
  <c r="AP661" i="2"/>
  <c r="AP671" i="2"/>
  <c r="AP672" i="2"/>
  <c r="AP674" i="2"/>
  <c r="AP679" i="2"/>
  <c r="AP680" i="2"/>
  <c r="AP682" i="2"/>
  <c r="AP687" i="2"/>
  <c r="AP688" i="2"/>
  <c r="AP689" i="2"/>
  <c r="AP695" i="2"/>
  <c r="AP696" i="2"/>
  <c r="AP705" i="2"/>
  <c r="AP709" i="2"/>
  <c r="AP722" i="2"/>
  <c r="AP723" i="2"/>
  <c r="AP725" i="2"/>
  <c r="AP728" i="2"/>
  <c r="AP738" i="2"/>
  <c r="AP739" i="2"/>
  <c r="AP741" i="2"/>
  <c r="AP744" i="2"/>
  <c r="AP754" i="2"/>
  <c r="AP755" i="2"/>
  <c r="AP757" i="2"/>
  <c r="AP760" i="2"/>
  <c r="AP770" i="2"/>
  <c r="AP771" i="2"/>
  <c r="AP773" i="2"/>
  <c r="AP778" i="2"/>
  <c r="AP779" i="2"/>
  <c r="AP781" i="2"/>
  <c r="AP786" i="2"/>
  <c r="AP787" i="2"/>
  <c r="AP788" i="2"/>
  <c r="AP795" i="2"/>
  <c r="AP801" i="2"/>
  <c r="AP804" i="2"/>
  <c r="AP809" i="2"/>
  <c r="AP813" i="2"/>
  <c r="AP814" i="2"/>
  <c r="AP815" i="2"/>
  <c r="AP816" i="2"/>
  <c r="AP821" i="2"/>
  <c r="AP822" i="2"/>
  <c r="AP517" i="2"/>
  <c r="AP518" i="2"/>
  <c r="AP522" i="2"/>
  <c r="AP528" i="2"/>
  <c r="AP531" i="2"/>
  <c r="AP536" i="2"/>
  <c r="AP540" i="2"/>
  <c r="AP541" i="2"/>
  <c r="AP542" i="2"/>
  <c r="AP543" i="2"/>
  <c r="AP554" i="2"/>
  <c r="AP557" i="2"/>
  <c r="AP563" i="2"/>
  <c r="AP568" i="2"/>
  <c r="AP570" i="2"/>
  <c r="AP573" i="2"/>
  <c r="AP579" i="2"/>
  <c r="AP584" i="2"/>
  <c r="AP586" i="2"/>
  <c r="AP589" i="2"/>
  <c r="AP591" i="2"/>
  <c r="AP592" i="2"/>
  <c r="AP593" i="2"/>
  <c r="AP599" i="2"/>
  <c r="AP605" i="2"/>
  <c r="AP607" i="2"/>
  <c r="AP608" i="2"/>
  <c r="AP609" i="2"/>
  <c r="AP610" i="2"/>
  <c r="AP619" i="2"/>
  <c r="AP626" i="2"/>
  <c r="AP635" i="2"/>
  <c r="AP636" i="2"/>
  <c r="AP638" i="2"/>
  <c r="AP641" i="2"/>
  <c r="AP651" i="2"/>
  <c r="AP652" i="2"/>
  <c r="AP654" i="2"/>
  <c r="AP657" i="2"/>
  <c r="AP667" i="2"/>
  <c r="AP668" i="2"/>
  <c r="AP670" i="2"/>
  <c r="AP673" i="2"/>
  <c r="AP681" i="2"/>
  <c r="AP686" i="2"/>
  <c r="AP698" i="2"/>
  <c r="AP699" i="2"/>
  <c r="AP700" i="2"/>
  <c r="AP701" i="2"/>
  <c r="AP703" i="2"/>
  <c r="AP718" i="2"/>
  <c r="AP719" i="2"/>
  <c r="AP721" i="2"/>
  <c r="AP724" i="2"/>
  <c r="AP734" i="2"/>
  <c r="AP735" i="2"/>
  <c r="AP737" i="2"/>
  <c r="AP740" i="2"/>
  <c r="AP750" i="2"/>
  <c r="AP751" i="2"/>
  <c r="AP753" i="2"/>
  <c r="AP756" i="2"/>
  <c r="AP766" i="2"/>
  <c r="AP767" i="2"/>
  <c r="AP769" i="2"/>
  <c r="AP772" i="2"/>
  <c r="AP780" i="2"/>
  <c r="AP785" i="2"/>
  <c r="AP793" i="2"/>
  <c r="AP797" i="2"/>
  <c r="AP798" i="2"/>
  <c r="AP799" i="2"/>
  <c r="AP800" i="2"/>
  <c r="AP812" i="2"/>
  <c r="AP818" i="2"/>
  <c r="AP819" i="2"/>
  <c r="AP820" i="2"/>
  <c r="AP6" i="2"/>
  <c r="AP8" i="2"/>
  <c r="AP520" i="2"/>
  <c r="AP524" i="2"/>
  <c r="AP525" i="2"/>
  <c r="AP526" i="2"/>
  <c r="AP527" i="2"/>
  <c r="AP539" i="2"/>
  <c r="AP548" i="2"/>
  <c r="AP552" i="2"/>
  <c r="AP553" i="2"/>
  <c r="AP559" i="2"/>
  <c r="AP564" i="2"/>
  <c r="AP566" i="2"/>
  <c r="AP569" i="2"/>
  <c r="AP575" i="2"/>
  <c r="AP580" i="2"/>
  <c r="AP582" i="2"/>
  <c r="AP585" i="2"/>
  <c r="AP595" i="2"/>
  <c r="AP603" i="2"/>
  <c r="AP612" i="2"/>
  <c r="AP613" i="2"/>
  <c r="AP622" i="2"/>
  <c r="AP631" i="2"/>
  <c r="AP632" i="2"/>
  <c r="AP633" i="2"/>
  <c r="AP637" i="2"/>
  <c r="AP647" i="2"/>
  <c r="AP648" i="2"/>
  <c r="AP650" i="2"/>
  <c r="AP653" i="2"/>
  <c r="AP663" i="2"/>
  <c r="AP664" i="2"/>
  <c r="AP666" i="2"/>
  <c r="AP669" i="2"/>
  <c r="AP678" i="2"/>
  <c r="AP685" i="2"/>
  <c r="AP694" i="2"/>
  <c r="AP697" i="2"/>
  <c r="AP704" i="2"/>
  <c r="AP710" i="2"/>
  <c r="AP714" i="2"/>
  <c r="AP715" i="2"/>
  <c r="AP717" i="2"/>
  <c r="AP720" i="2"/>
  <c r="AP730" i="2"/>
  <c r="AP731" i="2"/>
  <c r="AP733" i="2"/>
  <c r="AP736" i="2"/>
  <c r="AP746" i="2"/>
  <c r="AP747" i="2"/>
  <c r="AP749" i="2"/>
  <c r="AP752" i="2"/>
  <c r="AP762" i="2"/>
  <c r="AP763" i="2"/>
  <c r="AP765" i="2"/>
  <c r="AP768" i="2"/>
  <c r="AP777" i="2"/>
  <c r="AP784" i="2"/>
  <c r="AP790" i="2"/>
  <c r="AP791" i="2"/>
  <c r="AP792" i="2"/>
  <c r="AP796" i="2"/>
  <c r="AP802" i="2"/>
  <c r="AP803" i="2"/>
  <c r="AP805" i="2"/>
  <c r="AP806" i="2"/>
  <c r="AP807" i="2"/>
  <c r="AP808" i="2"/>
  <c r="AP810" i="2"/>
  <c r="AP7" i="2"/>
  <c r="AP10" i="2"/>
  <c r="AP513" i="2"/>
  <c r="AP514" i="2"/>
  <c r="AP516" i="2"/>
  <c r="AP523" i="2"/>
  <c r="AP529" i="2"/>
  <c r="AP530" i="2"/>
  <c r="AP532" i="2"/>
  <c r="AP533" i="2"/>
  <c r="AP534" i="2"/>
  <c r="AP535" i="2"/>
  <c r="AP537" i="2"/>
  <c r="AP546" i="2"/>
  <c r="AP549" i="2"/>
  <c r="AP550" i="2"/>
  <c r="AP551" i="2"/>
  <c r="AP555" i="2"/>
  <c r="AP560" i="2"/>
  <c r="AP562" i="2"/>
  <c r="AP565" i="2"/>
  <c r="AP571" i="2"/>
  <c r="AP576" i="2"/>
  <c r="AP578" i="2"/>
  <c r="AP581" i="2"/>
  <c r="AP587" i="2"/>
  <c r="AP590" i="2"/>
  <c r="AP596" i="2"/>
  <c r="AP598" i="2"/>
  <c r="AP606" i="2"/>
  <c r="AP615" i="2"/>
  <c r="AP616" i="2"/>
  <c r="AP617" i="2"/>
  <c r="AP618" i="2"/>
  <c r="AP620" i="2"/>
  <c r="AP627" i="2"/>
  <c r="AP629" i="2"/>
  <c r="AP630" i="2"/>
  <c r="AP634" i="2"/>
  <c r="AP643" i="2"/>
  <c r="AP644" i="2"/>
  <c r="AP646" i="2"/>
  <c r="AP649" i="2"/>
  <c r="AP659" i="2"/>
  <c r="AP660" i="2"/>
  <c r="AP662" i="2"/>
  <c r="AP665" i="2"/>
  <c r="AP675" i="2"/>
  <c r="AP676" i="2"/>
  <c r="AP677" i="2"/>
  <c r="AP683" i="2"/>
  <c r="AP684" i="2"/>
  <c r="AP690" i="2"/>
  <c r="AP691" i="2"/>
  <c r="AP692" i="2"/>
  <c r="AP693" i="2"/>
  <c r="AP702" i="2"/>
  <c r="AP706" i="2"/>
  <c r="AP707" i="2"/>
  <c r="AP708" i="2"/>
  <c r="AP711" i="2"/>
  <c r="AP712" i="2"/>
  <c r="AP713" i="2"/>
  <c r="AP716" i="2"/>
  <c r="AP726" i="2"/>
  <c r="AP727" i="2"/>
  <c r="AP729" i="2"/>
  <c r="AP732" i="2"/>
  <c r="AP742" i="2"/>
  <c r="AP743" i="2"/>
  <c r="AP745" i="2"/>
  <c r="AP748" i="2"/>
  <c r="AP758" i="2"/>
  <c r="AP759" i="2"/>
  <c r="AP761" i="2"/>
  <c r="AP764" i="2"/>
  <c r="AP774" i="2"/>
  <c r="AP775" i="2"/>
  <c r="AP776" i="2"/>
  <c r="AP782" i="2"/>
  <c r="AP783" i="2"/>
  <c r="AP789" i="2"/>
  <c r="AP794" i="2"/>
  <c r="AP811" i="2"/>
  <c r="AP817" i="2"/>
  <c r="AP9" i="2"/>
  <c r="AP11" i="2"/>
  <c r="AP13" i="2"/>
  <c r="AP17" i="2"/>
  <c r="AP18" i="2"/>
  <c r="AP24" i="2"/>
  <c r="AP25" i="2"/>
  <c r="AP26" i="2"/>
  <c r="AP33" i="2"/>
  <c r="AP35" i="2"/>
  <c r="AP38" i="2"/>
  <c r="AP43" i="2"/>
  <c r="AP44" i="2"/>
  <c r="AP46" i="2"/>
  <c r="AP49" i="2"/>
  <c r="AP54" i="2"/>
  <c r="AP61" i="2"/>
  <c r="AP66" i="2"/>
  <c r="AP67" i="2"/>
  <c r="AP69" i="2"/>
  <c r="AP70" i="2"/>
  <c r="AP71" i="2"/>
  <c r="AP74" i="2"/>
  <c r="AP75" i="2"/>
  <c r="AP76" i="2"/>
  <c r="AP80" i="2"/>
  <c r="AP90" i="2"/>
  <c r="AP91" i="2"/>
  <c r="AP93" i="2"/>
  <c r="AP96" i="2"/>
  <c r="AP98" i="2"/>
  <c r="AP99" i="2"/>
  <c r="AP100" i="2"/>
  <c r="AP116" i="2"/>
  <c r="AP117" i="2"/>
  <c r="AP118" i="2"/>
  <c r="AP121" i="2"/>
  <c r="AP126" i="2"/>
  <c r="AP134" i="2"/>
  <c r="AP142" i="2"/>
  <c r="AP151" i="2"/>
  <c r="AP153" i="2"/>
  <c r="AP156" i="2"/>
  <c r="AP159" i="2"/>
  <c r="AP161" i="2"/>
  <c r="AP163" i="2"/>
  <c r="AP165" i="2"/>
  <c r="AP167" i="2"/>
  <c r="AP169" i="2"/>
  <c r="AP171" i="2"/>
  <c r="AP173" i="2"/>
  <c r="AP175" i="2"/>
  <c r="AP177" i="2"/>
  <c r="AP179" i="2"/>
  <c r="AP181" i="2"/>
  <c r="AP183" i="2"/>
  <c r="AP198" i="2"/>
  <c r="AP204" i="2"/>
  <c r="AP206" i="2"/>
  <c r="AP209" i="2"/>
  <c r="AP212" i="2"/>
  <c r="AP214" i="2"/>
  <c r="AP215" i="2"/>
  <c r="AP221" i="2"/>
  <c r="AP225" i="2"/>
  <c r="AP20" i="2"/>
  <c r="AP28" i="2"/>
  <c r="AP29" i="2"/>
  <c r="AP31" i="2"/>
  <c r="AP34" i="2"/>
  <c r="AP40" i="2"/>
  <c r="AP42" i="2"/>
  <c r="AP45" i="2"/>
  <c r="AP55" i="2"/>
  <c r="AP56" i="2"/>
  <c r="AP57" i="2"/>
  <c r="AP62" i="2"/>
  <c r="AP64" i="2"/>
  <c r="AP72" i="2"/>
  <c r="AP86" i="2"/>
  <c r="AP87" i="2"/>
  <c r="AP89" i="2"/>
  <c r="AP92" i="2"/>
  <c r="AP105" i="2"/>
  <c r="AP112" i="2"/>
  <c r="AP113" i="2"/>
  <c r="AP115" i="2"/>
  <c r="AP124" i="2"/>
  <c r="AP127" i="2"/>
  <c r="AP129" i="2"/>
  <c r="AP132" i="2"/>
  <c r="AP135" i="2"/>
  <c r="AP137" i="2"/>
  <c r="AP140" i="2"/>
  <c r="AP143" i="2"/>
  <c r="AP145" i="2"/>
  <c r="AP152" i="2"/>
  <c r="AP154" i="2"/>
  <c r="AP155" i="2"/>
  <c r="AP160" i="2"/>
  <c r="AP186" i="2"/>
  <c r="AP188" i="2"/>
  <c r="AP190" i="2"/>
  <c r="AP191" i="2"/>
  <c r="AP196" i="2"/>
  <c r="AP202" i="2"/>
  <c r="AP207" i="2"/>
  <c r="AP216" i="2"/>
  <c r="AP218" i="2"/>
  <c r="AP219" i="2"/>
  <c r="AP222" i="2"/>
  <c r="AP223" i="2"/>
  <c r="AP226" i="2"/>
  <c r="AP227" i="2"/>
  <c r="AP12" i="2"/>
  <c r="AP16" i="2"/>
  <c r="AP21" i="2"/>
  <c r="AP23" i="2"/>
  <c r="AP27" i="2"/>
  <c r="AP30" i="2"/>
  <c r="AP36" i="2"/>
  <c r="AP41" i="2"/>
  <c r="AP51" i="2"/>
  <c r="AP52" i="2"/>
  <c r="AP53" i="2"/>
  <c r="AP58" i="2"/>
  <c r="AP60" i="2"/>
  <c r="AP63" i="2"/>
  <c r="AP68" i="2"/>
  <c r="AP82" i="2"/>
  <c r="AP83" i="2"/>
  <c r="AP85" i="2"/>
  <c r="AP88" i="2"/>
  <c r="AP94" i="2"/>
  <c r="AP95" i="2"/>
  <c r="AP101" i="2"/>
  <c r="AP102" i="2"/>
  <c r="AP103" i="2"/>
  <c r="AP106" i="2"/>
  <c r="AP107" i="2"/>
  <c r="AP108" i="2"/>
  <c r="AP109" i="2"/>
  <c r="AP111" i="2"/>
  <c r="AP114" i="2"/>
  <c r="AP122" i="2"/>
  <c r="AP130" i="2"/>
  <c r="AP138" i="2"/>
  <c r="AP146" i="2"/>
  <c r="AP149" i="2"/>
  <c r="AP150" i="2"/>
  <c r="AP157" i="2"/>
  <c r="AP158" i="2"/>
  <c r="AP185" i="2"/>
  <c r="AP187" i="2"/>
  <c r="AP189" i="2"/>
  <c r="AP194" i="2"/>
  <c r="AP195" i="2"/>
  <c r="AP197" i="2"/>
  <c r="AP199" i="2"/>
  <c r="AP200" i="2"/>
  <c r="AP205" i="2"/>
  <c r="AP208" i="2"/>
  <c r="AP210" i="2"/>
  <c r="AP213" i="2"/>
  <c r="AP220" i="2"/>
  <c r="AP224" i="2"/>
  <c r="AP228" i="2"/>
  <c r="AP229" i="2"/>
  <c r="AP231" i="2"/>
  <c r="AP232" i="2"/>
  <c r="AP14" i="2"/>
  <c r="AP15" i="2"/>
  <c r="AP19" i="2"/>
  <c r="AP22" i="2"/>
  <c r="AP32" i="2"/>
  <c r="AP37" i="2"/>
  <c r="AP39" i="2"/>
  <c r="AP47" i="2"/>
  <c r="AP48" i="2"/>
  <c r="AP50" i="2"/>
  <c r="AP59" i="2"/>
  <c r="AP65" i="2"/>
  <c r="AP73" i="2"/>
  <c r="AP77" i="2"/>
  <c r="AP78" i="2"/>
  <c r="AP79" i="2"/>
  <c r="AP81" i="2"/>
  <c r="AP84" i="2"/>
  <c r="AP97" i="2"/>
  <c r="AP104" i="2"/>
  <c r="AP110" i="2"/>
  <c r="AP119" i="2"/>
  <c r="AP120" i="2"/>
  <c r="AP123" i="2"/>
  <c r="AP125" i="2"/>
  <c r="AP128" i="2"/>
  <c r="AP131" i="2"/>
  <c r="AP133" i="2"/>
  <c r="AP136" i="2"/>
  <c r="AP139" i="2"/>
  <c r="AP141" i="2"/>
  <c r="AP144" i="2"/>
  <c r="AP147" i="2"/>
  <c r="AP148" i="2"/>
  <c r="AP162" i="2"/>
  <c r="AP164" i="2"/>
  <c r="AP166" i="2"/>
  <c r="AP168" i="2"/>
  <c r="AP170" i="2"/>
  <c r="AP172" i="2"/>
  <c r="AP174" i="2"/>
  <c r="AP176" i="2"/>
  <c r="AP178" i="2"/>
  <c r="AP180" i="2"/>
  <c r="AP182" i="2"/>
  <c r="AP184" i="2"/>
  <c r="AP192" i="2"/>
  <c r="AP193" i="2"/>
  <c r="AP201" i="2"/>
  <c r="AP203" i="2"/>
  <c r="AP211" i="2"/>
  <c r="AP217" i="2"/>
  <c r="AP230" i="2"/>
  <c r="AQ236" i="2"/>
  <c r="AQ249" i="2"/>
  <c r="AQ254" i="2"/>
  <c r="AQ255" i="2"/>
  <c r="AQ259" i="2"/>
  <c r="AQ264" i="2"/>
  <c r="AQ267" i="2"/>
  <c r="AQ269" i="2"/>
  <c r="AQ271" i="2"/>
  <c r="AQ277" i="2"/>
  <c r="AQ293" i="2"/>
  <c r="AQ295" i="2"/>
  <c r="AQ296" i="2"/>
  <c r="AQ306" i="2"/>
  <c r="AQ309" i="2"/>
  <c r="AQ311" i="2"/>
  <c r="AQ312" i="2"/>
  <c r="AQ317" i="2"/>
  <c r="AQ322" i="2"/>
  <c r="AQ324" i="2"/>
  <c r="AQ326" i="2"/>
  <c r="AQ328" i="2"/>
  <c r="AQ329" i="2"/>
  <c r="AQ330" i="2"/>
  <c r="AQ333" i="2"/>
  <c r="AQ337" i="2"/>
  <c r="AQ341" i="2"/>
  <c r="AQ345" i="2"/>
  <c r="AQ349" i="2"/>
  <c r="AQ359" i="2"/>
  <c r="AQ362" i="2"/>
  <c r="AQ368" i="2"/>
  <c r="AQ370" i="2"/>
  <c r="AQ379" i="2"/>
  <c r="AQ381" i="2"/>
  <c r="AQ383" i="2"/>
  <c r="AQ384" i="2"/>
  <c r="AQ388" i="2"/>
  <c r="AQ393" i="2"/>
  <c r="AQ399" i="2"/>
  <c r="AQ402" i="2"/>
  <c r="AQ404" i="2"/>
  <c r="AQ409" i="2"/>
  <c r="AQ427" i="2"/>
  <c r="AQ431" i="2"/>
  <c r="AQ434" i="2"/>
  <c r="AQ437" i="2"/>
  <c r="AQ438" i="2"/>
  <c r="AQ441" i="2"/>
  <c r="AQ443" i="2"/>
  <c r="AQ448" i="2"/>
  <c r="AQ462" i="2"/>
  <c r="AQ463" i="2"/>
  <c r="AQ468" i="2"/>
  <c r="AQ469" i="2"/>
  <c r="AQ471" i="2"/>
  <c r="AQ474" i="2"/>
  <c r="AQ476" i="2"/>
  <c r="AQ481" i="2"/>
  <c r="AQ483" i="2"/>
  <c r="AQ490" i="2"/>
  <c r="AQ492" i="2"/>
  <c r="AQ497" i="2"/>
  <c r="AQ499" i="2"/>
  <c r="AQ506" i="2"/>
  <c r="AQ508" i="2"/>
  <c r="AQ513" i="2"/>
  <c r="AQ515" i="2"/>
  <c r="AQ518" i="2"/>
  <c r="AQ519" i="2"/>
  <c r="AQ522" i="2"/>
  <c r="AQ523" i="2"/>
  <c r="AQ525" i="2"/>
  <c r="AQ527" i="2"/>
  <c r="AQ530" i="2"/>
  <c r="AQ531" i="2"/>
  <c r="AQ536" i="2"/>
  <c r="AQ537" i="2"/>
  <c r="AQ551" i="2"/>
  <c r="AQ554" i="2"/>
  <c r="AQ559" i="2"/>
  <c r="AQ234" i="2"/>
  <c r="AQ239" i="2"/>
  <c r="AQ241" i="2"/>
  <c r="AQ243" i="2"/>
  <c r="AQ245" i="2"/>
  <c r="AQ252" i="2"/>
  <c r="AQ261" i="2"/>
  <c r="AQ272" i="2"/>
  <c r="AQ275" i="2"/>
  <c r="AQ278" i="2"/>
  <c r="AQ279" i="2"/>
  <c r="AQ287" i="2"/>
  <c r="AQ289" i="2"/>
  <c r="AQ297" i="2"/>
  <c r="AQ299" i="2"/>
  <c r="AQ300" i="2"/>
  <c r="AQ302" i="2"/>
  <c r="AQ304" i="2"/>
  <c r="AQ305" i="2"/>
  <c r="AQ307" i="2"/>
  <c r="AQ314" i="2"/>
  <c r="AQ323" i="2"/>
  <c r="AQ327" i="2"/>
  <c r="AQ331" i="2"/>
  <c r="AQ335" i="2"/>
  <c r="AQ339" i="2"/>
  <c r="AQ343" i="2"/>
  <c r="AQ347" i="2"/>
  <c r="AQ351" i="2"/>
  <c r="AQ355" i="2"/>
  <c r="AQ360" i="2"/>
  <c r="AQ364" i="2"/>
  <c r="AQ365" i="2"/>
  <c r="AQ369" i="2"/>
  <c r="AQ372" i="2"/>
  <c r="AQ374" i="2"/>
  <c r="AQ389" i="2"/>
  <c r="AQ395" i="2"/>
  <c r="AQ398" i="2"/>
  <c r="AQ400" i="2"/>
  <c r="AQ405" i="2"/>
  <c r="AQ406" i="2"/>
  <c r="AQ411" i="2"/>
  <c r="AQ412" i="2"/>
  <c r="AQ414" i="2"/>
  <c r="AQ416" i="2"/>
  <c r="AQ419" i="2"/>
  <c r="AQ420" i="2"/>
  <c r="AQ422" i="2"/>
  <c r="AQ424" i="2"/>
  <c r="AQ432" i="2"/>
  <c r="AQ435" i="2"/>
  <c r="AQ439" i="2"/>
  <c r="AQ444" i="2"/>
  <c r="AQ450" i="2"/>
  <c r="AQ451" i="2"/>
  <c r="AQ453" i="2"/>
  <c r="AQ454" i="2"/>
  <c r="AQ455" i="2"/>
  <c r="AQ457" i="2"/>
  <c r="AQ459" i="2"/>
  <c r="AQ464" i="2"/>
  <c r="AQ466" i="2"/>
  <c r="AQ472" i="2"/>
  <c r="AQ477" i="2"/>
  <c r="AQ479" i="2"/>
  <c r="AQ486" i="2"/>
  <c r="AQ488" i="2"/>
  <c r="AQ493" i="2"/>
  <c r="AQ495" i="2"/>
  <c r="AQ502" i="2"/>
  <c r="AQ504" i="2"/>
  <c r="AQ509" i="2"/>
  <c r="AQ511" i="2"/>
  <c r="AQ520" i="2"/>
  <c r="AQ521" i="2"/>
  <c r="AQ532" i="2"/>
  <c r="AQ534" i="2"/>
  <c r="AQ540" i="2"/>
  <c r="AQ542" i="2"/>
  <c r="AQ544" i="2"/>
  <c r="AQ547" i="2"/>
  <c r="AQ549" i="2"/>
  <c r="AQ555" i="2"/>
  <c r="AQ561" i="2"/>
  <c r="AQ233" i="2"/>
  <c r="AQ235" i="2"/>
  <c r="AQ238" i="2"/>
  <c r="AQ244" i="2"/>
  <c r="AQ247" i="2"/>
  <c r="AQ250" i="2"/>
  <c r="AQ253" i="2"/>
  <c r="AQ256" i="2"/>
  <c r="AQ257" i="2"/>
  <c r="AQ260" i="2"/>
  <c r="AQ262" i="2"/>
  <c r="AQ268" i="2"/>
  <c r="AQ270" i="2"/>
  <c r="AQ273" i="2"/>
  <c r="AQ281" i="2"/>
  <c r="AQ284" i="2"/>
  <c r="AQ285" i="2"/>
  <c r="AQ292" i="2"/>
  <c r="AQ294" i="2"/>
  <c r="AQ308" i="2"/>
  <c r="AQ313" i="2"/>
  <c r="AQ315" i="2"/>
  <c r="AQ316" i="2"/>
  <c r="AQ321" i="2"/>
  <c r="AQ325" i="2"/>
  <c r="AQ334" i="2"/>
  <c r="AQ338" i="2"/>
  <c r="AQ342" i="2"/>
  <c r="AQ346" i="2"/>
  <c r="AQ350" i="2"/>
  <c r="AQ352" i="2"/>
  <c r="AQ354" i="2"/>
  <c r="AQ361" i="2"/>
  <c r="AQ366" i="2"/>
  <c r="AQ373" i="2"/>
  <c r="AQ375" i="2"/>
  <c r="AQ377" i="2"/>
  <c r="AQ378" i="2"/>
  <c r="AQ380" i="2"/>
  <c r="AQ382" i="2"/>
  <c r="AQ385" i="2"/>
  <c r="AQ386" i="2"/>
  <c r="AQ391" i="2"/>
  <c r="AQ394" i="2"/>
  <c r="AQ396" i="2"/>
  <c r="AQ401" i="2"/>
  <c r="AQ410" i="2"/>
  <c r="AQ425" i="2"/>
  <c r="AQ426" i="2"/>
  <c r="AQ428" i="2"/>
  <c r="AQ430" i="2"/>
  <c r="AQ436" i="2"/>
  <c r="AQ440" i="2"/>
  <c r="AQ446" i="2"/>
  <c r="AQ449" i="2"/>
  <c r="AQ460" i="2"/>
  <c r="AQ461" i="2"/>
  <c r="AQ473" i="2"/>
  <c r="AQ475" i="2"/>
  <c r="AQ482" i="2"/>
  <c r="AQ484" i="2"/>
  <c r="AQ489" i="2"/>
  <c r="AQ491" i="2"/>
  <c r="AQ498" i="2"/>
  <c r="AQ500" i="2"/>
  <c r="AQ505" i="2"/>
  <c r="AQ507" i="2"/>
  <c r="AQ514" i="2"/>
  <c r="AQ516" i="2"/>
  <c r="AQ517" i="2"/>
  <c r="AQ524" i="2"/>
  <c r="AQ526" i="2"/>
  <c r="AQ528" i="2"/>
  <c r="AQ529" i="2"/>
  <c r="AQ545" i="2"/>
  <c r="AQ548" i="2"/>
  <c r="AQ552" i="2"/>
  <c r="AQ557" i="2"/>
  <c r="AQ560" i="2"/>
  <c r="AQ562" i="2"/>
  <c r="AQ237" i="2"/>
  <c r="AQ240" i="2"/>
  <c r="AQ242" i="2"/>
  <c r="AQ246" i="2"/>
  <c r="AQ248" i="2"/>
  <c r="AQ251" i="2"/>
  <c r="AQ258" i="2"/>
  <c r="AQ263" i="2"/>
  <c r="AQ265" i="2"/>
  <c r="AQ266" i="2"/>
  <c r="AQ274" i="2"/>
  <c r="AQ276" i="2"/>
  <c r="AQ280" i="2"/>
  <c r="AQ282" i="2"/>
  <c r="AQ283" i="2"/>
  <c r="AQ286" i="2"/>
  <c r="AQ288" i="2"/>
  <c r="AQ290" i="2"/>
  <c r="AQ291" i="2"/>
  <c r="AQ298" i="2"/>
  <c r="AQ301" i="2"/>
  <c r="AQ303" i="2"/>
  <c r="AQ310" i="2"/>
  <c r="AQ318" i="2"/>
  <c r="AQ319" i="2"/>
  <c r="AQ320" i="2"/>
  <c r="AQ332" i="2"/>
  <c r="AQ336" i="2"/>
  <c r="AQ340" i="2"/>
  <c r="AQ344" i="2"/>
  <c r="AQ348" i="2"/>
  <c r="AQ353" i="2"/>
  <c r="AQ356" i="2"/>
  <c r="AQ357" i="2"/>
  <c r="AQ358" i="2"/>
  <c r="AQ363" i="2"/>
  <c r="AQ367" i="2"/>
  <c r="AQ371" i="2"/>
  <c r="AQ376" i="2"/>
  <c r="AQ387" i="2"/>
  <c r="AQ390" i="2"/>
  <c r="AQ392" i="2"/>
  <c r="AQ397" i="2"/>
  <c r="AQ403" i="2"/>
  <c r="AQ407" i="2"/>
  <c r="AQ408" i="2"/>
  <c r="AQ413" i="2"/>
  <c r="AQ415" i="2"/>
  <c r="AQ417" i="2"/>
  <c r="AQ418" i="2"/>
  <c r="AQ421" i="2"/>
  <c r="AQ423" i="2"/>
  <c r="AQ429" i="2"/>
  <c r="AQ433" i="2"/>
  <c r="AQ442" i="2"/>
  <c r="AQ445" i="2"/>
  <c r="AQ447" i="2"/>
  <c r="AQ452" i="2"/>
  <c r="AQ456" i="2"/>
  <c r="AQ458" i="2"/>
  <c r="AQ465" i="2"/>
  <c r="AQ467" i="2"/>
  <c r="AQ470" i="2"/>
  <c r="AQ478" i="2"/>
  <c r="AQ480" i="2"/>
  <c r="AQ485" i="2"/>
  <c r="AQ487" i="2"/>
  <c r="AQ494" i="2"/>
  <c r="AQ496" i="2"/>
  <c r="AQ501" i="2"/>
  <c r="AQ503" i="2"/>
  <c r="AQ510" i="2"/>
  <c r="AQ512" i="2"/>
  <c r="AQ533" i="2"/>
  <c r="AQ535" i="2"/>
  <c r="AQ538" i="2"/>
  <c r="AQ539" i="2"/>
  <c r="AQ541" i="2"/>
  <c r="AQ543" i="2"/>
  <c r="AQ546" i="2"/>
  <c r="AQ550" i="2"/>
  <c r="AQ553" i="2"/>
  <c r="AQ556" i="2"/>
  <c r="AQ558" i="2"/>
  <c r="AQ567" i="2"/>
  <c r="AQ573" i="2"/>
  <c r="AQ576" i="2"/>
  <c r="AQ578" i="2"/>
  <c r="AQ583" i="2"/>
  <c r="AQ589" i="2"/>
  <c r="AQ590" i="2"/>
  <c r="AQ593" i="2"/>
  <c r="AQ596" i="2"/>
  <c r="AQ598" i="2"/>
  <c r="AQ608" i="2"/>
  <c r="AQ610" i="2"/>
  <c r="AQ613" i="2"/>
  <c r="AQ614" i="2"/>
  <c r="AQ616" i="2"/>
  <c r="AQ618" i="2"/>
  <c r="AQ621" i="2"/>
  <c r="AQ622" i="2"/>
  <c r="AQ627" i="2"/>
  <c r="AQ629" i="2"/>
  <c r="AQ632" i="2"/>
  <c r="AQ634" i="2"/>
  <c r="AQ639" i="2"/>
  <c r="AQ641" i="2"/>
  <c r="AQ648" i="2"/>
  <c r="AQ650" i="2"/>
  <c r="AQ655" i="2"/>
  <c r="AQ657" i="2"/>
  <c r="AQ664" i="2"/>
  <c r="AQ666" i="2"/>
  <c r="AQ671" i="2"/>
  <c r="AQ673" i="2"/>
  <c r="AQ678" i="2"/>
  <c r="AQ679" i="2"/>
  <c r="AQ681" i="2"/>
  <c r="AQ687" i="2"/>
  <c r="AQ702" i="2"/>
  <c r="AQ703" i="2"/>
  <c r="AQ708" i="2"/>
  <c r="AQ712" i="2"/>
  <c r="AQ715" i="2"/>
  <c r="AQ717" i="2"/>
  <c r="AQ722" i="2"/>
  <c r="AQ724" i="2"/>
  <c r="AQ731" i="2"/>
  <c r="AQ733" i="2"/>
  <c r="AQ738" i="2"/>
  <c r="AQ740" i="2"/>
  <c r="AQ747" i="2"/>
  <c r="AQ749" i="2"/>
  <c r="AQ754" i="2"/>
  <c r="AQ756" i="2"/>
  <c r="AQ763" i="2"/>
  <c r="AQ765" i="2"/>
  <c r="AQ770" i="2"/>
  <c r="AQ772" i="2"/>
  <c r="AQ777" i="2"/>
  <c r="AQ778" i="2"/>
  <c r="AQ780" i="2"/>
  <c r="AQ786" i="2"/>
  <c r="AQ791" i="2"/>
  <c r="AQ797" i="2"/>
  <c r="AQ799" i="2"/>
  <c r="AQ801" i="2"/>
  <c r="AQ802" i="2"/>
  <c r="AQ821" i="2"/>
  <c r="AQ6" i="2"/>
  <c r="AQ9" i="2"/>
  <c r="AQ15" i="2"/>
  <c r="AQ19" i="2"/>
  <c r="AQ24" i="2"/>
  <c r="AQ34" i="2"/>
  <c r="AQ38" i="2"/>
  <c r="AQ41" i="2"/>
  <c r="AQ48" i="2"/>
  <c r="AQ50" i="2"/>
  <c r="AQ57" i="2"/>
  <c r="AQ58" i="2"/>
  <c r="AQ60" i="2"/>
  <c r="AQ65" i="2"/>
  <c r="AQ67" i="2"/>
  <c r="AQ68" i="2"/>
  <c r="AQ73" i="2"/>
  <c r="AQ77" i="2"/>
  <c r="AQ82" i="2"/>
  <c r="AQ563" i="2"/>
  <c r="AQ569" i="2"/>
  <c r="AQ572" i="2"/>
  <c r="AQ574" i="2"/>
  <c r="AQ579" i="2"/>
  <c r="AQ585" i="2"/>
  <c r="AQ588" i="2"/>
  <c r="AQ591" i="2"/>
  <c r="AQ594" i="2"/>
  <c r="AQ599" i="2"/>
  <c r="AQ600" i="2"/>
  <c r="AQ602" i="2"/>
  <c r="AQ605" i="2"/>
  <c r="AQ606" i="2"/>
  <c r="AQ619" i="2"/>
  <c r="AQ620" i="2"/>
  <c r="AQ623" i="2"/>
  <c r="AQ625" i="2"/>
  <c r="AQ630" i="2"/>
  <c r="AQ635" i="2"/>
  <c r="AQ637" i="2"/>
  <c r="AQ644" i="2"/>
  <c r="AQ646" i="2"/>
  <c r="AQ651" i="2"/>
  <c r="AQ653" i="2"/>
  <c r="AQ660" i="2"/>
  <c r="AQ662" i="2"/>
  <c r="AQ667" i="2"/>
  <c r="AQ669" i="2"/>
  <c r="AQ676" i="2"/>
  <c r="AQ684" i="2"/>
  <c r="AQ685" i="2"/>
  <c r="AQ690" i="2"/>
  <c r="AQ692" i="2"/>
  <c r="AQ694" i="2"/>
  <c r="AQ695" i="2"/>
  <c r="AQ698" i="2"/>
  <c r="AQ700" i="2"/>
  <c r="AQ706" i="2"/>
  <c r="AQ713" i="2"/>
  <c r="AQ718" i="2"/>
  <c r="AQ720" i="2"/>
  <c r="AQ727" i="2"/>
  <c r="AQ729" i="2"/>
  <c r="AQ734" i="2"/>
  <c r="AQ736" i="2"/>
  <c r="AQ743" i="2"/>
  <c r="AQ745" i="2"/>
  <c r="AQ750" i="2"/>
  <c r="AQ752" i="2"/>
  <c r="AQ759" i="2"/>
  <c r="AQ761" i="2"/>
  <c r="AQ766" i="2"/>
  <c r="AQ768" i="2"/>
  <c r="AQ775" i="2"/>
  <c r="AQ783" i="2"/>
  <c r="AQ784" i="2"/>
  <c r="AQ789" i="2"/>
  <c r="AQ792" i="2"/>
  <c r="AQ806" i="2"/>
  <c r="AQ808" i="2"/>
  <c r="AQ811" i="2"/>
  <c r="AQ812" i="2"/>
  <c r="AQ814" i="2"/>
  <c r="AQ816" i="2"/>
  <c r="AQ819" i="2"/>
  <c r="AQ822" i="2"/>
  <c r="AQ10" i="2"/>
  <c r="AQ12" i="2"/>
  <c r="AQ16" i="2"/>
  <c r="AQ20" i="2"/>
  <c r="AQ25" i="2"/>
  <c r="AQ28" i="2"/>
  <c r="AQ30" i="2"/>
  <c r="AQ33" i="2"/>
  <c r="AQ35" i="2"/>
  <c r="AQ37" i="2"/>
  <c r="AQ39" i="2"/>
  <c r="AQ44" i="2"/>
  <c r="AQ46" i="2"/>
  <c r="AQ51" i="2"/>
  <c r="AQ53" i="2"/>
  <c r="AQ55" i="2"/>
  <c r="AQ61" i="2"/>
  <c r="AQ69" i="2"/>
  <c r="AQ71" i="2"/>
  <c r="AQ75" i="2"/>
  <c r="AQ78" i="2"/>
  <c r="AQ80" i="2"/>
  <c r="AQ565" i="2"/>
  <c r="AQ568" i="2"/>
  <c r="AQ570" i="2"/>
  <c r="AQ575" i="2"/>
  <c r="AQ581" i="2"/>
  <c r="AQ584" i="2"/>
  <c r="AQ586" i="2"/>
  <c r="AQ592" i="2"/>
  <c r="AQ595" i="2"/>
  <c r="AQ603" i="2"/>
  <c r="AQ604" i="2"/>
  <c r="AQ607" i="2"/>
  <c r="AQ609" i="2"/>
  <c r="AQ611" i="2"/>
  <c r="AQ612" i="2"/>
  <c r="AQ615" i="2"/>
  <c r="AQ617" i="2"/>
  <c r="AQ633" i="2"/>
  <c r="AQ640" i="2"/>
  <c r="AQ642" i="2"/>
  <c r="AQ647" i="2"/>
  <c r="AQ649" i="2"/>
  <c r="AQ656" i="2"/>
  <c r="AQ658" i="2"/>
  <c r="AQ663" i="2"/>
  <c r="AQ665" i="2"/>
  <c r="AQ672" i="2"/>
  <c r="AQ674" i="2"/>
  <c r="AQ677" i="2"/>
  <c r="AQ680" i="2"/>
  <c r="AQ682" i="2"/>
  <c r="AQ688" i="2"/>
  <c r="AQ707" i="2"/>
  <c r="AQ709" i="2"/>
  <c r="AQ711" i="2"/>
  <c r="AQ716" i="2"/>
  <c r="AQ723" i="2"/>
  <c r="AQ725" i="2"/>
  <c r="AQ730" i="2"/>
  <c r="AQ732" i="2"/>
  <c r="AQ739" i="2"/>
  <c r="AQ741" i="2"/>
  <c r="AQ746" i="2"/>
  <c r="AQ748" i="2"/>
  <c r="AQ755" i="2"/>
  <c r="AQ757" i="2"/>
  <c r="AQ762" i="2"/>
  <c r="AQ764" i="2"/>
  <c r="AQ771" i="2"/>
  <c r="AQ773" i="2"/>
  <c r="AQ776" i="2"/>
  <c r="AQ779" i="2"/>
  <c r="AQ781" i="2"/>
  <c r="AQ787" i="2"/>
  <c r="AQ790" i="2"/>
  <c r="AQ795" i="2"/>
  <c r="AQ796" i="2"/>
  <c r="AQ798" i="2"/>
  <c r="AQ800" i="2"/>
  <c r="AQ803" i="2"/>
  <c r="AQ804" i="2"/>
  <c r="AQ809" i="2"/>
  <c r="AQ810" i="2"/>
  <c r="AQ820" i="2"/>
  <c r="AQ7" i="2"/>
  <c r="AQ13" i="2"/>
  <c r="AQ17" i="2"/>
  <c r="AQ22" i="2"/>
  <c r="AQ29" i="2"/>
  <c r="AQ31" i="2"/>
  <c r="AQ36" i="2"/>
  <c r="AQ40" i="2"/>
  <c r="AQ42" i="2"/>
  <c r="AQ47" i="2"/>
  <c r="AQ49" i="2"/>
  <c r="AQ54" i="2"/>
  <c r="AQ63" i="2"/>
  <c r="AQ66" i="2"/>
  <c r="AQ76" i="2"/>
  <c r="AQ564" i="2"/>
  <c r="AQ566" i="2"/>
  <c r="AQ571" i="2"/>
  <c r="AQ577" i="2"/>
  <c r="AQ580" i="2"/>
  <c r="AQ582" i="2"/>
  <c r="AQ587" i="2"/>
  <c r="AQ597" i="2"/>
  <c r="AQ601" i="2"/>
  <c r="AQ624" i="2"/>
  <c r="AQ626" i="2"/>
  <c r="AQ628" i="2"/>
  <c r="AQ631" i="2"/>
  <c r="AQ636" i="2"/>
  <c r="AQ638" i="2"/>
  <c r="AQ643" i="2"/>
  <c r="AQ645" i="2"/>
  <c r="AQ652" i="2"/>
  <c r="AQ654" i="2"/>
  <c r="AQ659" i="2"/>
  <c r="AQ661" i="2"/>
  <c r="AQ668" i="2"/>
  <c r="AQ670" i="2"/>
  <c r="AQ675" i="2"/>
  <c r="AQ683" i="2"/>
  <c r="AQ686" i="2"/>
  <c r="AQ689" i="2"/>
  <c r="AQ691" i="2"/>
  <c r="AQ693" i="2"/>
  <c r="AQ696" i="2"/>
  <c r="AQ697" i="2"/>
  <c r="AQ699" i="2"/>
  <c r="AQ701" i="2"/>
  <c r="AQ704" i="2"/>
  <c r="AQ705" i="2"/>
  <c r="AQ710" i="2"/>
  <c r="AQ714" i="2"/>
  <c r="AQ719" i="2"/>
  <c r="AQ721" i="2"/>
  <c r="AQ726" i="2"/>
  <c r="AQ728" i="2"/>
  <c r="AQ735" i="2"/>
  <c r="AQ737" i="2"/>
  <c r="AQ742" i="2"/>
  <c r="AQ744" i="2"/>
  <c r="AQ751" i="2"/>
  <c r="AQ753" i="2"/>
  <c r="AQ758" i="2"/>
  <c r="AQ760" i="2"/>
  <c r="AQ767" i="2"/>
  <c r="AQ769" i="2"/>
  <c r="AQ774" i="2"/>
  <c r="AQ782" i="2"/>
  <c r="AQ785" i="2"/>
  <c r="AQ788" i="2"/>
  <c r="AQ793" i="2"/>
  <c r="AQ794" i="2"/>
  <c r="AQ805" i="2"/>
  <c r="AQ807" i="2"/>
  <c r="AQ813" i="2"/>
  <c r="AQ815" i="2"/>
  <c r="AQ817" i="2"/>
  <c r="AQ818" i="2"/>
  <c r="AQ8" i="2"/>
  <c r="AQ11" i="2"/>
  <c r="AQ14" i="2"/>
  <c r="AQ18" i="2"/>
  <c r="AQ21" i="2"/>
  <c r="AQ23" i="2"/>
  <c r="AQ26" i="2"/>
  <c r="AQ27" i="2"/>
  <c r="AQ32" i="2"/>
  <c r="AQ43" i="2"/>
  <c r="AQ45" i="2"/>
  <c r="AQ52" i="2"/>
  <c r="AQ56" i="2"/>
  <c r="AQ59" i="2"/>
  <c r="AQ62" i="2"/>
  <c r="AQ64" i="2"/>
  <c r="AQ70" i="2"/>
  <c r="AQ72" i="2"/>
  <c r="AQ74" i="2"/>
  <c r="AQ79" i="2"/>
  <c r="AQ81" i="2"/>
  <c r="AQ87" i="2"/>
  <c r="AQ89" i="2"/>
  <c r="AQ99" i="2"/>
  <c r="AQ102" i="2"/>
  <c r="AQ104" i="2"/>
  <c r="AQ106" i="2"/>
  <c r="AQ113" i="2"/>
  <c r="AQ115" i="2"/>
  <c r="AQ118" i="2"/>
  <c r="AQ120" i="2"/>
  <c r="AQ127" i="2"/>
  <c r="AQ129" i="2"/>
  <c r="AQ135" i="2"/>
  <c r="AQ138" i="2"/>
  <c r="AQ146" i="2"/>
  <c r="AQ159" i="2"/>
  <c r="AQ171" i="2"/>
  <c r="AQ185" i="2"/>
  <c r="AQ195" i="2"/>
  <c r="AQ199" i="2"/>
  <c r="AQ218" i="2"/>
  <c r="AQ221" i="2"/>
  <c r="AQ226" i="2"/>
  <c r="AQ231" i="2"/>
  <c r="AQ83" i="2"/>
  <c r="AQ85" i="2"/>
  <c r="AQ90" i="2"/>
  <c r="AQ92" i="2"/>
  <c r="AQ95" i="2"/>
  <c r="AQ96" i="2"/>
  <c r="AQ105" i="2"/>
  <c r="AQ109" i="2"/>
  <c r="AQ111" i="2"/>
  <c r="AQ116" i="2"/>
  <c r="AQ124" i="2"/>
  <c r="AQ132" i="2"/>
  <c r="AQ140" i="2"/>
  <c r="AQ150" i="2"/>
  <c r="AQ151" i="2"/>
  <c r="AQ153" i="2"/>
  <c r="AQ156" i="2"/>
  <c r="AQ158" i="2"/>
  <c r="AQ165" i="2"/>
  <c r="AQ172" i="2"/>
  <c r="AQ174" i="2"/>
  <c r="AQ175" i="2"/>
  <c r="AQ181" i="2"/>
  <c r="AQ189" i="2"/>
  <c r="AQ194" i="2"/>
  <c r="AQ196" i="2"/>
  <c r="AQ200" i="2"/>
  <c r="AQ202" i="2"/>
  <c r="AQ203" i="2"/>
  <c r="AQ208" i="2"/>
  <c r="AQ210" i="2"/>
  <c r="AQ211" i="2"/>
  <c r="AQ220" i="2"/>
  <c r="AQ224" i="2"/>
  <c r="AQ228" i="2"/>
  <c r="AQ232" i="2"/>
  <c r="AQ131" i="2"/>
  <c r="AQ134" i="2"/>
  <c r="AQ139" i="2"/>
  <c r="AQ142" i="2"/>
  <c r="AQ149" i="2"/>
  <c r="AQ160" i="2"/>
  <c r="AQ163" i="2"/>
  <c r="AQ176" i="2"/>
  <c r="AQ179" i="2"/>
  <c r="AQ186" i="2"/>
  <c r="AQ191" i="2"/>
  <c r="AQ205" i="2"/>
  <c r="AQ215" i="2"/>
  <c r="AQ86" i="2"/>
  <c r="AQ88" i="2"/>
  <c r="AQ98" i="2"/>
  <c r="AQ100" i="2"/>
  <c r="AQ103" i="2"/>
  <c r="AQ107" i="2"/>
  <c r="AQ112" i="2"/>
  <c r="AQ114" i="2"/>
  <c r="AQ119" i="2"/>
  <c r="AQ122" i="2"/>
  <c r="AQ123" i="2"/>
  <c r="AQ125" i="2"/>
  <c r="AQ126" i="2"/>
  <c r="AQ133" i="2"/>
  <c r="AQ141" i="2"/>
  <c r="AQ157" i="2"/>
  <c r="AQ162" i="2"/>
  <c r="AQ169" i="2"/>
  <c r="AQ178" i="2"/>
  <c r="AQ187" i="2"/>
  <c r="AQ192" i="2"/>
  <c r="AQ213" i="2"/>
  <c r="AQ84" i="2"/>
  <c r="AQ91" i="2"/>
  <c r="AQ93" i="2"/>
  <c r="AQ94" i="2"/>
  <c r="AQ97" i="2"/>
  <c r="AQ101" i="2"/>
  <c r="AQ108" i="2"/>
  <c r="AQ110" i="2"/>
  <c r="AQ117" i="2"/>
  <c r="AQ121" i="2"/>
  <c r="AQ128" i="2"/>
  <c r="AQ136" i="2"/>
  <c r="AQ144" i="2"/>
  <c r="AQ147" i="2"/>
  <c r="AQ152" i="2"/>
  <c r="AQ154" i="2"/>
  <c r="AQ164" i="2"/>
  <c r="AQ166" i="2"/>
  <c r="AQ167" i="2"/>
  <c r="AQ173" i="2"/>
  <c r="AQ180" i="2"/>
  <c r="AQ182" i="2"/>
  <c r="AQ183" i="2"/>
  <c r="AQ188" i="2"/>
  <c r="AQ190" i="2"/>
  <c r="AQ193" i="2"/>
  <c r="AQ197" i="2"/>
  <c r="AQ204" i="2"/>
  <c r="AQ206" i="2"/>
  <c r="AQ207" i="2"/>
  <c r="AQ212" i="2"/>
  <c r="AQ214" i="2"/>
  <c r="AQ217" i="2"/>
  <c r="AQ219" i="2"/>
  <c r="AQ223" i="2"/>
  <c r="AQ227" i="2"/>
  <c r="AQ229" i="2"/>
  <c r="AQ230" i="2"/>
  <c r="AQ130" i="2"/>
  <c r="AQ137" i="2"/>
  <c r="AQ143" i="2"/>
  <c r="AQ145" i="2"/>
  <c r="AQ148" i="2"/>
  <c r="AQ155" i="2"/>
  <c r="AQ161" i="2"/>
  <c r="AQ168" i="2"/>
  <c r="AQ170" i="2"/>
  <c r="AQ177" i="2"/>
  <c r="AQ184" i="2"/>
  <c r="AQ198" i="2"/>
  <c r="AQ201" i="2"/>
  <c r="AQ209" i="2"/>
  <c r="AQ216" i="2"/>
  <c r="AQ222" i="2"/>
  <c r="AQ225" i="2"/>
  <c r="AQ4" i="2"/>
  <c r="AQ5" i="2"/>
  <c r="B52" i="2"/>
  <c r="B53" i="2" s="1"/>
  <c r="B17" i="2"/>
  <c r="B36" i="2"/>
  <c r="B12" i="2"/>
  <c r="B32" i="2"/>
  <c r="B30" i="2"/>
  <c r="B31" i="2"/>
  <c r="B29" i="2"/>
  <c r="E13" i="1"/>
  <c r="M17" i="1"/>
  <c r="M16" i="1"/>
  <c r="K25" i="1"/>
  <c r="AL238" i="2" l="1"/>
  <c r="AM239" i="2"/>
  <c r="AL240" i="2"/>
  <c r="AL245" i="2"/>
  <c r="AM246" i="2"/>
  <c r="AL253" i="2"/>
  <c r="AM254" i="2"/>
  <c r="AM260" i="2"/>
  <c r="AM261" i="2"/>
  <c r="AM263" i="2"/>
  <c r="AL265" i="2"/>
  <c r="AM266" i="2"/>
  <c r="AL267" i="2"/>
  <c r="AM274" i="2"/>
  <c r="AL284" i="2"/>
  <c r="AM285" i="2"/>
  <c r="AL286" i="2"/>
  <c r="AL297" i="2"/>
  <c r="AM299" i="2"/>
  <c r="AM300" i="2"/>
  <c r="AM302" i="2"/>
  <c r="AL303" i="2"/>
  <c r="AL304" i="2"/>
  <c r="AM308" i="2"/>
  <c r="AM313" i="2"/>
  <c r="AM315" i="2"/>
  <c r="AM316" i="2"/>
  <c r="AL321" i="2"/>
  <c r="AM323" i="2"/>
  <c r="AM324" i="2"/>
  <c r="AM326" i="2"/>
  <c r="AL327" i="2"/>
  <c r="AL328" i="2"/>
  <c r="AM329" i="2"/>
  <c r="AM331" i="2"/>
  <c r="AM332" i="2"/>
  <c r="AL333" i="2"/>
  <c r="AM339" i="2"/>
  <c r="AM340" i="2"/>
  <c r="AL341" i="2"/>
  <c r="AM347" i="2"/>
  <c r="AM348" i="2"/>
  <c r="AL349" i="2"/>
  <c r="AM355" i="2"/>
  <c r="AM242" i="2"/>
  <c r="AL246" i="2"/>
  <c r="AM248" i="2"/>
  <c r="AL254" i="2"/>
  <c r="AL255" i="2"/>
  <c r="AL261" i="2"/>
  <c r="AM262" i="2"/>
  <c r="AL263" i="2"/>
  <c r="AM269" i="2"/>
  <c r="AM273" i="2"/>
  <c r="AL274" i="2"/>
  <c r="AM280" i="2"/>
  <c r="AM288" i="2"/>
  <c r="AM292" i="2"/>
  <c r="AM293" i="2"/>
  <c r="AL299" i="2"/>
  <c r="AL300" i="2"/>
  <c r="AM305" i="2"/>
  <c r="AM307" i="2"/>
  <c r="AL308" i="2"/>
  <c r="AM314" i="2"/>
  <c r="AL315" i="2"/>
  <c r="AL316" i="2"/>
  <c r="AM322" i="2"/>
  <c r="AL323" i="2"/>
  <c r="AL324" i="2"/>
  <c r="AL329" i="2"/>
  <c r="AM330" i="2"/>
  <c r="AL331" i="2"/>
  <c r="AM334" i="2"/>
  <c r="AM337" i="2"/>
  <c r="AM342" i="2"/>
  <c r="AM345" i="2"/>
  <c r="AM350" i="2"/>
  <c r="AM353" i="2"/>
  <c r="AL234" i="2"/>
  <c r="AM237" i="2"/>
  <c r="AL250" i="2"/>
  <c r="AM257" i="2"/>
  <c r="AL259" i="2"/>
  <c r="AM265" i="2"/>
  <c r="AM267" i="2"/>
  <c r="AL269" i="2"/>
  <c r="AL271" i="2"/>
  <c r="AM276" i="2"/>
  <c r="AL278" i="2"/>
  <c r="AM283" i="2"/>
  <c r="AM297" i="2"/>
  <c r="AL307" i="2"/>
  <c r="AL312" i="2"/>
  <c r="AM319" i="2"/>
  <c r="AM327" i="2"/>
  <c r="AM336" i="2"/>
  <c r="AM352" i="2"/>
  <c r="AM357" i="2"/>
  <c r="AM360" i="2"/>
  <c r="AL361" i="2"/>
  <c r="AL366" i="2"/>
  <c r="AM369" i="2"/>
  <c r="AL374" i="2"/>
  <c r="AM375" i="2"/>
  <c r="AM381" i="2"/>
  <c r="AM390" i="2"/>
  <c r="AM391" i="2"/>
  <c r="AM393" i="2"/>
  <c r="AM398" i="2"/>
  <c r="AM399" i="2"/>
  <c r="AM401" i="2"/>
  <c r="AL411" i="2"/>
  <c r="AM412" i="2"/>
  <c r="AL413" i="2"/>
  <c r="AL419" i="2"/>
  <c r="AM420" i="2"/>
  <c r="AL421" i="2"/>
  <c r="AM234" i="2"/>
  <c r="AL236" i="2"/>
  <c r="AM250" i="2"/>
  <c r="AL252" i="2"/>
  <c r="AM256" i="2"/>
  <c r="AM259" i="2"/>
  <c r="AM271" i="2"/>
  <c r="AM275" i="2"/>
  <c r="AM278" i="2"/>
  <c r="AL280" i="2"/>
  <c r="AL282" i="2"/>
  <c r="AL296" i="2"/>
  <c r="AM306" i="2"/>
  <c r="AM309" i="2"/>
  <c r="AL311" i="2"/>
  <c r="AM312" i="2"/>
  <c r="AM318" i="2"/>
  <c r="AM333" i="2"/>
  <c r="AM335" i="2"/>
  <c r="AM338" i="2"/>
  <c r="AL345" i="2"/>
  <c r="AM349" i="2"/>
  <c r="AM351" i="2"/>
  <c r="AM354" i="2"/>
  <c r="AM361" i="2"/>
  <c r="AM363" i="2"/>
  <c r="AM364" i="2"/>
  <c r="AL365" i="2"/>
  <c r="AM366" i="2"/>
  <c r="AM371" i="2"/>
  <c r="AM372" i="2"/>
  <c r="AL373" i="2"/>
  <c r="AL377" i="2"/>
  <c r="AM378" i="2"/>
  <c r="AL379" i="2"/>
  <c r="AL385" i="2"/>
  <c r="AM386" i="2"/>
  <c r="AL387" i="2"/>
  <c r="AM388" i="2"/>
  <c r="AL389" i="2"/>
  <c r="AL395" i="2"/>
  <c r="AM396" i="2"/>
  <c r="AL397" i="2"/>
  <c r="AL403" i="2"/>
  <c r="AM404" i="2"/>
  <c r="AL405" i="2"/>
  <c r="AM410" i="2"/>
  <c r="AM411" i="2"/>
  <c r="AM413" i="2"/>
  <c r="AL417" i="2"/>
  <c r="AM418" i="2"/>
  <c r="AM419" i="2"/>
  <c r="AM421" i="2"/>
  <c r="AM235" i="2"/>
  <c r="AM240" i="2"/>
  <c r="AM249" i="2"/>
  <c r="AL257" i="2"/>
  <c r="AM282" i="2"/>
  <c r="AL290" i="2"/>
  <c r="AM303" i="2"/>
  <c r="AM310" i="2"/>
  <c r="AL320" i="2"/>
  <c r="AL358" i="2"/>
  <c r="AM368" i="2"/>
  <c r="AM383" i="2"/>
  <c r="AM385" i="2"/>
  <c r="AM387" i="2"/>
  <c r="AM389" i="2"/>
  <c r="AL391" i="2"/>
  <c r="AM394" i="2"/>
  <c r="AL401" i="2"/>
  <c r="AM403" i="2"/>
  <c r="AM405" i="2"/>
  <c r="AM407" i="2"/>
  <c r="AL409" i="2"/>
  <c r="AM425" i="2"/>
  <c r="AL431" i="2"/>
  <c r="AM433" i="2"/>
  <c r="AM437" i="2"/>
  <c r="AL438" i="2"/>
  <c r="AM439" i="2"/>
  <c r="AL440" i="2"/>
  <c r="AL446" i="2"/>
  <c r="AM447" i="2"/>
  <c r="AL448" i="2"/>
  <c r="AM458" i="2"/>
  <c r="AM466" i="2"/>
  <c r="AM473" i="2"/>
  <c r="AM474" i="2"/>
  <c r="AM479" i="2"/>
  <c r="AL480" i="2"/>
  <c r="AM481" i="2"/>
  <c r="AM482" i="2"/>
  <c r="AM487" i="2"/>
  <c r="AL488" i="2"/>
  <c r="AM489" i="2"/>
  <c r="AM490" i="2"/>
  <c r="AM495" i="2"/>
  <c r="AL496" i="2"/>
  <c r="AM497" i="2"/>
  <c r="AM498" i="2"/>
  <c r="AM503" i="2"/>
  <c r="AL504" i="2"/>
  <c r="AM505" i="2"/>
  <c r="AM506" i="2"/>
  <c r="AM511" i="2"/>
  <c r="AL512" i="2"/>
  <c r="AM513" i="2"/>
  <c r="AM514" i="2"/>
  <c r="AM520" i="2"/>
  <c r="AL526" i="2"/>
  <c r="AM528" i="2"/>
  <c r="AL534" i="2"/>
  <c r="AM536" i="2"/>
  <c r="AL542" i="2"/>
  <c r="AM544" i="2"/>
  <c r="AL549" i="2"/>
  <c r="AM550" i="2"/>
  <c r="AL554" i="2"/>
  <c r="AM556" i="2"/>
  <c r="AM557" i="2"/>
  <c r="AM559" i="2"/>
  <c r="AM564" i="2"/>
  <c r="AM565" i="2"/>
  <c r="AM567" i="2"/>
  <c r="AM572" i="2"/>
  <c r="AM573" i="2"/>
  <c r="AM575" i="2"/>
  <c r="AM580" i="2"/>
  <c r="AM581" i="2"/>
  <c r="AM583" i="2"/>
  <c r="AM588" i="2"/>
  <c r="AM589" i="2"/>
  <c r="AM591" i="2"/>
  <c r="AM596" i="2"/>
  <c r="AM597" i="2"/>
  <c r="AM599" i="2"/>
  <c r="AL601" i="2"/>
  <c r="AM603" i="2"/>
  <c r="AL609" i="2"/>
  <c r="AM611" i="2"/>
  <c r="AM233" i="2"/>
  <c r="AM238" i="2"/>
  <c r="AM252" i="2"/>
  <c r="AM277" i="2"/>
  <c r="AL288" i="2"/>
  <c r="AM290" i="2"/>
  <c r="AL292" i="2"/>
  <c r="AM296" i="2"/>
  <c r="AM320" i="2"/>
  <c r="AM328" i="2"/>
  <c r="AM341" i="2"/>
  <c r="AM343" i="2"/>
  <c r="AL353" i="2"/>
  <c r="AM370" i="2"/>
  <c r="AM376" i="2"/>
  <c r="AM400" i="2"/>
  <c r="AM409" i="2"/>
  <c r="AL415" i="2"/>
  <c r="AL430" i="2"/>
  <c r="AM431" i="2"/>
  <c r="AM435" i="2"/>
  <c r="AL436" i="2"/>
  <c r="AM438" i="2"/>
  <c r="AM440" i="2"/>
  <c r="AM445" i="2"/>
  <c r="AM446" i="2"/>
  <c r="AM448" i="2"/>
  <c r="AL454" i="2"/>
  <c r="AM455" i="2"/>
  <c r="AL456" i="2"/>
  <c r="AL462" i="2"/>
  <c r="AM463" i="2"/>
  <c r="AL464" i="2"/>
  <c r="AL470" i="2"/>
  <c r="AL478" i="2"/>
  <c r="AM480" i="2"/>
  <c r="AL486" i="2"/>
  <c r="AM488" i="2"/>
  <c r="AL494" i="2"/>
  <c r="AM496" i="2"/>
  <c r="AL502" i="2"/>
  <c r="AM504" i="2"/>
  <c r="AL510" i="2"/>
  <c r="AM512" i="2"/>
  <c r="AL518" i="2"/>
  <c r="AM526" i="2"/>
  <c r="AM534" i="2"/>
  <c r="AM542" i="2"/>
  <c r="AL546" i="2"/>
  <c r="AM547" i="2"/>
  <c r="AL548" i="2"/>
  <c r="AL553" i="2"/>
  <c r="AM554" i="2"/>
  <c r="AL555" i="2"/>
  <c r="AL561" i="2"/>
  <c r="AM562" i="2"/>
  <c r="AL563" i="2"/>
  <c r="AL569" i="2"/>
  <c r="AM570" i="2"/>
  <c r="AL571" i="2"/>
  <c r="AL577" i="2"/>
  <c r="AM578" i="2"/>
  <c r="AL579" i="2"/>
  <c r="AL585" i="2"/>
  <c r="AM586" i="2"/>
  <c r="AL587" i="2"/>
  <c r="AL593" i="2"/>
  <c r="AM594" i="2"/>
  <c r="AL595" i="2"/>
  <c r="AM601" i="2"/>
  <c r="AM609" i="2"/>
  <c r="AM236" i="2"/>
  <c r="AM286" i="2"/>
  <c r="AL293" i="2"/>
  <c r="AM295" i="2"/>
  <c r="AL319" i="2"/>
  <c r="AM392" i="2"/>
  <c r="AM397" i="2"/>
  <c r="AM402" i="2"/>
  <c r="AM423" i="2"/>
  <c r="AL425" i="2"/>
  <c r="AM428" i="2"/>
  <c r="AM432" i="2"/>
  <c r="AM441" i="2"/>
  <c r="AM444" i="2"/>
  <c r="AL450" i="2"/>
  <c r="AM468" i="2"/>
  <c r="AM470" i="2"/>
  <c r="AL472" i="2"/>
  <c r="AL473" i="2"/>
  <c r="AM476" i="2"/>
  <c r="AM478" i="2"/>
  <c r="AM485" i="2"/>
  <c r="AM492" i="2"/>
  <c r="AM494" i="2"/>
  <c r="AM501" i="2"/>
  <c r="AM508" i="2"/>
  <c r="AM510" i="2"/>
  <c r="AM517" i="2"/>
  <c r="AM522" i="2"/>
  <c r="AL524" i="2"/>
  <c r="AM529" i="2"/>
  <c r="AM532" i="2"/>
  <c r="AL536" i="2"/>
  <c r="AM539" i="2"/>
  <c r="AM552" i="2"/>
  <c r="AL559" i="2"/>
  <c r="AM561" i="2"/>
  <c r="AM563" i="2"/>
  <c r="AL565" i="2"/>
  <c r="AM568" i="2"/>
  <c r="AL575" i="2"/>
  <c r="AM577" i="2"/>
  <c r="AM579" i="2"/>
  <c r="AL581" i="2"/>
  <c r="AM584" i="2"/>
  <c r="AL591" i="2"/>
  <c r="AM593" i="2"/>
  <c r="AM595" i="2"/>
  <c r="AL597" i="2"/>
  <c r="AM605" i="2"/>
  <c r="AL607" i="2"/>
  <c r="AM612" i="2"/>
  <c r="AM615" i="2"/>
  <c r="AL617" i="2"/>
  <c r="AM619" i="2"/>
  <c r="AL625" i="2"/>
  <c r="AM626" i="2"/>
  <c r="AL627" i="2"/>
  <c r="AL632" i="2"/>
  <c r="AM633" i="2"/>
  <c r="AM635" i="2"/>
  <c r="AM636" i="2"/>
  <c r="AM641" i="2"/>
  <c r="AL642" i="2"/>
  <c r="AM643" i="2"/>
  <c r="AM644" i="2"/>
  <c r="AM649" i="2"/>
  <c r="AL650" i="2"/>
  <c r="AM651" i="2"/>
  <c r="AM652" i="2"/>
  <c r="AM657" i="2"/>
  <c r="AL658" i="2"/>
  <c r="AM659" i="2"/>
  <c r="AM660" i="2"/>
  <c r="AM665" i="2"/>
  <c r="AL666" i="2"/>
  <c r="AM667" i="2"/>
  <c r="AM668" i="2"/>
  <c r="AM673" i="2"/>
  <c r="AL674" i="2"/>
  <c r="AM675" i="2"/>
  <c r="AM676" i="2"/>
  <c r="AM681" i="2"/>
  <c r="AL682" i="2"/>
  <c r="AM683" i="2"/>
  <c r="AM684" i="2"/>
  <c r="AL688" i="2"/>
  <c r="AL692" i="2"/>
  <c r="AM694" i="2"/>
  <c r="AL700" i="2"/>
  <c r="AM702" i="2"/>
  <c r="AL708" i="2"/>
  <c r="AM709" i="2"/>
  <c r="AL710" i="2"/>
  <c r="AL715" i="2"/>
  <c r="AM720" i="2"/>
  <c r="AL721" i="2"/>
  <c r="AM722" i="2"/>
  <c r="AM723" i="2"/>
  <c r="AM728" i="2"/>
  <c r="AL729" i="2"/>
  <c r="AM730" i="2"/>
  <c r="AM731" i="2"/>
  <c r="AM736" i="2"/>
  <c r="AL737" i="2"/>
  <c r="AM738" i="2"/>
  <c r="AM739" i="2"/>
  <c r="AM744" i="2"/>
  <c r="AL745" i="2"/>
  <c r="AM746" i="2"/>
  <c r="AM747" i="2"/>
  <c r="AM752" i="2"/>
  <c r="AL753" i="2"/>
  <c r="AM754" i="2"/>
  <c r="AM755" i="2"/>
  <c r="AM760" i="2"/>
  <c r="AL761" i="2"/>
  <c r="AM762" i="2"/>
  <c r="AM763" i="2"/>
  <c r="AM768" i="2"/>
  <c r="AL769" i="2"/>
  <c r="AM770" i="2"/>
  <c r="AM771" i="2"/>
  <c r="AM776" i="2"/>
  <c r="AL777" i="2"/>
  <c r="AM778" i="2"/>
  <c r="AM779" i="2"/>
  <c r="AM785" i="2"/>
  <c r="AL248" i="2"/>
  <c r="AM251" i="2"/>
  <c r="AM258" i="2"/>
  <c r="AM284" i="2"/>
  <c r="AL305" i="2"/>
  <c r="AM311" i="2"/>
  <c r="AM317" i="2"/>
  <c r="AL357" i="2"/>
  <c r="AL369" i="2"/>
  <c r="AL383" i="2"/>
  <c r="AM395" i="2"/>
  <c r="AM408" i="2"/>
  <c r="AL427" i="2"/>
  <c r="AM436" i="2"/>
  <c r="AM443" i="2"/>
  <c r="AM450" i="2"/>
  <c r="AL452" i="2"/>
  <c r="AM461" i="2"/>
  <c r="AM472" i="2"/>
  <c r="AM475" i="2"/>
  <c r="AL482" i="2"/>
  <c r="AL484" i="2"/>
  <c r="AM491" i="2"/>
  <c r="AL498" i="2"/>
  <c r="AL500" i="2"/>
  <c r="AM507" i="2"/>
  <c r="AL514" i="2"/>
  <c r="AL516" i="2"/>
  <c r="AM521" i="2"/>
  <c r="AM524" i="2"/>
  <c r="AL528" i="2"/>
  <c r="AM531" i="2"/>
  <c r="AL538" i="2"/>
  <c r="AL545" i="2"/>
  <c r="AM551" i="2"/>
  <c r="AM558" i="2"/>
  <c r="AM574" i="2"/>
  <c r="AM590" i="2"/>
  <c r="AM604" i="2"/>
  <c r="AM607" i="2"/>
  <c r="AL611" i="2"/>
  <c r="AM614" i="2"/>
  <c r="AM617" i="2"/>
  <c r="AM625" i="2"/>
  <c r="AM627" i="2"/>
  <c r="AM630" i="2"/>
  <c r="AL631" i="2"/>
  <c r="AL640" i="2"/>
  <c r="AM642" i="2"/>
  <c r="AL648" i="2"/>
  <c r="AM650" i="2"/>
  <c r="AL656" i="2"/>
  <c r="AM658" i="2"/>
  <c r="AL664" i="2"/>
  <c r="AM666" i="2"/>
  <c r="AL672" i="2"/>
  <c r="AM674" i="2"/>
  <c r="AL680" i="2"/>
  <c r="AM682" i="2"/>
  <c r="AL686" i="2"/>
  <c r="AM687" i="2"/>
  <c r="AM688" i="2"/>
  <c r="AM692" i="2"/>
  <c r="AM700" i="2"/>
  <c r="AL707" i="2"/>
  <c r="AM708" i="2"/>
  <c r="AM710" i="2"/>
  <c r="AM713" i="2"/>
  <c r="AL714" i="2"/>
  <c r="AL719" i="2"/>
  <c r="AM721" i="2"/>
  <c r="AL727" i="2"/>
  <c r="AM729" i="2"/>
  <c r="AL735" i="2"/>
  <c r="AM737" i="2"/>
  <c r="AL743" i="2"/>
  <c r="AM745" i="2"/>
  <c r="AL751" i="2"/>
  <c r="AM753" i="2"/>
  <c r="AL759" i="2"/>
  <c r="AM761" i="2"/>
  <c r="AL767" i="2"/>
  <c r="AM769" i="2"/>
  <c r="AL775" i="2"/>
  <c r="AM777" i="2"/>
  <c r="AL783" i="2"/>
  <c r="AM373" i="2"/>
  <c r="AL375" i="2"/>
  <c r="AM417" i="2"/>
  <c r="AL423" i="2"/>
  <c r="AM427" i="2"/>
  <c r="AM429" i="2"/>
  <c r="AM442" i="2"/>
  <c r="AM452" i="2"/>
  <c r="AL460" i="2"/>
  <c r="AM462" i="2"/>
  <c r="AM464" i="2"/>
  <c r="AL466" i="2"/>
  <c r="AM471" i="2"/>
  <c r="AM483" i="2"/>
  <c r="AL490" i="2"/>
  <c r="AM500" i="2"/>
  <c r="AM515" i="2"/>
  <c r="AL520" i="2"/>
  <c r="AM530" i="2"/>
  <c r="AM537" i="2"/>
  <c r="AM546" i="2"/>
  <c r="AM548" i="2"/>
  <c r="AL550" i="2"/>
  <c r="AM555" i="2"/>
  <c r="AM560" i="2"/>
  <c r="AL567" i="2"/>
  <c r="AM582" i="2"/>
  <c r="AM587" i="2"/>
  <c r="AM592" i="2"/>
  <c r="AL599" i="2"/>
  <c r="AM620" i="2"/>
  <c r="AM623" i="2"/>
  <c r="AL629" i="2"/>
  <c r="AM634" i="2"/>
  <c r="AM637" i="2"/>
  <c r="AL644" i="2"/>
  <c r="AL646" i="2"/>
  <c r="AM653" i="2"/>
  <c r="AL660" i="2"/>
  <c r="AL662" i="2"/>
  <c r="AM669" i="2"/>
  <c r="AL676" i="2"/>
  <c r="AL678" i="2"/>
  <c r="AL690" i="2"/>
  <c r="AM695" i="2"/>
  <c r="AM698" i="2"/>
  <c r="AL702" i="2"/>
  <c r="AM705" i="2"/>
  <c r="AM712" i="2"/>
  <c r="AM714" i="2"/>
  <c r="AM718" i="2"/>
  <c r="AM725" i="2"/>
  <c r="AM727" i="2"/>
  <c r="AM734" i="2"/>
  <c r="AM741" i="2"/>
  <c r="AM743" i="2"/>
  <c r="AM750" i="2"/>
  <c r="AM757" i="2"/>
  <c r="AM759" i="2"/>
  <c r="AM766" i="2"/>
  <c r="AM773" i="2"/>
  <c r="AM775" i="2"/>
  <c r="AM782" i="2"/>
  <c r="AL787" i="2"/>
  <c r="AM792" i="2"/>
  <c r="AL793" i="2"/>
  <c r="AM794" i="2"/>
  <c r="AM795" i="2"/>
  <c r="AM797" i="2"/>
  <c r="AL801" i="2"/>
  <c r="AM802" i="2"/>
  <c r="AM803" i="2"/>
  <c r="AM805" i="2"/>
  <c r="AL809" i="2"/>
  <c r="AM810" i="2"/>
  <c r="AM811" i="2"/>
  <c r="AM813" i="2"/>
  <c r="AL817" i="2"/>
  <c r="AM818" i="2"/>
  <c r="AM819" i="2"/>
  <c r="AM7" i="2"/>
  <c r="AL8" i="2"/>
  <c r="AL10" i="2"/>
  <c r="AM13" i="2"/>
  <c r="AL18" i="2"/>
  <c r="AM19" i="2"/>
  <c r="AL20" i="2"/>
  <c r="AL26" i="2"/>
  <c r="AM27" i="2"/>
  <c r="AL28" i="2"/>
  <c r="AL34" i="2"/>
  <c r="AM35" i="2"/>
  <c r="AL36" i="2"/>
  <c r="AM37" i="2"/>
  <c r="AM38" i="2"/>
  <c r="AM39" i="2"/>
  <c r="AL40" i="2"/>
  <c r="AM42" i="2"/>
  <c r="AL48" i="2"/>
  <c r="AM50" i="2"/>
  <c r="AL55" i="2"/>
  <c r="AM56" i="2"/>
  <c r="AL63" i="2"/>
  <c r="AM64" i="2"/>
  <c r="AL65" i="2"/>
  <c r="AL71" i="2"/>
  <c r="AM72" i="2"/>
  <c r="AL73" i="2"/>
  <c r="AL78" i="2"/>
  <c r="AM79" i="2"/>
  <c r="AM84" i="2"/>
  <c r="AL85" i="2"/>
  <c r="AM86" i="2"/>
  <c r="AM87" i="2"/>
  <c r="AM92" i="2"/>
  <c r="AL93" i="2"/>
  <c r="AM94" i="2"/>
  <c r="AM95" i="2"/>
  <c r="AM97" i="2"/>
  <c r="AL101" i="2"/>
  <c r="AL107" i="2"/>
  <c r="AL113" i="2"/>
  <c r="AM115" i="2"/>
  <c r="AL119" i="2"/>
  <c r="AM123" i="2"/>
  <c r="AM125" i="2"/>
  <c r="AM126" i="2"/>
  <c r="AM131" i="2"/>
  <c r="AM133" i="2"/>
  <c r="AM134" i="2"/>
  <c r="AM139" i="2"/>
  <c r="AM141" i="2"/>
  <c r="AM142" i="2"/>
  <c r="AM151" i="2"/>
  <c r="AM153" i="2"/>
  <c r="AM160" i="2"/>
  <c r="AL161" i="2"/>
  <c r="AL164" i="2"/>
  <c r="AM166" i="2"/>
  <c r="AM167" i="2"/>
  <c r="AL172" i="2"/>
  <c r="AM174" i="2"/>
  <c r="AM175" i="2"/>
  <c r="AL180" i="2"/>
  <c r="AM182" i="2"/>
  <c r="AM183" i="2"/>
  <c r="AL186" i="2"/>
  <c r="AL187" i="2"/>
  <c r="AM188" i="2"/>
  <c r="AM190" i="2"/>
  <c r="AM191" i="2"/>
  <c r="AL194" i="2"/>
  <c r="AL195" i="2"/>
  <c r="AM196" i="2"/>
  <c r="AL200" i="2"/>
  <c r="AM204" i="2"/>
  <c r="AM206" i="2"/>
  <c r="AM207" i="2"/>
  <c r="AM212" i="2"/>
  <c r="AM214" i="2"/>
  <c r="AM215" i="2"/>
  <c r="AM220" i="2"/>
  <c r="AM222" i="2"/>
  <c r="AM223" i="2"/>
  <c r="AM228" i="2"/>
  <c r="AM229" i="2"/>
  <c r="AL230" i="2"/>
  <c r="AM231" i="2"/>
  <c r="AM15" i="2"/>
  <c r="AM16" i="2"/>
  <c r="AL17" i="2"/>
  <c r="AM20" i="2"/>
  <c r="AM25" i="2"/>
  <c r="AM26" i="2"/>
  <c r="AM28" i="2"/>
  <c r="AM33" i="2"/>
  <c r="AM34" i="2"/>
  <c r="AM36" i="2"/>
  <c r="AM40" i="2"/>
  <c r="AM45" i="2"/>
  <c r="AL46" i="2"/>
  <c r="AM47" i="2"/>
  <c r="AM48" i="2"/>
  <c r="AL54" i="2"/>
  <c r="AM62" i="2"/>
  <c r="AM63" i="2"/>
  <c r="AM65" i="2"/>
  <c r="AM71" i="2"/>
  <c r="AM73" i="2"/>
  <c r="AM76" i="2"/>
  <c r="AL77" i="2"/>
  <c r="AL83" i="2"/>
  <c r="AM85" i="2"/>
  <c r="AL91" i="2"/>
  <c r="AM93" i="2"/>
  <c r="AL99" i="2"/>
  <c r="AM101" i="2"/>
  <c r="AL106" i="2"/>
  <c r="AM107" i="2"/>
  <c r="AM110" i="2"/>
  <c r="AL111" i="2"/>
  <c r="AM112" i="2"/>
  <c r="AM113" i="2"/>
  <c r="AL244" i="2"/>
  <c r="AM365" i="2"/>
  <c r="AL381" i="2"/>
  <c r="AM384" i="2"/>
  <c r="AL399" i="2"/>
  <c r="AM415" i="2"/>
  <c r="AL458" i="2"/>
  <c r="AM460" i="2"/>
  <c r="AM469" i="2"/>
  <c r="AL476" i="2"/>
  <c r="AM486" i="2"/>
  <c r="AM493" i="2"/>
  <c r="AL508" i="2"/>
  <c r="AM518" i="2"/>
  <c r="AM523" i="2"/>
  <c r="AL540" i="2"/>
  <c r="AL544" i="2"/>
  <c r="AL573" i="2"/>
  <c r="AM585" i="2"/>
  <c r="AL605" i="2"/>
  <c r="AL613" i="2"/>
  <c r="AL615" i="2"/>
  <c r="AL619" i="2"/>
  <c r="AM622" i="2"/>
  <c r="AM629" i="2"/>
  <c r="AM631" i="2"/>
  <c r="AL633" i="2"/>
  <c r="AM639" i="2"/>
  <c r="AM646" i="2"/>
  <c r="AM648" i="2"/>
  <c r="AM655" i="2"/>
  <c r="AM662" i="2"/>
  <c r="AM664" i="2"/>
  <c r="AM671" i="2"/>
  <c r="AM678" i="2"/>
  <c r="AM680" i="2"/>
  <c r="AM690" i="2"/>
  <c r="AL694" i="2"/>
  <c r="AM697" i="2"/>
  <c r="AL704" i="2"/>
  <c r="AL711" i="2"/>
  <c r="AL717" i="2"/>
  <c r="AM724" i="2"/>
  <c r="AL731" i="2"/>
  <c r="AL733" i="2"/>
  <c r="AM740" i="2"/>
  <c r="AL747" i="2"/>
  <c r="AL749" i="2"/>
  <c r="AM756" i="2"/>
  <c r="AL763" i="2"/>
  <c r="AL765" i="2"/>
  <c r="AM772" i="2"/>
  <c r="AL779" i="2"/>
  <c r="AL781" i="2"/>
  <c r="AM786" i="2"/>
  <c r="AM787" i="2"/>
  <c r="AL791" i="2"/>
  <c r="AM793" i="2"/>
  <c r="AL799" i="2"/>
  <c r="AM801" i="2"/>
  <c r="AL807" i="2"/>
  <c r="AM809" i="2"/>
  <c r="AL815" i="2"/>
  <c r="AM817" i="2"/>
  <c r="AL822" i="2"/>
  <c r="AL6" i="2"/>
  <c r="AM8" i="2"/>
  <c r="AL9" i="2"/>
  <c r="AM10" i="2"/>
  <c r="AL276" i="2"/>
  <c r="AL295" i="2"/>
  <c r="AM356" i="2"/>
  <c r="AM377" i="2"/>
  <c r="AL442" i="2"/>
  <c r="AM456" i="2"/>
  <c r="AM484" i="2"/>
  <c r="AL557" i="2"/>
  <c r="AM566" i="2"/>
  <c r="AM569" i="2"/>
  <c r="AL603" i="2"/>
  <c r="AM606" i="2"/>
  <c r="AL621" i="2"/>
  <c r="AL623" i="2"/>
  <c r="AL628" i="2"/>
  <c r="AL636" i="2"/>
  <c r="AM638" i="2"/>
  <c r="AM645" i="2"/>
  <c r="AL668" i="2"/>
  <c r="AM670" i="2"/>
  <c r="AM677" i="2"/>
  <c r="AL706" i="2"/>
  <c r="AL725" i="2"/>
  <c r="AM735" i="2"/>
  <c r="AM742" i="2"/>
  <c r="AL757" i="2"/>
  <c r="AM767" i="2"/>
  <c r="AM774" i="2"/>
  <c r="AM789" i="2"/>
  <c r="AM791" i="2"/>
  <c r="AM796" i="2"/>
  <c r="AL803" i="2"/>
  <c r="AM820" i="2"/>
  <c r="AM12" i="2"/>
  <c r="AM17" i="2"/>
  <c r="AL19" i="2"/>
  <c r="AM22" i="2"/>
  <c r="AL24" i="2"/>
  <c r="AM31" i="2"/>
  <c r="AL38" i="2"/>
  <c r="AM41" i="2"/>
  <c r="AL44" i="2"/>
  <c r="AM51" i="2"/>
  <c r="AM58" i="2"/>
  <c r="AM61" i="2"/>
  <c r="AL67" i="2"/>
  <c r="AL74" i="2"/>
  <c r="AM81" i="2"/>
  <c r="AM83" i="2"/>
  <c r="AM90" i="2"/>
  <c r="AM104" i="2"/>
  <c r="AM114" i="2"/>
  <c r="AL121" i="2"/>
  <c r="AM124" i="2"/>
  <c r="AL125" i="2"/>
  <c r="AL137" i="2"/>
  <c r="AM138" i="2"/>
  <c r="AM140" i="2"/>
  <c r="AL141" i="2"/>
  <c r="AL149" i="2"/>
  <c r="AM150" i="2"/>
  <c r="AM152" i="2"/>
  <c r="AL153" i="2"/>
  <c r="AM156" i="2"/>
  <c r="AM157" i="2"/>
  <c r="AM164" i="2"/>
  <c r="AM168" i="2"/>
  <c r="AL171" i="2"/>
  <c r="AL175" i="2"/>
  <c r="AL178" i="2"/>
  <c r="AM179" i="2"/>
  <c r="AM181" i="2"/>
  <c r="AL182" i="2"/>
  <c r="AL188" i="2"/>
  <c r="AM192" i="2"/>
  <c r="AM195" i="2"/>
  <c r="AM198" i="2"/>
  <c r="AL203" i="2"/>
  <c r="AL207" i="2"/>
  <c r="AM209" i="2"/>
  <c r="AM210" i="2"/>
  <c r="AM216" i="2"/>
  <c r="AL219" i="2"/>
  <c r="AL223" i="2"/>
  <c r="AM225" i="2"/>
  <c r="AM226" i="2"/>
  <c r="AL773" i="2"/>
  <c r="AM807" i="2"/>
  <c r="AM812" i="2"/>
  <c r="AL819" i="2"/>
  <c r="AM30" i="2"/>
  <c r="AM43" i="2"/>
  <c r="AL52" i="2"/>
  <c r="AL59" i="2"/>
  <c r="AM82" i="2"/>
  <c r="AM91" i="2"/>
  <c r="AM103" i="2"/>
  <c r="AL109" i="2"/>
  <c r="AL133" i="2"/>
  <c r="AL158" i="2"/>
  <c r="AL162" i="2"/>
  <c r="AM165" i="2"/>
  <c r="AM170" i="2"/>
  <c r="AM184" i="2"/>
  <c r="AM187" i="2"/>
  <c r="AL191" i="2"/>
  <c r="AM201" i="2"/>
  <c r="AL215" i="2"/>
  <c r="AM218" i="2"/>
  <c r="AM499" i="2"/>
  <c r="AM571" i="2"/>
  <c r="AL670" i="2"/>
  <c r="AM679" i="2"/>
  <c r="AL739" i="2"/>
  <c r="AL771" i="2"/>
  <c r="AL797" i="2"/>
  <c r="AL13" i="2"/>
  <c r="AM32" i="2"/>
  <c r="AM52" i="2"/>
  <c r="AL56" i="2"/>
  <c r="AM59" i="2"/>
  <c r="AL81" i="2"/>
  <c r="AM88" i="2"/>
  <c r="AM109" i="2"/>
  <c r="AM119" i="2"/>
  <c r="AM128" i="2"/>
  <c r="AM129" i="2"/>
  <c r="AM135" i="2"/>
  <c r="AL138" i="2"/>
  <c r="AM145" i="2"/>
  <c r="AL154" i="2"/>
  <c r="AM158" i="2"/>
  <c r="AM162" i="2"/>
  <c r="AM176" i="2"/>
  <c r="AM244" i="2"/>
  <c r="AM346" i="2"/>
  <c r="AL407" i="2"/>
  <c r="AL433" i="2"/>
  <c r="AM451" i="2"/>
  <c r="AM454" i="2"/>
  <c r="AL506" i="2"/>
  <c r="AM509" i="2"/>
  <c r="AL522" i="2"/>
  <c r="AL552" i="2"/>
  <c r="AM576" i="2"/>
  <c r="AM613" i="2"/>
  <c r="AM621" i="2"/>
  <c r="AL654" i="2"/>
  <c r="AM656" i="2"/>
  <c r="AM663" i="2"/>
  <c r="AM686" i="2"/>
  <c r="AM704" i="2"/>
  <c r="AM706" i="2"/>
  <c r="AM716" i="2"/>
  <c r="AL723" i="2"/>
  <c r="AM733" i="2"/>
  <c r="AM748" i="2"/>
  <c r="AL755" i="2"/>
  <c r="AM765" i="2"/>
  <c r="AM780" i="2"/>
  <c r="AL785" i="2"/>
  <c r="AL795" i="2"/>
  <c r="AL813" i="2"/>
  <c r="AM815" i="2"/>
  <c r="AM11" i="2"/>
  <c r="AL14" i="2"/>
  <c r="AM21" i="2"/>
  <c r="AM24" i="2"/>
  <c r="AL30" i="2"/>
  <c r="AM44" i="2"/>
  <c r="AM46" i="2"/>
  <c r="AL50" i="2"/>
  <c r="AM57" i="2"/>
  <c r="AM60" i="2"/>
  <c r="AM67" i="2"/>
  <c r="AL69" i="2"/>
  <c r="AM80" i="2"/>
  <c r="AL87" i="2"/>
  <c r="AL89" i="2"/>
  <c r="AL97" i="2"/>
  <c r="AM99" i="2"/>
  <c r="AL103" i="2"/>
  <c r="AL117" i="2"/>
  <c r="AM121" i="2"/>
  <c r="AM122" i="2"/>
  <c r="AL123" i="2"/>
  <c r="AM127" i="2"/>
  <c r="AL130" i="2"/>
  <c r="AL134" i="2"/>
  <c r="AM136" i="2"/>
  <c r="AM137" i="2"/>
  <c r="AM143" i="2"/>
  <c r="AL146" i="2"/>
  <c r="AM149" i="2"/>
  <c r="AL155" i="2"/>
  <c r="AL159" i="2"/>
  <c r="AL163" i="2"/>
  <c r="AL167" i="2"/>
  <c r="AL170" i="2"/>
  <c r="AM171" i="2"/>
  <c r="AM173" i="2"/>
  <c r="AL174" i="2"/>
  <c r="AM177" i="2"/>
  <c r="AM178" i="2"/>
  <c r="AL184" i="2"/>
  <c r="AM194" i="2"/>
  <c r="AL202" i="2"/>
  <c r="AM203" i="2"/>
  <c r="AM205" i="2"/>
  <c r="AL206" i="2"/>
  <c r="AL218" i="2"/>
  <c r="AM219" i="2"/>
  <c r="AM221" i="2"/>
  <c r="AL222" i="2"/>
  <c r="AL231" i="2"/>
  <c r="AL242" i="2"/>
  <c r="AL337" i="2"/>
  <c r="AM344" i="2"/>
  <c r="AL393" i="2"/>
  <c r="AM426" i="2"/>
  <c r="AL429" i="2"/>
  <c r="AM449" i="2"/>
  <c r="AL492" i="2"/>
  <c r="AM516" i="2"/>
  <c r="AL532" i="2"/>
  <c r="AM540" i="2"/>
  <c r="AL589" i="2"/>
  <c r="AM598" i="2"/>
  <c r="AL635" i="2"/>
  <c r="AL652" i="2"/>
  <c r="AM654" i="2"/>
  <c r="AM661" i="2"/>
  <c r="AL684" i="2"/>
  <c r="AL696" i="2"/>
  <c r="AL698" i="2"/>
  <c r="AM719" i="2"/>
  <c r="AM726" i="2"/>
  <c r="AL741" i="2"/>
  <c r="AM751" i="2"/>
  <c r="AM758" i="2"/>
  <c r="AM783" i="2"/>
  <c r="AM790" i="2"/>
  <c r="AL805" i="2"/>
  <c r="AL821" i="2"/>
  <c r="AM9" i="2"/>
  <c r="AM14" i="2"/>
  <c r="AM23" i="2"/>
  <c r="AL32" i="2"/>
  <c r="AM49" i="2"/>
  <c r="AM66" i="2"/>
  <c r="AM69" i="2"/>
  <c r="AL75" i="2"/>
  <c r="AM89" i="2"/>
  <c r="AM96" i="2"/>
  <c r="AL105" i="2"/>
  <c r="AM116" i="2"/>
  <c r="AM117" i="2"/>
  <c r="AL129" i="2"/>
  <c r="AM130" i="2"/>
  <c r="AM132" i="2"/>
  <c r="AL145" i="2"/>
  <c r="AM146" i="2"/>
  <c r="AM163" i="2"/>
  <c r="AL166" i="2"/>
  <c r="AM169" i="2"/>
  <c r="AL176" i="2"/>
  <c r="AM180" i="2"/>
  <c r="AL196" i="2"/>
  <c r="AM202" i="2"/>
  <c r="AM208" i="2"/>
  <c r="AL211" i="2"/>
  <c r="AM217" i="2"/>
  <c r="AM224" i="2"/>
  <c r="AL227" i="2"/>
  <c r="AM379" i="2"/>
  <c r="AL444" i="2"/>
  <c r="AL468" i="2"/>
  <c r="AL474" i="2"/>
  <c r="AM477" i="2"/>
  <c r="AM502" i="2"/>
  <c r="AL530" i="2"/>
  <c r="AM538" i="2"/>
  <c r="AL583" i="2"/>
  <c r="AL638" i="2"/>
  <c r="AM640" i="2"/>
  <c r="AM647" i="2"/>
  <c r="AM672" i="2"/>
  <c r="AM696" i="2"/>
  <c r="AM703" i="2"/>
  <c r="AL712" i="2"/>
  <c r="AM717" i="2"/>
  <c r="AM732" i="2"/>
  <c r="AM749" i="2"/>
  <c r="AM764" i="2"/>
  <c r="AM781" i="2"/>
  <c r="AL789" i="2"/>
  <c r="AM799" i="2"/>
  <c r="AM804" i="2"/>
  <c r="AL811" i="2"/>
  <c r="AM821" i="2"/>
  <c r="AM6" i="2"/>
  <c r="AL22" i="2"/>
  <c r="AL29" i="2"/>
  <c r="AL42" i="2"/>
  <c r="AM54" i="2"/>
  <c r="AL58" i="2"/>
  <c r="AL61" i="2"/>
  <c r="AM68" i="2"/>
  <c r="AM75" i="2"/>
  <c r="AM77" i="2"/>
  <c r="AL79" i="2"/>
  <c r="AL95" i="2"/>
  <c r="AL102" i="2"/>
  <c r="AM105" i="2"/>
  <c r="AM111" i="2"/>
  <c r="AL115" i="2"/>
  <c r="AL126" i="2"/>
  <c r="AL142" i="2"/>
  <c r="AM144" i="2"/>
  <c r="AL150" i="2"/>
  <c r="AL157" i="2"/>
  <c r="AM161" i="2"/>
  <c r="AL168" i="2"/>
  <c r="AM172" i="2"/>
  <c r="AL179" i="2"/>
  <c r="AL183" i="2"/>
  <c r="AL198" i="2"/>
  <c r="AL210" i="2"/>
  <c r="AM227" i="2"/>
  <c r="AM232" i="2"/>
  <c r="AM189" i="2"/>
  <c r="AL190" i="2"/>
  <c r="AM213" i="2"/>
  <c r="AM230" i="2"/>
  <c r="AL199" i="2"/>
  <c r="AM211" i="2"/>
  <c r="AL226" i="2"/>
  <c r="AM186" i="2"/>
  <c r="AL214" i="2"/>
  <c r="AL147" i="2"/>
  <c r="AM193" i="2"/>
  <c r="AM808" i="2"/>
  <c r="AM806" i="2"/>
  <c r="AM98" i="2"/>
  <c r="AM610" i="2"/>
  <c r="AM699" i="2"/>
  <c r="AM465" i="2"/>
  <c r="AM359" i="2"/>
  <c r="AM541" i="2"/>
  <c r="AM380" i="2"/>
  <c r="AM382" i="2"/>
  <c r="AM424" i="2"/>
  <c r="AM294" i="2"/>
  <c r="AM243" i="2"/>
  <c r="AL818" i="2"/>
  <c r="AL802" i="2"/>
  <c r="AL784" i="2"/>
  <c r="AL812" i="2"/>
  <c r="AL796" i="2"/>
  <c r="AL808" i="2"/>
  <c r="AL786" i="2"/>
  <c r="AL681" i="2"/>
  <c r="AL691" i="2"/>
  <c r="AL772" i="2"/>
  <c r="AL756" i="2"/>
  <c r="AL740" i="2"/>
  <c r="AL724" i="2"/>
  <c r="AL705" i="2"/>
  <c r="AL709" i="2"/>
  <c r="AL699" i="2"/>
  <c r="AL675" i="2"/>
  <c r="AL667" i="2"/>
  <c r="AL659" i="2"/>
  <c r="AL651" i="2"/>
  <c r="AL643" i="2"/>
  <c r="AL661" i="2"/>
  <c r="AL645" i="2"/>
  <c r="AL626" i="2"/>
  <c r="AL594" i="2"/>
  <c r="AL586" i="2"/>
  <c r="AL570" i="2"/>
  <c r="AM553" i="2"/>
  <c r="AM545" i="2"/>
  <c r="AL580" i="2"/>
  <c r="AL572" i="2"/>
  <c r="AL564" i="2"/>
  <c r="AL556" i="2"/>
  <c r="AM549" i="2"/>
  <c r="AL539" i="2"/>
  <c r="AL523" i="2"/>
  <c r="AL535" i="2"/>
  <c r="AL515" i="2"/>
  <c r="AL499" i="2"/>
  <c r="AL483" i="2"/>
  <c r="AL471" i="2"/>
  <c r="AL461" i="2"/>
  <c r="AL453" i="2"/>
  <c r="AL469" i="2"/>
  <c r="AL465" i="2"/>
  <c r="AL441" i="2"/>
  <c r="AM434" i="2"/>
  <c r="AL410" i="2"/>
  <c r="AL428" i="2"/>
  <c r="AL432" i="2"/>
  <c r="AL392" i="2"/>
  <c r="AL386" i="2"/>
  <c r="AL376" i="2"/>
  <c r="AL371" i="2"/>
  <c r="AL355" i="2"/>
  <c r="AM362" i="2"/>
  <c r="AL347" i="2"/>
  <c r="AL339" i="2"/>
  <c r="AL330" i="2"/>
  <c r="AL322" i="2"/>
  <c r="AL360" i="2"/>
  <c r="AL348" i="2"/>
  <c r="AL332" i="2"/>
  <c r="AL334" i="2"/>
  <c r="AL314" i="2"/>
  <c r="AM301" i="2"/>
  <c r="AL301" i="2"/>
  <c r="AL317" i="2"/>
  <c r="AL285" i="2"/>
  <c r="AL277" i="2"/>
  <c r="AL268" i="2"/>
  <c r="AL266" i="2"/>
  <c r="AM253" i="2"/>
  <c r="AL256" i="2"/>
  <c r="AL249" i="2"/>
  <c r="AL235" i="2"/>
  <c r="AL212" i="2"/>
  <c r="AL201" i="2"/>
  <c r="AL232" i="2"/>
  <c r="AL221" i="2"/>
  <c r="AL205" i="2"/>
  <c r="AM199" i="2"/>
  <c r="AL192" i="2"/>
  <c r="AL169" i="2"/>
  <c r="AM147" i="2"/>
  <c r="AL152" i="2"/>
  <c r="AL131" i="2"/>
  <c r="AL136" i="2"/>
  <c r="AL96" i="2"/>
  <c r="AL110" i="2"/>
  <c r="AM108" i="2"/>
  <c r="AL90" i="2"/>
  <c r="AL82" i="2"/>
  <c r="AL88" i="2"/>
  <c r="AL60" i="2"/>
  <c r="AL45" i="2"/>
  <c r="AL39" i="2"/>
  <c r="AL25" i="2"/>
  <c r="AM29" i="2"/>
  <c r="AL15" i="2"/>
  <c r="AL7" i="2"/>
  <c r="AM543" i="2"/>
  <c r="AL820" i="2"/>
  <c r="AL685" i="2"/>
  <c r="AL748" i="2"/>
  <c r="AL683" i="2"/>
  <c r="AL663" i="2"/>
  <c r="AL639" i="2"/>
  <c r="AL614" i="2"/>
  <c r="AL624" i="2"/>
  <c r="AL604" i="2"/>
  <c r="AL618" i="2"/>
  <c r="AL598" i="2"/>
  <c r="AL578" i="2"/>
  <c r="AL531" i="2"/>
  <c r="AL525" i="2"/>
  <c r="AL584" i="2"/>
  <c r="AL560" i="2"/>
  <c r="AL547" i="2"/>
  <c r="AL491" i="2"/>
  <c r="AL475" i="2"/>
  <c r="AL457" i="2"/>
  <c r="AL445" i="2"/>
  <c r="AL412" i="2"/>
  <c r="AL418" i="2"/>
  <c r="AL406" i="2"/>
  <c r="AL400" i="2"/>
  <c r="AL380" i="2"/>
  <c r="AL335" i="2"/>
  <c r="AL368" i="2"/>
  <c r="AL340" i="2"/>
  <c r="AM321" i="2"/>
  <c r="AL298" i="2"/>
  <c r="AL309" i="2"/>
  <c r="AL262" i="2"/>
  <c r="AL247" i="2"/>
  <c r="AL204" i="2"/>
  <c r="AL228" i="2"/>
  <c r="AM155" i="2"/>
  <c r="AL139" i="2"/>
  <c r="AL104" i="2"/>
  <c r="AM78" i="2"/>
  <c r="AL80" i="2"/>
  <c r="AL31" i="2"/>
  <c r="AM18" i="2"/>
  <c r="AM457" i="2"/>
  <c r="AM270" i="2"/>
  <c r="AL816" i="2"/>
  <c r="AL794" i="2"/>
  <c r="AM784" i="2"/>
  <c r="AL774" i="2"/>
  <c r="AL750" i="2"/>
  <c r="AL734" i="2"/>
  <c r="AL720" i="2"/>
  <c r="AL679" i="2"/>
  <c r="AL612" i="2"/>
  <c r="AL616" i="2"/>
  <c r="AL529" i="2"/>
  <c r="AM519" i="2"/>
  <c r="AL495" i="2"/>
  <c r="AL479" i="2"/>
  <c r="AL449" i="2"/>
  <c r="AL513" i="2"/>
  <c r="AL497" i="2"/>
  <c r="AL422" i="2"/>
  <c r="AL404" i="2"/>
  <c r="AL384" i="2"/>
  <c r="AL394" i="2"/>
  <c r="AM358" i="2"/>
  <c r="AL351" i="2"/>
  <c r="AL364" i="2"/>
  <c r="AL310" i="2"/>
  <c r="AL291" i="2"/>
  <c r="AM279" i="2"/>
  <c r="AL287" i="2"/>
  <c r="AL270" i="2"/>
  <c r="AL264" i="2"/>
  <c r="AL251" i="2"/>
  <c r="AL243" i="2"/>
  <c r="AL233" i="2"/>
  <c r="AL189" i="2"/>
  <c r="AL148" i="2"/>
  <c r="AL181" i="2"/>
  <c r="AM159" i="2"/>
  <c r="AM118" i="2"/>
  <c r="AL118" i="2"/>
  <c r="AL132" i="2"/>
  <c r="AL116" i="2"/>
  <c r="AM102" i="2"/>
  <c r="AL62" i="2"/>
  <c r="AL43" i="2"/>
  <c r="AL33" i="2"/>
  <c r="AL35" i="2"/>
  <c r="AL12" i="2"/>
  <c r="AM100" i="2"/>
  <c r="AL151" i="2"/>
  <c r="AM120" i="2"/>
  <c r="AM798" i="2"/>
  <c r="AM70" i="2"/>
  <c r="AM527" i="2"/>
  <c r="AM691" i="2"/>
  <c r="AM414" i="2"/>
  <c r="AM241" i="2"/>
  <c r="AM533" i="2"/>
  <c r="AM367" i="2"/>
  <c r="AL370" i="2"/>
  <c r="AM416" i="2"/>
  <c r="AM289" i="2"/>
  <c r="AM822" i="2"/>
  <c r="AL804" i="2"/>
  <c r="AM788" i="2"/>
  <c r="AL788" i="2"/>
  <c r="AL792" i="2"/>
  <c r="AL776" i="2"/>
  <c r="AL782" i="2"/>
  <c r="AL770" i="2"/>
  <c r="AL762" i="2"/>
  <c r="AL754" i="2"/>
  <c r="AL746" i="2"/>
  <c r="AL738" i="2"/>
  <c r="AL730" i="2"/>
  <c r="AL722" i="2"/>
  <c r="AM715" i="2"/>
  <c r="AM707" i="2"/>
  <c r="AL695" i="2"/>
  <c r="AL693" i="2"/>
  <c r="AL760" i="2"/>
  <c r="AL744" i="2"/>
  <c r="AL728" i="2"/>
  <c r="AM711" i="2"/>
  <c r="AL689" i="2"/>
  <c r="AL701" i="2"/>
  <c r="AM685" i="2"/>
  <c r="AL687" i="2"/>
  <c r="AM632" i="2"/>
  <c r="AL630" i="2"/>
  <c r="AL610" i="2"/>
  <c r="AL600" i="2"/>
  <c r="AL665" i="2"/>
  <c r="AL649" i="2"/>
  <c r="AL622" i="2"/>
  <c r="AL606" i="2"/>
  <c r="AL588" i="2"/>
  <c r="AL634" i="2"/>
  <c r="AL592" i="2"/>
  <c r="AL574" i="2"/>
  <c r="AL558" i="2"/>
  <c r="AL543" i="2"/>
  <c r="AL527" i="2"/>
  <c r="AL519" i="2"/>
  <c r="AL537" i="2"/>
  <c r="AL521" i="2"/>
  <c r="AL533" i="2"/>
  <c r="AL503" i="2"/>
  <c r="AL487" i="2"/>
  <c r="AL463" i="2"/>
  <c r="AL517" i="2"/>
  <c r="AL509" i="2"/>
  <c r="AL501" i="2"/>
  <c r="AL493" i="2"/>
  <c r="AL485" i="2"/>
  <c r="AL477" i="2"/>
  <c r="AL455" i="2"/>
  <c r="AL467" i="2"/>
  <c r="AL434" i="2"/>
  <c r="AM406" i="2"/>
  <c r="AL439" i="2"/>
  <c r="AL420" i="2"/>
  <c r="AL408" i="2"/>
  <c r="AL396" i="2"/>
  <c r="AM374" i="2"/>
  <c r="AL398" i="2"/>
  <c r="AL390" i="2"/>
  <c r="AL350" i="2"/>
  <c r="AL372" i="2"/>
  <c r="AL356" i="2"/>
  <c r="AL336" i="2"/>
  <c r="AL346" i="2"/>
  <c r="AL318" i="2"/>
  <c r="AL306" i="2"/>
  <c r="AL302" i="2"/>
  <c r="AL313" i="2"/>
  <c r="AL283" i="2"/>
  <c r="AL281" i="2"/>
  <c r="AM264" i="2"/>
  <c r="AM272" i="2"/>
  <c r="AL258" i="2"/>
  <c r="AM245" i="2"/>
  <c r="AL237" i="2"/>
  <c r="AL239" i="2"/>
  <c r="AL197" i="2"/>
  <c r="AL185" i="2"/>
  <c r="AL208" i="2"/>
  <c r="AL225" i="2"/>
  <c r="AL209" i="2"/>
  <c r="AM197" i="2"/>
  <c r="AM185" i="2"/>
  <c r="AL173" i="2"/>
  <c r="AL156" i="2"/>
  <c r="AM154" i="2"/>
  <c r="AL160" i="2"/>
  <c r="AM148" i="2"/>
  <c r="AL120" i="2"/>
  <c r="AL127" i="2"/>
  <c r="AL140" i="2"/>
  <c r="AL124" i="2"/>
  <c r="AL112" i="2"/>
  <c r="AL114" i="2"/>
  <c r="AL72" i="2"/>
  <c r="AL70" i="2"/>
  <c r="AL92" i="2"/>
  <c r="AL66" i="2"/>
  <c r="AL64" i="2"/>
  <c r="AL47" i="2"/>
  <c r="AL49" i="2"/>
  <c r="AL27" i="2"/>
  <c r="AL16" i="2"/>
  <c r="AM816" i="2"/>
  <c r="AM800" i="2"/>
  <c r="AM693" i="2"/>
  <c r="AM53" i="2"/>
  <c r="AM422" i="2"/>
  <c r="AM624" i="2"/>
  <c r="AM467" i="2"/>
  <c r="AM616" i="2"/>
  <c r="AM525" i="2"/>
  <c r="AL362" i="2"/>
  <c r="AM298" i="2"/>
  <c r="AL325" i="2"/>
  <c r="AM281" i="2"/>
  <c r="AL814" i="2"/>
  <c r="AL798" i="2"/>
  <c r="AL778" i="2"/>
  <c r="AL697" i="2"/>
  <c r="AM689" i="2"/>
  <c r="AL764" i="2"/>
  <c r="AL732" i="2"/>
  <c r="AL716" i="2"/>
  <c r="AL671" i="2"/>
  <c r="AL655" i="2"/>
  <c r="AL647" i="2"/>
  <c r="AL596" i="2"/>
  <c r="AL608" i="2"/>
  <c r="AL669" i="2"/>
  <c r="AL653" i="2"/>
  <c r="AL637" i="2"/>
  <c r="AL620" i="2"/>
  <c r="AL602" i="2"/>
  <c r="AL590" i="2"/>
  <c r="AL562" i="2"/>
  <c r="AL551" i="2"/>
  <c r="AL541" i="2"/>
  <c r="AL576" i="2"/>
  <c r="AL568" i="2"/>
  <c r="AL507" i="2"/>
  <c r="AL437" i="2"/>
  <c r="AM430" i="2"/>
  <c r="AL424" i="2"/>
  <c r="AL443" i="2"/>
  <c r="AL416" i="2"/>
  <c r="AL363" i="2"/>
  <c r="AL343" i="2"/>
  <c r="AM325" i="2"/>
  <c r="AL352" i="2"/>
  <c r="AL342" i="2"/>
  <c r="AL289" i="2"/>
  <c r="AL272" i="2"/>
  <c r="AL260" i="2"/>
  <c r="AM247" i="2"/>
  <c r="AL241" i="2"/>
  <c r="AM200" i="2"/>
  <c r="AL193" i="2"/>
  <c r="AL220" i="2"/>
  <c r="AL229" i="2"/>
  <c r="AL213" i="2"/>
  <c r="AL177" i="2"/>
  <c r="AL143" i="2"/>
  <c r="AL122" i="2"/>
  <c r="AL128" i="2"/>
  <c r="AL98" i="2"/>
  <c r="AL94" i="2"/>
  <c r="AL86" i="2"/>
  <c r="AM74" i="2"/>
  <c r="AM55" i="2"/>
  <c r="AL68" i="2"/>
  <c r="AL37" i="2"/>
  <c r="AL21" i="2"/>
  <c r="AL11" i="2"/>
  <c r="AM602" i="2"/>
  <c r="AM814" i="2"/>
  <c r="AM618" i="2"/>
  <c r="AM701" i="2"/>
  <c r="AM287" i="2"/>
  <c r="AM535" i="2"/>
  <c r="AM459" i="2"/>
  <c r="AM608" i="2"/>
  <c r="AM453" i="2"/>
  <c r="AM268" i="2"/>
  <c r="AL354" i="2"/>
  <c r="AL780" i="2"/>
  <c r="AL800" i="2"/>
  <c r="AL810" i="2"/>
  <c r="AL806" i="2"/>
  <c r="AL790" i="2"/>
  <c r="AL766" i="2"/>
  <c r="AL758" i="2"/>
  <c r="AL742" i="2"/>
  <c r="AL726" i="2"/>
  <c r="AL718" i="2"/>
  <c r="AL713" i="2"/>
  <c r="AL768" i="2"/>
  <c r="AL752" i="2"/>
  <c r="AL736" i="2"/>
  <c r="AL703" i="2"/>
  <c r="AL677" i="2"/>
  <c r="AL673" i="2"/>
  <c r="AL657" i="2"/>
  <c r="AL641" i="2"/>
  <c r="AM628" i="2"/>
  <c r="AM600" i="2"/>
  <c r="AL582" i="2"/>
  <c r="AL566" i="2"/>
  <c r="AL511" i="2"/>
  <c r="AL459" i="2"/>
  <c r="AL505" i="2"/>
  <c r="AL489" i="2"/>
  <c r="AL481" i="2"/>
  <c r="AL451" i="2"/>
  <c r="AL426" i="2"/>
  <c r="AL447" i="2"/>
  <c r="AL435" i="2"/>
  <c r="AL414" i="2"/>
  <c r="AL388" i="2"/>
  <c r="AL382" i="2"/>
  <c r="AL402" i="2"/>
  <c r="AL378" i="2"/>
  <c r="AL359" i="2"/>
  <c r="AL367" i="2"/>
  <c r="AL344" i="2"/>
  <c r="AL338" i="2"/>
  <c r="AL326" i="2"/>
  <c r="AM291" i="2"/>
  <c r="AM304" i="2"/>
  <c r="AL294" i="2"/>
  <c r="AL279" i="2"/>
  <c r="AL273" i="2"/>
  <c r="AL275" i="2"/>
  <c r="AM255" i="2"/>
  <c r="AL216" i="2"/>
  <c r="AL224" i="2"/>
  <c r="AL217" i="2"/>
  <c r="AL165" i="2"/>
  <c r="AL135" i="2"/>
  <c r="AL144" i="2"/>
  <c r="AL108" i="2"/>
  <c r="AM106" i="2"/>
  <c r="AL100" i="2"/>
  <c r="AL76" i="2"/>
  <c r="AL84" i="2"/>
  <c r="AL57" i="2"/>
  <c r="AL53" i="2"/>
  <c r="AL51" i="2"/>
  <c r="AL41" i="2"/>
  <c r="AL23" i="2"/>
  <c r="AJ234" i="2"/>
  <c r="AK235" i="2"/>
  <c r="AK236" i="2"/>
  <c r="AK237" i="2"/>
  <c r="AK244" i="2"/>
  <c r="AJ248" i="2"/>
  <c r="AJ250" i="2"/>
  <c r="AK251" i="2"/>
  <c r="AK252" i="2"/>
  <c r="AK257" i="2"/>
  <c r="AK258" i="2"/>
  <c r="AK259" i="2"/>
  <c r="AK271" i="2"/>
  <c r="AJ272" i="2"/>
  <c r="AJ276" i="2"/>
  <c r="AK277" i="2"/>
  <c r="AK278" i="2"/>
  <c r="AK282" i="2"/>
  <c r="AK283" i="2"/>
  <c r="AK290" i="2"/>
  <c r="AK295" i="2"/>
  <c r="AK296" i="2"/>
  <c r="AJ307" i="2"/>
  <c r="AJ310" i="2"/>
  <c r="AK311" i="2"/>
  <c r="AK312" i="2"/>
  <c r="AJ318" i="2"/>
  <c r="AK319" i="2"/>
  <c r="AK320" i="2"/>
  <c r="AJ336" i="2"/>
  <c r="AJ337" i="2"/>
  <c r="AJ344" i="2"/>
  <c r="AJ345" i="2"/>
  <c r="AJ352" i="2"/>
  <c r="AJ353" i="2"/>
  <c r="AJ236" i="2"/>
  <c r="AJ238" i="2"/>
  <c r="AK239" i="2"/>
  <c r="AK240" i="2"/>
  <c r="AK241" i="2"/>
  <c r="AJ244" i="2"/>
  <c r="AJ252" i="2"/>
  <c r="AJ257" i="2"/>
  <c r="AJ259" i="2"/>
  <c r="AJ265" i="2"/>
  <c r="AK266" i="2"/>
  <c r="AK267" i="2"/>
  <c r="AK268" i="2"/>
  <c r="AJ271" i="2"/>
  <c r="AJ278" i="2"/>
  <c r="AJ282" i="2"/>
  <c r="AJ284" i="2"/>
  <c r="AK285" i="2"/>
  <c r="AK286" i="2"/>
  <c r="AK287" i="2"/>
  <c r="AJ290" i="2"/>
  <c r="AJ295" i="2"/>
  <c r="AJ298" i="2"/>
  <c r="AK302" i="2"/>
  <c r="AK303" i="2"/>
  <c r="AK304" i="2"/>
  <c r="AJ311" i="2"/>
  <c r="AJ319" i="2"/>
  <c r="AJ326" i="2"/>
  <c r="AK327" i="2"/>
  <c r="AK328" i="2"/>
  <c r="AK332" i="2"/>
  <c r="AK333" i="2"/>
  <c r="AJ339" i="2"/>
  <c r="AK340" i="2"/>
  <c r="AK341" i="2"/>
  <c r="AJ347" i="2"/>
  <c r="AK348" i="2"/>
  <c r="AK349" i="2"/>
  <c r="AK243" i="2"/>
  <c r="AK247" i="2"/>
  <c r="AJ261" i="2"/>
  <c r="AJ263" i="2"/>
  <c r="AK273" i="2"/>
  <c r="AJ280" i="2"/>
  <c r="AK289" i="2"/>
  <c r="AJ294" i="2"/>
  <c r="AK299" i="2"/>
  <c r="AJ306" i="2"/>
  <c r="AJ314" i="2"/>
  <c r="AJ323" i="2"/>
  <c r="AK331" i="2"/>
  <c r="AJ333" i="2"/>
  <c r="AJ335" i="2"/>
  <c r="AJ340" i="2"/>
  <c r="AK345" i="2"/>
  <c r="AJ349" i="2"/>
  <c r="AJ351" i="2"/>
  <c r="AJ359" i="2"/>
  <c r="AJ363" i="2"/>
  <c r="AK364" i="2"/>
  <c r="AK365" i="2"/>
  <c r="AJ371" i="2"/>
  <c r="AK372" i="2"/>
  <c r="AK373" i="2"/>
  <c r="AJ377" i="2"/>
  <c r="AK378" i="2"/>
  <c r="AK379" i="2"/>
  <c r="AK380" i="2"/>
  <c r="AJ383" i="2"/>
  <c r="AJ385" i="2"/>
  <c r="AK386" i="2"/>
  <c r="AK387" i="2"/>
  <c r="AK388" i="2"/>
  <c r="AK389" i="2"/>
  <c r="AJ395" i="2"/>
  <c r="AK396" i="2"/>
  <c r="AK397" i="2"/>
  <c r="AJ403" i="2"/>
  <c r="AK404" i="2"/>
  <c r="AK405" i="2"/>
  <c r="AJ409" i="2"/>
  <c r="AK417" i="2"/>
  <c r="AK418" i="2"/>
  <c r="AK425" i="2"/>
  <c r="AK233" i="2"/>
  <c r="AJ240" i="2"/>
  <c r="AJ242" i="2"/>
  <c r="AK249" i="2"/>
  <c r="AJ254" i="2"/>
  <c r="AK263" i="2"/>
  <c r="AJ286" i="2"/>
  <c r="AJ288" i="2"/>
  <c r="AJ293" i="2"/>
  <c r="AK316" i="2"/>
  <c r="AK323" i="2"/>
  <c r="AJ330" i="2"/>
  <c r="AK344" i="2"/>
  <c r="AJ356" i="2"/>
  <c r="AJ357" i="2"/>
  <c r="AJ368" i="2"/>
  <c r="AJ369" i="2"/>
  <c r="AK383" i="2"/>
  <c r="AK384" i="2"/>
  <c r="AJ393" i="2"/>
  <c r="AJ401" i="2"/>
  <c r="AJ407" i="2"/>
  <c r="AK408" i="2"/>
  <c r="AK409" i="2"/>
  <c r="AJ415" i="2"/>
  <c r="AK416" i="2"/>
  <c r="AJ423" i="2"/>
  <c r="AK424" i="2"/>
  <c r="AJ269" i="2"/>
  <c r="AK274" i="2"/>
  <c r="AJ292" i="2"/>
  <c r="AJ308" i="2"/>
  <c r="AK315" i="2"/>
  <c r="AJ322" i="2"/>
  <c r="AK336" i="2"/>
  <c r="AJ341" i="2"/>
  <c r="AJ343" i="2"/>
  <c r="AK353" i="2"/>
  <c r="AJ355" i="2"/>
  <c r="AK360" i="2"/>
  <c r="AJ372" i="2"/>
  <c r="AK400" i="2"/>
  <c r="AJ411" i="2"/>
  <c r="AJ413" i="2"/>
  <c r="AK422" i="2"/>
  <c r="AJ429" i="2"/>
  <c r="AK435" i="2"/>
  <c r="AK436" i="2"/>
  <c r="AJ444" i="2"/>
  <c r="AJ452" i="2"/>
  <c r="AK454" i="2"/>
  <c r="AK455" i="2"/>
  <c r="AK456" i="2"/>
  <c r="AK457" i="2"/>
  <c r="AJ460" i="2"/>
  <c r="AJ462" i="2"/>
  <c r="AK463" i="2"/>
  <c r="AK464" i="2"/>
  <c r="AK465" i="2"/>
  <c r="AJ468" i="2"/>
  <c r="AJ470" i="2"/>
  <c r="AJ471" i="2"/>
  <c r="AJ472" i="2"/>
  <c r="AJ476" i="2"/>
  <c r="AJ478" i="2"/>
  <c r="AJ484" i="2"/>
  <c r="AJ486" i="2"/>
  <c r="AJ492" i="2"/>
  <c r="AJ494" i="2"/>
  <c r="AJ500" i="2"/>
  <c r="AJ502" i="2"/>
  <c r="AJ508" i="2"/>
  <c r="AJ510" i="2"/>
  <c r="AJ516" i="2"/>
  <c r="AJ518" i="2"/>
  <c r="AJ524" i="2"/>
  <c r="AJ532" i="2"/>
  <c r="AJ540" i="2"/>
  <c r="AJ546" i="2"/>
  <c r="AJ547" i="2"/>
  <c r="AK548" i="2"/>
  <c r="AJ552" i="2"/>
  <c r="AK555" i="2"/>
  <c r="AJ561" i="2"/>
  <c r="AK562" i="2"/>
  <c r="AK563" i="2"/>
  <c r="AJ569" i="2"/>
  <c r="AK570" i="2"/>
  <c r="AK571" i="2"/>
  <c r="AJ577" i="2"/>
  <c r="AK578" i="2"/>
  <c r="AK579" i="2"/>
  <c r="AJ585" i="2"/>
  <c r="AK586" i="2"/>
  <c r="AK587" i="2"/>
  <c r="AJ593" i="2"/>
  <c r="AK594" i="2"/>
  <c r="AK595" i="2"/>
  <c r="AJ607" i="2"/>
  <c r="AJ615" i="2"/>
  <c r="AK248" i="2"/>
  <c r="AJ255" i="2"/>
  <c r="AJ267" i="2"/>
  <c r="AJ299" i="2"/>
  <c r="AK308" i="2"/>
  <c r="AJ331" i="2"/>
  <c r="AJ348" i="2"/>
  <c r="AK357" i="2"/>
  <c r="AJ365" i="2"/>
  <c r="AJ367" i="2"/>
  <c r="AK382" i="2"/>
  <c r="AK393" i="2"/>
  <c r="AJ397" i="2"/>
  <c r="AJ399" i="2"/>
  <c r="AK413" i="2"/>
  <c r="AJ417" i="2"/>
  <c r="AJ419" i="2"/>
  <c r="AJ421" i="2"/>
  <c r="AJ427" i="2"/>
  <c r="AJ428" i="2"/>
  <c r="AK429" i="2"/>
  <c r="AJ433" i="2"/>
  <c r="AJ442" i="2"/>
  <c r="AK443" i="2"/>
  <c r="AK444" i="2"/>
  <c r="AJ450" i="2"/>
  <c r="AK451" i="2"/>
  <c r="AK452" i="2"/>
  <c r="AK453" i="2"/>
  <c r="AK460" i="2"/>
  <c r="AK461" i="2"/>
  <c r="AK468" i="2"/>
  <c r="AK469" i="2"/>
  <c r="AK471" i="2"/>
  <c r="AK472" i="2"/>
  <c r="AJ473" i="2"/>
  <c r="AK476" i="2"/>
  <c r="AK477" i="2"/>
  <c r="AK484" i="2"/>
  <c r="AK485" i="2"/>
  <c r="AK492" i="2"/>
  <c r="AK493" i="2"/>
  <c r="AK500" i="2"/>
  <c r="AK501" i="2"/>
  <c r="AK508" i="2"/>
  <c r="AK509" i="2"/>
  <c r="AK516" i="2"/>
  <c r="AK517" i="2"/>
  <c r="AJ520" i="2"/>
  <c r="AJ522" i="2"/>
  <c r="AK523" i="2"/>
  <c r="AK524" i="2"/>
  <c r="AK525" i="2"/>
  <c r="AJ528" i="2"/>
  <c r="AJ530" i="2"/>
  <c r="AK531" i="2"/>
  <c r="AK532" i="2"/>
  <c r="AK533" i="2"/>
  <c r="AJ536" i="2"/>
  <c r="AJ538" i="2"/>
  <c r="AK539" i="2"/>
  <c r="AK540" i="2"/>
  <c r="AK541" i="2"/>
  <c r="AJ544" i="2"/>
  <c r="AK552" i="2"/>
  <c r="AJ559" i="2"/>
  <c r="AJ567" i="2"/>
  <c r="AJ575" i="2"/>
  <c r="AJ583" i="2"/>
  <c r="AJ591" i="2"/>
  <c r="AJ599" i="2"/>
  <c r="AJ603" i="2"/>
  <c r="AJ605" i="2"/>
  <c r="AK606" i="2"/>
  <c r="AK607" i="2"/>
  <c r="AK608" i="2"/>
  <c r="AJ611" i="2"/>
  <c r="AJ613" i="2"/>
  <c r="AK614" i="2"/>
  <c r="AK615" i="2"/>
  <c r="AK616" i="2"/>
  <c r="AJ274" i="2"/>
  <c r="AK307" i="2"/>
  <c r="AJ332" i="2"/>
  <c r="AK361" i="2"/>
  <c r="AJ364" i="2"/>
  <c r="AK369" i="2"/>
  <c r="AJ405" i="2"/>
  <c r="AK421" i="2"/>
  <c r="AJ436" i="2"/>
  <c r="AJ438" i="2"/>
  <c r="AK448" i="2"/>
  <c r="AK459" i="2"/>
  <c r="AK480" i="2"/>
  <c r="AJ482" i="2"/>
  <c r="AK489" i="2"/>
  <c r="AK496" i="2"/>
  <c r="AJ498" i="2"/>
  <c r="AK505" i="2"/>
  <c r="AK512" i="2"/>
  <c r="AJ514" i="2"/>
  <c r="AK521" i="2"/>
  <c r="AJ526" i="2"/>
  <c r="AK528" i="2"/>
  <c r="AK543" i="2"/>
  <c r="AK558" i="2"/>
  <c r="AK574" i="2"/>
  <c r="AK590" i="2"/>
  <c r="AK604" i="2"/>
  <c r="AJ609" i="2"/>
  <c r="AK611" i="2"/>
  <c r="AJ623" i="2"/>
  <c r="AK631" i="2"/>
  <c r="AJ638" i="2"/>
  <c r="AJ640" i="2"/>
  <c r="AJ646" i="2"/>
  <c r="AJ648" i="2"/>
  <c r="AJ654" i="2"/>
  <c r="AJ656" i="2"/>
  <c r="AJ662" i="2"/>
  <c r="AJ664" i="2"/>
  <c r="AJ670" i="2"/>
  <c r="AJ672" i="2"/>
  <c r="AJ678" i="2"/>
  <c r="AJ680" i="2"/>
  <c r="AK686" i="2"/>
  <c r="AK687" i="2"/>
  <c r="AJ690" i="2"/>
  <c r="AJ698" i="2"/>
  <c r="AJ706" i="2"/>
  <c r="AK714" i="2"/>
  <c r="AJ717" i="2"/>
  <c r="AJ719" i="2"/>
  <c r="AJ725" i="2"/>
  <c r="AJ727" i="2"/>
  <c r="AJ733" i="2"/>
  <c r="AJ735" i="2"/>
  <c r="AJ741" i="2"/>
  <c r="AJ743" i="2"/>
  <c r="AJ749" i="2"/>
  <c r="AJ751" i="2"/>
  <c r="AJ757" i="2"/>
  <c r="AJ759" i="2"/>
  <c r="AJ765" i="2"/>
  <c r="AJ767" i="2"/>
  <c r="AJ773" i="2"/>
  <c r="AJ775" i="2"/>
  <c r="AJ781" i="2"/>
  <c r="AJ783" i="2"/>
  <c r="AK281" i="2"/>
  <c r="AK352" i="2"/>
  <c r="AJ360" i="2"/>
  <c r="AJ379" i="2"/>
  <c r="AJ381" i="2"/>
  <c r="AJ391" i="2"/>
  <c r="AK414" i="2"/>
  <c r="AJ434" i="2"/>
  <c r="AK438" i="2"/>
  <c r="AJ440" i="2"/>
  <c r="AK447" i="2"/>
  <c r="AJ454" i="2"/>
  <c r="AJ456" i="2"/>
  <c r="AJ458" i="2"/>
  <c r="AK467" i="2"/>
  <c r="AJ488" i="2"/>
  <c r="AJ504" i="2"/>
  <c r="AK520" i="2"/>
  <c r="AK535" i="2"/>
  <c r="AJ555" i="2"/>
  <c r="AJ557" i="2"/>
  <c r="AK567" i="2"/>
  <c r="AJ571" i="2"/>
  <c r="AJ573" i="2"/>
  <c r="AK583" i="2"/>
  <c r="AJ587" i="2"/>
  <c r="AJ589" i="2"/>
  <c r="AK599" i="2"/>
  <c r="AJ601" i="2"/>
  <c r="AK603" i="2"/>
  <c r="AJ619" i="2"/>
  <c r="AJ621" i="2"/>
  <c r="AK622" i="2"/>
  <c r="AK623" i="2"/>
  <c r="AK624" i="2"/>
  <c r="AJ629" i="2"/>
  <c r="AJ635" i="2"/>
  <c r="AK638" i="2"/>
  <c r="AK639" i="2"/>
  <c r="AK646" i="2"/>
  <c r="AK647" i="2"/>
  <c r="AK654" i="2"/>
  <c r="AK655" i="2"/>
  <c r="AK662" i="2"/>
  <c r="AK663" i="2"/>
  <c r="AK670" i="2"/>
  <c r="AK671" i="2"/>
  <c r="AK678" i="2"/>
  <c r="AK679" i="2"/>
  <c r="AK690" i="2"/>
  <c r="AK691" i="2"/>
  <c r="AJ694" i="2"/>
  <c r="AJ696" i="2"/>
  <c r="AK697" i="2"/>
  <c r="AK698" i="2"/>
  <c r="AK699" i="2"/>
  <c r="AJ702" i="2"/>
  <c r="AJ704" i="2"/>
  <c r="AK705" i="2"/>
  <c r="AK706" i="2"/>
  <c r="AJ712" i="2"/>
  <c r="AK717" i="2"/>
  <c r="AK718" i="2"/>
  <c r="AK725" i="2"/>
  <c r="AK726" i="2"/>
  <c r="AK733" i="2"/>
  <c r="AK734" i="2"/>
  <c r="AK741" i="2"/>
  <c r="AK742" i="2"/>
  <c r="AK749" i="2"/>
  <c r="AK750" i="2"/>
  <c r="AK757" i="2"/>
  <c r="AK758" i="2"/>
  <c r="AK765" i="2"/>
  <c r="AK766" i="2"/>
  <c r="AK773" i="2"/>
  <c r="AK774" i="2"/>
  <c r="AK781" i="2"/>
  <c r="AK782" i="2"/>
  <c r="AJ785" i="2"/>
  <c r="AK300" i="2"/>
  <c r="AJ303" i="2"/>
  <c r="AJ361" i="2"/>
  <c r="AJ389" i="2"/>
  <c r="AK392" i="2"/>
  <c r="AK401" i="2"/>
  <c r="AK420" i="2"/>
  <c r="AK440" i="2"/>
  <c r="AK488" i="2"/>
  <c r="AK544" i="2"/>
  <c r="AJ563" i="2"/>
  <c r="AK575" i="2"/>
  <c r="AJ595" i="2"/>
  <c r="AK602" i="2"/>
  <c r="AK610" i="2"/>
  <c r="AJ617" i="2"/>
  <c r="AK619" i="2"/>
  <c r="AK627" i="2"/>
  <c r="AJ631" i="2"/>
  <c r="AJ633" i="2"/>
  <c r="AJ650" i="2"/>
  <c r="AJ666" i="2"/>
  <c r="AJ682" i="2"/>
  <c r="AJ692" i="2"/>
  <c r="AK694" i="2"/>
  <c r="AJ709" i="2"/>
  <c r="AK722" i="2"/>
  <c r="AK729" i="2"/>
  <c r="AJ731" i="2"/>
  <c r="AK738" i="2"/>
  <c r="AK745" i="2"/>
  <c r="AJ747" i="2"/>
  <c r="AK754" i="2"/>
  <c r="AK761" i="2"/>
  <c r="AJ763" i="2"/>
  <c r="AK770" i="2"/>
  <c r="AK777" i="2"/>
  <c r="AJ779" i="2"/>
  <c r="AK786" i="2"/>
  <c r="AJ789" i="2"/>
  <c r="AJ791" i="2"/>
  <c r="AJ799" i="2"/>
  <c r="AK800" i="2"/>
  <c r="AJ807" i="2"/>
  <c r="AK808" i="2"/>
  <c r="AJ815" i="2"/>
  <c r="AK816" i="2"/>
  <c r="AJ821" i="2"/>
  <c r="AK6" i="2"/>
  <c r="AK9" i="2"/>
  <c r="AK16" i="2"/>
  <c r="AK17" i="2"/>
  <c r="AJ24" i="2"/>
  <c r="AJ32" i="2"/>
  <c r="AK46" i="2"/>
  <c r="AK47" i="2"/>
  <c r="AK54" i="2"/>
  <c r="AJ58" i="2"/>
  <c r="AJ61" i="2"/>
  <c r="AJ69" i="2"/>
  <c r="AK77" i="2"/>
  <c r="AJ81" i="2"/>
  <c r="AJ83" i="2"/>
  <c r="AJ89" i="2"/>
  <c r="AJ91" i="2"/>
  <c r="AJ99" i="2"/>
  <c r="AK100" i="2"/>
  <c r="AJ105" i="2"/>
  <c r="AK111" i="2"/>
  <c r="AK112" i="2"/>
  <c r="AJ128" i="2"/>
  <c r="AK129" i="2"/>
  <c r="AK130" i="2"/>
  <c r="AJ136" i="2"/>
  <c r="AK137" i="2"/>
  <c r="AK138" i="2"/>
  <c r="AJ144" i="2"/>
  <c r="AK145" i="2"/>
  <c r="AK146" i="2"/>
  <c r="AK149" i="2"/>
  <c r="AK150" i="2"/>
  <c r="AK156" i="2"/>
  <c r="AK157" i="2"/>
  <c r="AK158" i="2"/>
  <c r="AJ159" i="2"/>
  <c r="AK162" i="2"/>
  <c r="AK163" i="2"/>
  <c r="AK170" i="2"/>
  <c r="AK171" i="2"/>
  <c r="AK178" i="2"/>
  <c r="AK179" i="2"/>
  <c r="AJ193" i="2"/>
  <c r="AJ198" i="2"/>
  <c r="AJ202" i="2"/>
  <c r="AJ209" i="2"/>
  <c r="AK210" i="2"/>
  <c r="AK211" i="2"/>
  <c r="AJ217" i="2"/>
  <c r="AK218" i="2"/>
  <c r="AK219" i="2"/>
  <c r="AJ225" i="2"/>
  <c r="AK226" i="2"/>
  <c r="AK227" i="2"/>
  <c r="AJ13" i="2"/>
  <c r="AJ22" i="2"/>
  <c r="AK23" i="2"/>
  <c r="AK24" i="2"/>
  <c r="AJ30" i="2"/>
  <c r="AK31" i="2"/>
  <c r="AK32" i="2"/>
  <c r="AJ42" i="2"/>
  <c r="AJ44" i="2"/>
  <c r="AJ50" i="2"/>
  <c r="AJ52" i="2"/>
  <c r="AK53" i="2"/>
  <c r="AK58" i="2"/>
  <c r="AJ59" i="2"/>
  <c r="AK60" i="2"/>
  <c r="AK61" i="2"/>
  <c r="AJ67" i="2"/>
  <c r="AK68" i="2"/>
  <c r="AK69" i="2"/>
  <c r="AK70" i="2"/>
  <c r="AJ75" i="2"/>
  <c r="AK81" i="2"/>
  <c r="AK82" i="2"/>
  <c r="AK89" i="2"/>
  <c r="AK90" i="2"/>
  <c r="AJ97" i="2"/>
  <c r="AJ103" i="2"/>
  <c r="AJ104" i="2"/>
  <c r="AK105" i="2"/>
  <c r="AJ109" i="2"/>
  <c r="AJ115" i="2"/>
  <c r="AJ246" i="2"/>
  <c r="AJ315" i="2"/>
  <c r="AK356" i="2"/>
  <c r="AK368" i="2"/>
  <c r="AJ387" i="2"/>
  <c r="AK412" i="2"/>
  <c r="AK426" i="2"/>
  <c r="AJ448" i="2"/>
  <c r="AJ474" i="2"/>
  <c r="AK481" i="2"/>
  <c r="AJ496" i="2"/>
  <c r="AJ506" i="2"/>
  <c r="AK513" i="2"/>
  <c r="AK529" i="2"/>
  <c r="AK536" i="2"/>
  <c r="AJ542" i="2"/>
  <c r="AK566" i="2"/>
  <c r="AJ581" i="2"/>
  <c r="AK598" i="2"/>
  <c r="AJ626" i="2"/>
  <c r="AJ636" i="2"/>
  <c r="AK643" i="2"/>
  <c r="AK650" i="2"/>
  <c r="AJ652" i="2"/>
  <c r="AK659" i="2"/>
  <c r="AK666" i="2"/>
  <c r="AJ668" i="2"/>
  <c r="AK675" i="2"/>
  <c r="AK682" i="2"/>
  <c r="AJ684" i="2"/>
  <c r="AJ686" i="2"/>
  <c r="AJ688" i="2"/>
  <c r="AK701" i="2"/>
  <c r="AJ721" i="2"/>
  <c r="AJ737" i="2"/>
  <c r="AJ753" i="2"/>
  <c r="AJ769" i="2"/>
  <c r="AK785" i="2"/>
  <c r="AK789" i="2"/>
  <c r="AK790" i="2"/>
  <c r="AJ797" i="2"/>
  <c r="AJ805" i="2"/>
  <c r="AJ813" i="2"/>
  <c r="AK821" i="2"/>
  <c r="AJ12" i="2"/>
  <c r="AK262" i="2"/>
  <c r="AJ425" i="2"/>
  <c r="AK433" i="2"/>
  <c r="AK439" i="2"/>
  <c r="AJ466" i="2"/>
  <c r="AK497" i="2"/>
  <c r="AJ554" i="2"/>
  <c r="AJ597" i="2"/>
  <c r="AK651" i="2"/>
  <c r="AJ658" i="2"/>
  <c r="AJ660" i="2"/>
  <c r="AK683" i="2"/>
  <c r="AK695" i="2"/>
  <c r="AK702" i="2"/>
  <c r="AJ708" i="2"/>
  <c r="AK710" i="2"/>
  <c r="AJ723" i="2"/>
  <c r="AK730" i="2"/>
  <c r="AJ745" i="2"/>
  <c r="AJ755" i="2"/>
  <c r="AK762" i="2"/>
  <c r="AJ777" i="2"/>
  <c r="AJ787" i="2"/>
  <c r="AK793" i="2"/>
  <c r="AJ795" i="2"/>
  <c r="AK806" i="2"/>
  <c r="AK810" i="2"/>
  <c r="AK813" i="2"/>
  <c r="AJ817" i="2"/>
  <c r="AJ26" i="2"/>
  <c r="AJ28" i="2"/>
  <c r="AK35" i="2"/>
  <c r="AJ46" i="2"/>
  <c r="AJ48" i="2"/>
  <c r="AK50" i="2"/>
  <c r="AK65" i="2"/>
  <c r="AK85" i="2"/>
  <c r="AJ87" i="2"/>
  <c r="AK94" i="2"/>
  <c r="AK97" i="2"/>
  <c r="AJ101" i="2"/>
  <c r="AK108" i="2"/>
  <c r="AJ117" i="2"/>
  <c r="AK122" i="2"/>
  <c r="AK123" i="2"/>
  <c r="AJ133" i="2"/>
  <c r="AK134" i="2"/>
  <c r="AJ166" i="2"/>
  <c r="AK167" i="2"/>
  <c r="AJ170" i="2"/>
  <c r="AK174" i="2"/>
  <c r="AK194" i="2"/>
  <c r="AJ197" i="2"/>
  <c r="AK202" i="2"/>
  <c r="AJ205" i="2"/>
  <c r="AK206" i="2"/>
  <c r="AJ218" i="2"/>
  <c r="AJ221" i="2"/>
  <c r="AK222" i="2"/>
  <c r="AK797" i="2"/>
  <c r="AK804" i="2"/>
  <c r="AJ6" i="2"/>
  <c r="AK13" i="2"/>
  <c r="AJ20" i="2"/>
  <c r="AJ34" i="2"/>
  <c r="AJ39" i="2"/>
  <c r="AK73" i="2"/>
  <c r="AJ77" i="2"/>
  <c r="AJ95" i="2"/>
  <c r="AK126" i="2"/>
  <c r="AK142" i="2"/>
  <c r="AJ182" i="2"/>
  <c r="AK198" i="2"/>
  <c r="AJ210" i="2"/>
  <c r="AJ213" i="2"/>
  <c r="AJ226" i="2"/>
  <c r="AK230" i="2"/>
  <c r="AJ548" i="2"/>
  <c r="AK612" i="2"/>
  <c r="AK642" i="2"/>
  <c r="AJ710" i="2"/>
  <c r="AK737" i="2"/>
  <c r="AJ793" i="2"/>
  <c r="AK801" i="2"/>
  <c r="AK814" i="2"/>
  <c r="AK20" i="2"/>
  <c r="AJ38" i="2"/>
  <c r="AJ65" i="2"/>
  <c r="AJ72" i="2"/>
  <c r="AJ122" i="2"/>
  <c r="AK125" i="2"/>
  <c r="AK141" i="2"/>
  <c r="AJ149" i="2"/>
  <c r="AK152" i="2"/>
  <c r="AJ174" i="2"/>
  <c r="AK182" i="2"/>
  <c r="AK270" i="2"/>
  <c r="AK337" i="2"/>
  <c r="AJ375" i="2"/>
  <c r="AJ431" i="2"/>
  <c r="AJ464" i="2"/>
  <c r="AK473" i="2"/>
  <c r="AJ512" i="2"/>
  <c r="AJ534" i="2"/>
  <c r="AK537" i="2"/>
  <c r="AJ579" i="2"/>
  <c r="AK582" i="2"/>
  <c r="AK591" i="2"/>
  <c r="AK635" i="2"/>
  <c r="AK658" i="2"/>
  <c r="AK693" i="2"/>
  <c r="AJ700" i="2"/>
  <c r="AK721" i="2"/>
  <c r="AK753" i="2"/>
  <c r="AK798" i="2"/>
  <c r="AK802" i="2"/>
  <c r="AK805" i="2"/>
  <c r="AJ809" i="2"/>
  <c r="AK812" i="2"/>
  <c r="AK817" i="2"/>
  <c r="AJ819" i="2"/>
  <c r="AJ9" i="2"/>
  <c r="AJ16" i="2"/>
  <c r="AK28" i="2"/>
  <c r="AK37" i="2"/>
  <c r="AJ40" i="2"/>
  <c r="AK43" i="2"/>
  <c r="AK64" i="2"/>
  <c r="AJ71" i="2"/>
  <c r="AJ73" i="2"/>
  <c r="AJ93" i="2"/>
  <c r="AK96" i="2"/>
  <c r="AK101" i="2"/>
  <c r="AK116" i="2"/>
  <c r="AJ119" i="2"/>
  <c r="AK120" i="2"/>
  <c r="AJ129" i="2"/>
  <c r="AJ132" i="2"/>
  <c r="AK133" i="2"/>
  <c r="AJ145" i="2"/>
  <c r="AJ148" i="2"/>
  <c r="AJ161" i="2"/>
  <c r="AJ162" i="2"/>
  <c r="AK166" i="2"/>
  <c r="AJ186" i="2"/>
  <c r="AK187" i="2"/>
  <c r="AJ190" i="2"/>
  <c r="AK191" i="2"/>
  <c r="AJ214" i="2"/>
  <c r="AK215" i="2"/>
  <c r="AJ230" i="2"/>
  <c r="AK324" i="2"/>
  <c r="AJ327" i="2"/>
  <c r="AJ373" i="2"/>
  <c r="AJ446" i="2"/>
  <c r="AK504" i="2"/>
  <c r="AJ550" i="2"/>
  <c r="AJ565" i="2"/>
  <c r="AK620" i="2"/>
  <c r="AJ627" i="2"/>
  <c r="AJ642" i="2"/>
  <c r="AJ644" i="2"/>
  <c r="AK667" i="2"/>
  <c r="AJ674" i="2"/>
  <c r="AJ676" i="2"/>
  <c r="AK703" i="2"/>
  <c r="AJ714" i="2"/>
  <c r="AJ729" i="2"/>
  <c r="AJ739" i="2"/>
  <c r="AK746" i="2"/>
  <c r="AJ761" i="2"/>
  <c r="AJ771" i="2"/>
  <c r="AK778" i="2"/>
  <c r="AK794" i="2"/>
  <c r="AJ801" i="2"/>
  <c r="AK809" i="2"/>
  <c r="AJ811" i="2"/>
  <c r="AJ8" i="2"/>
  <c r="AK27" i="2"/>
  <c r="AJ36" i="2"/>
  <c r="AK40" i="2"/>
  <c r="AK42" i="2"/>
  <c r="AJ54" i="2"/>
  <c r="AJ56" i="2"/>
  <c r="AJ79" i="2"/>
  <c r="AK86" i="2"/>
  <c r="AK93" i="2"/>
  <c r="AJ107" i="2"/>
  <c r="AJ111" i="2"/>
  <c r="AJ113" i="2"/>
  <c r="AK115" i="2"/>
  <c r="AK119" i="2"/>
  <c r="AJ125" i="2"/>
  <c r="AJ141" i="2"/>
  <c r="AJ153" i="2"/>
  <c r="AK154" i="2"/>
  <c r="AJ157" i="2"/>
  <c r="AK161" i="2"/>
  <c r="AK183" i="2"/>
  <c r="AK186" i="2"/>
  <c r="AJ189" i="2"/>
  <c r="AK190" i="2"/>
  <c r="AK199" i="2"/>
  <c r="AK214" i="2"/>
  <c r="AJ229" i="2"/>
  <c r="AJ480" i="2"/>
  <c r="AJ490" i="2"/>
  <c r="AK527" i="2"/>
  <c r="AK559" i="2"/>
  <c r="AK618" i="2"/>
  <c r="AJ625" i="2"/>
  <c r="AJ634" i="2"/>
  <c r="AK674" i="2"/>
  <c r="AK769" i="2"/>
  <c r="AK796" i="2"/>
  <c r="AJ803" i="2"/>
  <c r="AK818" i="2"/>
  <c r="AK8" i="2"/>
  <c r="AK12" i="2"/>
  <c r="AJ17" i="2"/>
  <c r="AJ19" i="2"/>
  <c r="AK36" i="2"/>
  <c r="AK39" i="2"/>
  <c r="AK51" i="2"/>
  <c r="AJ63" i="2"/>
  <c r="AJ85" i="2"/>
  <c r="AK98" i="2"/>
  <c r="AJ121" i="2"/>
  <c r="AJ123" i="2"/>
  <c r="AJ124" i="2"/>
  <c r="AJ137" i="2"/>
  <c r="AJ140" i="2"/>
  <c r="AK153" i="2"/>
  <c r="AJ156" i="2"/>
  <c r="AK160" i="2"/>
  <c r="AK175" i="2"/>
  <c r="AJ178" i="2"/>
  <c r="AK195" i="2"/>
  <c r="AK207" i="2"/>
  <c r="AJ222" i="2"/>
  <c r="AJ194" i="2"/>
  <c r="AJ206" i="2"/>
  <c r="AK223" i="2"/>
  <c r="AK229" i="2"/>
  <c r="AJ780" i="2"/>
  <c r="AJ816" i="2"/>
  <c r="AJ800" i="2"/>
  <c r="AK788" i="2"/>
  <c r="AK792" i="2"/>
  <c r="AK776" i="2"/>
  <c r="AJ772" i="2"/>
  <c r="AJ764" i="2"/>
  <c r="AJ756" i="2"/>
  <c r="AJ748" i="2"/>
  <c r="AJ740" i="2"/>
  <c r="AJ732" i="2"/>
  <c r="AJ724" i="2"/>
  <c r="AJ716" i="2"/>
  <c r="AK709" i="2"/>
  <c r="AJ695" i="2"/>
  <c r="AJ707" i="2"/>
  <c r="AK815" i="2"/>
  <c r="AK799" i="2"/>
  <c r="AK787" i="2"/>
  <c r="AK779" i="2"/>
  <c r="AK767" i="2"/>
  <c r="AJ762" i="2"/>
  <c r="AK751" i="2"/>
  <c r="AJ746" i="2"/>
  <c r="AK735" i="2"/>
  <c r="AJ730" i="2"/>
  <c r="AK719" i="2"/>
  <c r="AK713" i="2"/>
  <c r="AK689" i="2"/>
  <c r="AK768" i="2"/>
  <c r="AK752" i="2"/>
  <c r="AK736" i="2"/>
  <c r="AK720" i="2"/>
  <c r="AJ677" i="2"/>
  <c r="AK634" i="2"/>
  <c r="AK626" i="2"/>
  <c r="AJ612" i="2"/>
  <c r="AJ632" i="2"/>
  <c r="AJ610" i="2"/>
  <c r="AK600" i="2"/>
  <c r="AK700" i="2"/>
  <c r="AJ687" i="2"/>
  <c r="AJ679" i="2"/>
  <c r="AK672" i="2"/>
  <c r="AJ667" i="2"/>
  <c r="AK656" i="2"/>
  <c r="AJ651" i="2"/>
  <c r="AK640" i="2"/>
  <c r="AK633" i="2"/>
  <c r="AJ622" i="2"/>
  <c r="AJ606" i="2"/>
  <c r="AK588" i="2"/>
  <c r="AK669" i="2"/>
  <c r="AK653" i="2"/>
  <c r="AK637" i="2"/>
  <c r="AJ616" i="2"/>
  <c r="AK592" i="2"/>
  <c r="AK621" i="2"/>
  <c r="AK605" i="2"/>
  <c r="AK581" i="2"/>
  <c r="AJ576" i="2"/>
  <c r="AK565" i="2"/>
  <c r="AJ560" i="2"/>
  <c r="AJ529" i="2"/>
  <c r="AJ543" i="2"/>
  <c r="AJ527" i="2"/>
  <c r="AJ519" i="2"/>
  <c r="AJ590" i="2"/>
  <c r="AK584" i="2"/>
  <c r="AK568" i="2"/>
  <c r="AJ551" i="2"/>
  <c r="AK542" i="2"/>
  <c r="AK526" i="2"/>
  <c r="AK510" i="2"/>
  <c r="AJ505" i="2"/>
  <c r="AK494" i="2"/>
  <c r="AJ489" i="2"/>
  <c r="AK478" i="2"/>
  <c r="AK515" i="2"/>
  <c r="AK499" i="2"/>
  <c r="AK483" i="2"/>
  <c r="AJ459" i="2"/>
  <c r="AJ511" i="2"/>
  <c r="AJ503" i="2"/>
  <c r="AJ495" i="2"/>
  <c r="AJ487" i="2"/>
  <c r="AJ479" i="2"/>
  <c r="AJ451" i="2"/>
  <c r="AJ426" i="2"/>
  <c r="AK437" i="2"/>
  <c r="AJ422" i="2"/>
  <c r="AK462" i="2"/>
  <c r="AK446" i="2"/>
  <c r="AJ441" i="2"/>
  <c r="AK434" i="2"/>
  <c r="AJ420" i="2"/>
  <c r="AJ414" i="2"/>
  <c r="AK427" i="2"/>
  <c r="AK411" i="2"/>
  <c r="AK403" i="2"/>
  <c r="AJ398" i="2"/>
  <c r="AJ374" i="2"/>
  <c r="AJ382" i="2"/>
  <c r="AJ400" i="2"/>
  <c r="AJ392" i="2"/>
  <c r="AJ378" i="2"/>
  <c r="AK394" i="2"/>
  <c r="AJ362" i="2"/>
  <c r="AK385" i="2"/>
  <c r="AK366" i="2"/>
  <c r="AJ370" i="2"/>
  <c r="AK343" i="2"/>
  <c r="AJ338" i="2"/>
  <c r="AK325" i="2"/>
  <c r="AJ321" i="2"/>
  <c r="AJ320" i="2"/>
  <c r="AK309" i="2"/>
  <c r="AK318" i="2"/>
  <c r="AK310" i="2"/>
  <c r="AJ304" i="2"/>
  <c r="AK301" i="2"/>
  <c r="AJ296" i="2"/>
  <c r="AJ281" i="2"/>
  <c r="AJ279" i="2"/>
  <c r="AJ287" i="2"/>
  <c r="AK272" i="2"/>
  <c r="AJ273" i="2"/>
  <c r="AJ264" i="2"/>
  <c r="AJ260" i="2"/>
  <c r="AJ266" i="2"/>
  <c r="AK260" i="2"/>
  <c r="AK246" i="2"/>
  <c r="AJ243" i="2"/>
  <c r="AJ239" i="2"/>
  <c r="AK242" i="2"/>
  <c r="AJ228" i="2"/>
  <c r="AJ220" i="2"/>
  <c r="AJ212" i="2"/>
  <c r="AJ204" i="2"/>
  <c r="AK197" i="2"/>
  <c r="AK200" i="2"/>
  <c r="AK185" i="2"/>
  <c r="AK232" i="2"/>
  <c r="AJ227" i="2"/>
  <c r="AK216" i="2"/>
  <c r="AJ211" i="2"/>
  <c r="AK148" i="2"/>
  <c r="AJ187" i="2"/>
  <c r="AK180" i="2"/>
  <c r="AJ175" i="2"/>
  <c r="AK164" i="2"/>
  <c r="AJ158" i="2"/>
  <c r="AJ188" i="2"/>
  <c r="AK177" i="2"/>
  <c r="AK169" i="2"/>
  <c r="AK159" i="2"/>
  <c r="AJ181" i="2"/>
  <c r="AJ165" i="2"/>
  <c r="AK144" i="2"/>
  <c r="AJ135" i="2"/>
  <c r="AJ127" i="2"/>
  <c r="AJ120" i="2"/>
  <c r="AJ118" i="2"/>
  <c r="AJ142" i="2"/>
  <c r="AK131" i="2"/>
  <c r="AJ126" i="2"/>
  <c r="AJ114" i="2"/>
  <c r="AK107" i="2"/>
  <c r="AJ116" i="2"/>
  <c r="AK103" i="2"/>
  <c r="AJ100" i="2"/>
  <c r="AK88" i="2"/>
  <c r="AJ74" i="2"/>
  <c r="AK74" i="2"/>
  <c r="AJ70" i="2"/>
  <c r="AJ94" i="2"/>
  <c r="AK83" i="2"/>
  <c r="AK78" i="2"/>
  <c r="AJ68" i="2"/>
  <c r="AJ60" i="2"/>
  <c r="AK62" i="2"/>
  <c r="AJ53" i="2"/>
  <c r="AJ66" i="2"/>
  <c r="AK49" i="2"/>
  <c r="AJ49" i="2"/>
  <c r="AJ41" i="2"/>
  <c r="AJ51" i="2"/>
  <c r="AJ31" i="2"/>
  <c r="AK34" i="2"/>
  <c r="AK22" i="2"/>
  <c r="AJ27" i="2"/>
  <c r="AK18" i="2"/>
  <c r="AK11" i="2"/>
  <c r="AJ7" i="2"/>
  <c r="AK819" i="2"/>
  <c r="AK822" i="2"/>
  <c r="AJ788" i="2"/>
  <c r="AJ792" i="2"/>
  <c r="AJ768" i="2"/>
  <c r="AJ752" i="2"/>
  <c r="AJ736" i="2"/>
  <c r="AK712" i="2"/>
  <c r="AJ715" i="2"/>
  <c r="AK791" i="2"/>
  <c r="AK775" i="2"/>
  <c r="AK759" i="2"/>
  <c r="AJ738" i="2"/>
  <c r="AJ722" i="2"/>
  <c r="AK708" i="2"/>
  <c r="AJ689" i="2"/>
  <c r="AK728" i="2"/>
  <c r="AJ701" i="2"/>
  <c r="AK692" i="2"/>
  <c r="AJ675" i="2"/>
  <c r="AK664" i="2"/>
  <c r="AK648" i="2"/>
  <c r="AK630" i="2"/>
  <c r="AK661" i="2"/>
  <c r="AJ592" i="2"/>
  <c r="AJ568" i="2"/>
  <c r="AK557" i="2"/>
  <c r="AK545" i="2"/>
  <c r="AK576" i="2"/>
  <c r="AK518" i="2"/>
  <c r="AK502" i="2"/>
  <c r="AK507" i="2"/>
  <c r="AJ507" i="2"/>
  <c r="AJ483" i="2"/>
  <c r="AJ455" i="2"/>
  <c r="AJ432" i="2"/>
  <c r="AK470" i="2"/>
  <c r="AJ437" i="2"/>
  <c r="AJ390" i="2"/>
  <c r="AJ396" i="2"/>
  <c r="AK402" i="2"/>
  <c r="AJ350" i="2"/>
  <c r="AK377" i="2"/>
  <c r="AK354" i="2"/>
  <c r="AK326" i="2"/>
  <c r="AK317" i="2"/>
  <c r="AK297" i="2"/>
  <c r="AK292" i="2"/>
  <c r="AK279" i="2"/>
  <c r="AJ275" i="2"/>
  <c r="AJ277" i="2"/>
  <c r="AK254" i="2"/>
  <c r="AJ245" i="2"/>
  <c r="AJ235" i="2"/>
  <c r="AJ224" i="2"/>
  <c r="AJ208" i="2"/>
  <c r="AJ192" i="2"/>
  <c r="AJ219" i="2"/>
  <c r="AK208" i="2"/>
  <c r="AK155" i="2"/>
  <c r="AJ183" i="2"/>
  <c r="AJ167" i="2"/>
  <c r="AJ155" i="2"/>
  <c r="AK181" i="2"/>
  <c r="AK151" i="2"/>
  <c r="AJ131" i="2"/>
  <c r="AK139" i="2"/>
  <c r="AK121" i="2"/>
  <c r="AK104" i="2"/>
  <c r="AJ108" i="2"/>
  <c r="AK80" i="2"/>
  <c r="AK99" i="2"/>
  <c r="AJ64" i="2"/>
  <c r="AJ55" i="2"/>
  <c r="AK56" i="2"/>
  <c r="AJ45" i="2"/>
  <c r="AK48" i="2"/>
  <c r="AJ35" i="2"/>
  <c r="AJ15" i="2"/>
  <c r="AK7" i="2"/>
  <c r="AJ301" i="2"/>
  <c r="AJ802" i="2"/>
  <c r="AK820" i="2"/>
  <c r="AK711" i="2"/>
  <c r="AK681" i="2"/>
  <c r="AJ691" i="2"/>
  <c r="AK803" i="2"/>
  <c r="AJ774" i="2"/>
  <c r="AK763" i="2"/>
  <c r="AK747" i="2"/>
  <c r="AK731" i="2"/>
  <c r="AK707" i="2"/>
  <c r="AK772" i="2"/>
  <c r="AK740" i="2"/>
  <c r="AJ699" i="2"/>
  <c r="AJ653" i="2"/>
  <c r="AJ637" i="2"/>
  <c r="AJ608" i="2"/>
  <c r="AK680" i="2"/>
  <c r="AK668" i="2"/>
  <c r="AK652" i="2"/>
  <c r="AK636" i="2"/>
  <c r="AJ604" i="2"/>
  <c r="AK657" i="2"/>
  <c r="AK609" i="2"/>
  <c r="AK589" i="2"/>
  <c r="AJ572" i="2"/>
  <c r="AK561" i="2"/>
  <c r="AJ525" i="2"/>
  <c r="AJ582" i="2"/>
  <c r="AJ558" i="2"/>
  <c r="AJ539" i="2"/>
  <c r="AJ535" i="2"/>
  <c r="AK530" i="2"/>
  <c r="AK506" i="2"/>
  <c r="AK490" i="2"/>
  <c r="AK487" i="2"/>
  <c r="AJ469" i="2"/>
  <c r="AJ465" i="2"/>
  <c r="AJ435" i="2"/>
  <c r="AK410" i="2"/>
  <c r="AK442" i="2"/>
  <c r="AK428" i="2"/>
  <c r="AJ406" i="2"/>
  <c r="AJ394" i="2"/>
  <c r="AJ376" i="2"/>
  <c r="AK371" i="2"/>
  <c r="AK350" i="2"/>
  <c r="AK339" i="2"/>
  <c r="AJ325" i="2"/>
  <c r="AJ324" i="2"/>
  <c r="AJ313" i="2"/>
  <c r="AK305" i="2"/>
  <c r="AK261" i="2"/>
  <c r="AJ253" i="2"/>
  <c r="AK245" i="2"/>
  <c r="AJ232" i="2"/>
  <c r="AK213" i="2"/>
  <c r="AJ199" i="2"/>
  <c r="AJ223" i="2"/>
  <c r="AK212" i="2"/>
  <c r="AK201" i="2"/>
  <c r="AJ143" i="2"/>
  <c r="AJ172" i="2"/>
  <c r="AJ151" i="2"/>
  <c r="AJ154" i="2"/>
  <c r="AK136" i="2"/>
  <c r="AJ112" i="2"/>
  <c r="AK110" i="2"/>
  <c r="AK92" i="2"/>
  <c r="AJ92" i="2"/>
  <c r="AK75" i="2"/>
  <c r="AK95" i="2"/>
  <c r="AK79" i="2"/>
  <c r="AK67" i="2"/>
  <c r="AK55" i="2"/>
  <c r="AJ47" i="2"/>
  <c r="AJ18" i="2"/>
  <c r="AK15" i="2"/>
  <c r="AJ822" i="2"/>
  <c r="AJ814" i="2"/>
  <c r="AJ798" i="2"/>
  <c r="AJ784" i="2"/>
  <c r="AJ812" i="2"/>
  <c r="AJ796" i="2"/>
  <c r="AJ808" i="2"/>
  <c r="AJ681" i="2"/>
  <c r="AK685" i="2"/>
  <c r="AK811" i="2"/>
  <c r="AK795" i="2"/>
  <c r="AJ786" i="2"/>
  <c r="AJ778" i="2"/>
  <c r="AK771" i="2"/>
  <c r="AJ766" i="2"/>
  <c r="AK755" i="2"/>
  <c r="AJ750" i="2"/>
  <c r="AK739" i="2"/>
  <c r="AJ734" i="2"/>
  <c r="AK723" i="2"/>
  <c r="AJ718" i="2"/>
  <c r="AJ705" i="2"/>
  <c r="AK764" i="2"/>
  <c r="AK748" i="2"/>
  <c r="AK732" i="2"/>
  <c r="AK716" i="2"/>
  <c r="AJ673" i="2"/>
  <c r="AJ665" i="2"/>
  <c r="AJ657" i="2"/>
  <c r="AJ649" i="2"/>
  <c r="AJ641" i="2"/>
  <c r="AJ614" i="2"/>
  <c r="AK596" i="2"/>
  <c r="AK696" i="2"/>
  <c r="AK684" i="2"/>
  <c r="AK676" i="2"/>
  <c r="AJ671" i="2"/>
  <c r="AK660" i="2"/>
  <c r="AJ655" i="2"/>
  <c r="AK644" i="2"/>
  <c r="AJ639" i="2"/>
  <c r="AK632" i="2"/>
  <c r="AK665" i="2"/>
  <c r="AK649" i="2"/>
  <c r="AJ618" i="2"/>
  <c r="AJ602" i="2"/>
  <c r="AK617" i="2"/>
  <c r="AK601" i="2"/>
  <c r="AK593" i="2"/>
  <c r="AK585" i="2"/>
  <c r="AJ580" i="2"/>
  <c r="AK569" i="2"/>
  <c r="AJ564" i="2"/>
  <c r="AK550" i="2"/>
  <c r="AJ531" i="2"/>
  <c r="AJ553" i="2"/>
  <c r="AJ586" i="2"/>
  <c r="AJ578" i="2"/>
  <c r="AJ570" i="2"/>
  <c r="AJ562" i="2"/>
  <c r="AK554" i="2"/>
  <c r="AK546" i="2"/>
  <c r="AK580" i="2"/>
  <c r="AK564" i="2"/>
  <c r="AJ549" i="2"/>
  <c r="AK538" i="2"/>
  <c r="AK522" i="2"/>
  <c r="AK514" i="2"/>
  <c r="AJ509" i="2"/>
  <c r="AK498" i="2"/>
  <c r="AJ493" i="2"/>
  <c r="AK482" i="2"/>
  <c r="AJ477" i="2"/>
  <c r="AJ449" i="2"/>
  <c r="AK511" i="2"/>
  <c r="AK495" i="2"/>
  <c r="AK479" i="2"/>
  <c r="AJ457" i="2"/>
  <c r="AJ447" i="2"/>
  <c r="AJ439" i="2"/>
  <c r="AK432" i="2"/>
  <c r="AJ412" i="2"/>
  <c r="AJ410" i="2"/>
  <c r="AJ424" i="2"/>
  <c r="AK458" i="2"/>
  <c r="AJ445" i="2"/>
  <c r="AK431" i="2"/>
  <c r="AJ416" i="2"/>
  <c r="AK406" i="2"/>
  <c r="AK423" i="2"/>
  <c r="AJ402" i="2"/>
  <c r="AK391" i="2"/>
  <c r="AJ386" i="2"/>
  <c r="AJ380" i="2"/>
  <c r="AJ408" i="2"/>
  <c r="AK376" i="2"/>
  <c r="AK390" i="2"/>
  <c r="AJ358" i="2"/>
  <c r="AK362" i="2"/>
  <c r="AK381" i="2"/>
  <c r="AK363" i="2"/>
  <c r="AK370" i="2"/>
  <c r="AJ354" i="2"/>
  <c r="AK346" i="2"/>
  <c r="AK338" i="2"/>
  <c r="AJ329" i="2"/>
  <c r="AK347" i="2"/>
  <c r="AJ342" i="2"/>
  <c r="AK330" i="2"/>
  <c r="AK329" i="2"/>
  <c r="AK321" i="2"/>
  <c r="AK313" i="2"/>
  <c r="AJ297" i="2"/>
  <c r="AJ317" i="2"/>
  <c r="AJ309" i="2"/>
  <c r="AK298" i="2"/>
  <c r="AJ291" i="2"/>
  <c r="AK293" i="2"/>
  <c r="AJ289" i="2"/>
  <c r="AK288" i="2"/>
  <c r="AK276" i="2"/>
  <c r="AJ268" i="2"/>
  <c r="AK275" i="2"/>
  <c r="AK265" i="2"/>
  <c r="AJ247" i="2"/>
  <c r="AJ262" i="2"/>
  <c r="AK255" i="2"/>
  <c r="AK256" i="2"/>
  <c r="AJ249" i="2"/>
  <c r="AJ241" i="2"/>
  <c r="AK234" i="2"/>
  <c r="AK225" i="2"/>
  <c r="AK217" i="2"/>
  <c r="AK209" i="2"/>
  <c r="AJ201" i="2"/>
  <c r="AK193" i="2"/>
  <c r="AJ200" i="2"/>
  <c r="AK231" i="2"/>
  <c r="AJ231" i="2"/>
  <c r="AK220" i="2"/>
  <c r="AJ215" i="2"/>
  <c r="AK204" i="2"/>
  <c r="AJ195" i="2"/>
  <c r="AK184" i="2"/>
  <c r="AJ179" i="2"/>
  <c r="AK168" i="2"/>
  <c r="AJ163" i="2"/>
  <c r="AK143" i="2"/>
  <c r="AJ184" i="2"/>
  <c r="AJ176" i="2"/>
  <c r="AJ168" i="2"/>
  <c r="AJ177" i="2"/>
  <c r="AK140" i="2"/>
  <c r="AK132" i="2"/>
  <c r="AK124" i="2"/>
  <c r="AJ150" i="2"/>
  <c r="AK135" i="2"/>
  <c r="AJ130" i="2"/>
  <c r="AK106" i="2"/>
  <c r="AJ96" i="2"/>
  <c r="AK109" i="2"/>
  <c r="AK102" i="2"/>
  <c r="AJ106" i="2"/>
  <c r="AJ98" i="2"/>
  <c r="AK84" i="2"/>
  <c r="AJ88" i="2"/>
  <c r="AJ80" i="2"/>
  <c r="AK72" i="2"/>
  <c r="AK87" i="2"/>
  <c r="AJ82" i="2"/>
  <c r="AK76" i="2"/>
  <c r="AK57" i="2"/>
  <c r="AJ57" i="2"/>
  <c r="AK71" i="2"/>
  <c r="AK59" i="2"/>
  <c r="AK45" i="2"/>
  <c r="AJ37" i="2"/>
  <c r="AK44" i="2"/>
  <c r="AJ29" i="2"/>
  <c r="AK29" i="2"/>
  <c r="AJ25" i="2"/>
  <c r="AJ33" i="2"/>
  <c r="AJ21" i="2"/>
  <c r="AJ23" i="2"/>
  <c r="AK21" i="2"/>
  <c r="AK14" i="2"/>
  <c r="AJ10" i="2"/>
  <c r="AJ804" i="2"/>
  <c r="AK780" i="2"/>
  <c r="AJ810" i="2"/>
  <c r="AJ794" i="2"/>
  <c r="AJ806" i="2"/>
  <c r="AJ776" i="2"/>
  <c r="AJ760" i="2"/>
  <c r="AJ744" i="2"/>
  <c r="AJ728" i="2"/>
  <c r="AJ720" i="2"/>
  <c r="AJ693" i="2"/>
  <c r="AK807" i="2"/>
  <c r="AK783" i="2"/>
  <c r="AJ770" i="2"/>
  <c r="AJ754" i="2"/>
  <c r="AK743" i="2"/>
  <c r="AK727" i="2"/>
  <c r="AJ703" i="2"/>
  <c r="AK760" i="2"/>
  <c r="AK744" i="2"/>
  <c r="AJ713" i="2"/>
  <c r="AK677" i="2"/>
  <c r="AK629" i="2"/>
  <c r="AJ600" i="2"/>
  <c r="AJ683" i="2"/>
  <c r="AJ659" i="2"/>
  <c r="AJ643" i="2"/>
  <c r="AJ588" i="2"/>
  <c r="AK645" i="2"/>
  <c r="AJ630" i="2"/>
  <c r="AK613" i="2"/>
  <c r="AJ584" i="2"/>
  <c r="AK573" i="2"/>
  <c r="AK549" i="2"/>
  <c r="AJ598" i="2"/>
  <c r="AK553" i="2"/>
  <c r="AJ537" i="2"/>
  <c r="AJ521" i="2"/>
  <c r="AK560" i="2"/>
  <c r="AJ533" i="2"/>
  <c r="AK534" i="2"/>
  <c r="AJ513" i="2"/>
  <c r="AJ497" i="2"/>
  <c r="AK486" i="2"/>
  <c r="AJ481" i="2"/>
  <c r="AJ463" i="2"/>
  <c r="AK449" i="2"/>
  <c r="AK491" i="2"/>
  <c r="AK475" i="2"/>
  <c r="AJ515" i="2"/>
  <c r="AJ499" i="2"/>
  <c r="AJ491" i="2"/>
  <c r="AJ475" i="2"/>
  <c r="AJ467" i="2"/>
  <c r="AK445" i="2"/>
  <c r="AK450" i="2"/>
  <c r="AK430" i="2"/>
  <c r="AK419" i="2"/>
  <c r="AK407" i="2"/>
  <c r="AK395" i="2"/>
  <c r="AJ384" i="2"/>
  <c r="AK374" i="2"/>
  <c r="AJ404" i="2"/>
  <c r="AJ388" i="2"/>
  <c r="AK375" i="2"/>
  <c r="AK358" i="2"/>
  <c r="AK359" i="2"/>
  <c r="AK367" i="2"/>
  <c r="AJ346" i="2"/>
  <c r="AK335" i="2"/>
  <c r="AJ328" i="2"/>
  <c r="AJ312" i="2"/>
  <c r="AJ305" i="2"/>
  <c r="AK314" i="2"/>
  <c r="AK306" i="2"/>
  <c r="AK294" i="2"/>
  <c r="AK291" i="2"/>
  <c r="AJ283" i="2"/>
  <c r="AK284" i="2"/>
  <c r="AJ270" i="2"/>
  <c r="AK264" i="2"/>
  <c r="AJ256" i="2"/>
  <c r="AJ251" i="2"/>
  <c r="AK238" i="2"/>
  <c r="AJ233" i="2"/>
  <c r="AJ216" i="2"/>
  <c r="AK189" i="2"/>
  <c r="AK224" i="2"/>
  <c r="AK203" i="2"/>
  <c r="AJ196" i="2"/>
  <c r="AJ191" i="2"/>
  <c r="AK172" i="2"/>
  <c r="AJ160" i="2"/>
  <c r="AK173" i="2"/>
  <c r="AK165" i="2"/>
  <c r="AJ173" i="2"/>
  <c r="AK147" i="2"/>
  <c r="AJ139" i="2"/>
  <c r="AK118" i="2"/>
  <c r="AJ146" i="2"/>
  <c r="AJ134" i="2"/>
  <c r="AJ110" i="2"/>
  <c r="AJ102" i="2"/>
  <c r="AK113" i="2"/>
  <c r="AK114" i="2"/>
  <c r="AJ78" i="2"/>
  <c r="AK91" i="2"/>
  <c r="AJ86" i="2"/>
  <c r="AK63" i="2"/>
  <c r="AK41" i="2"/>
  <c r="AJ43" i="2"/>
  <c r="AK33" i="2"/>
  <c r="AK38" i="2"/>
  <c r="AK26" i="2"/>
  <c r="AJ14" i="2"/>
  <c r="AJ818" i="2"/>
  <c r="AK784" i="2"/>
  <c r="AJ820" i="2"/>
  <c r="AJ697" i="2"/>
  <c r="AJ685" i="2"/>
  <c r="AJ790" i="2"/>
  <c r="AJ782" i="2"/>
  <c r="AJ758" i="2"/>
  <c r="AJ742" i="2"/>
  <c r="AJ726" i="2"/>
  <c r="AK715" i="2"/>
  <c r="AK756" i="2"/>
  <c r="AK724" i="2"/>
  <c r="AJ711" i="2"/>
  <c r="AJ669" i="2"/>
  <c r="AJ661" i="2"/>
  <c r="AJ645" i="2"/>
  <c r="AK628" i="2"/>
  <c r="AJ596" i="2"/>
  <c r="AJ624" i="2"/>
  <c r="AK704" i="2"/>
  <c r="AK688" i="2"/>
  <c r="AJ663" i="2"/>
  <c r="AJ647" i="2"/>
  <c r="AJ620" i="2"/>
  <c r="AK673" i="2"/>
  <c r="AK641" i="2"/>
  <c r="AJ628" i="2"/>
  <c r="AK625" i="2"/>
  <c r="AK597" i="2"/>
  <c r="AK577" i="2"/>
  <c r="AJ556" i="2"/>
  <c r="AK547" i="2"/>
  <c r="AJ545" i="2"/>
  <c r="AJ541" i="2"/>
  <c r="AJ594" i="2"/>
  <c r="AJ574" i="2"/>
  <c r="AJ566" i="2"/>
  <c r="AK551" i="2"/>
  <c r="AJ523" i="2"/>
  <c r="AK572" i="2"/>
  <c r="AK556" i="2"/>
  <c r="AK519" i="2"/>
  <c r="AJ517" i="2"/>
  <c r="AJ501" i="2"/>
  <c r="AJ485" i="2"/>
  <c r="AK474" i="2"/>
  <c r="AJ461" i="2"/>
  <c r="AK503" i="2"/>
  <c r="AJ453" i="2"/>
  <c r="AJ443" i="2"/>
  <c r="AK441" i="2"/>
  <c r="AJ430" i="2"/>
  <c r="AK466" i="2"/>
  <c r="AJ418" i="2"/>
  <c r="AK415" i="2"/>
  <c r="AK399" i="2"/>
  <c r="AK398" i="2"/>
  <c r="AK355" i="2"/>
  <c r="AJ366" i="2"/>
  <c r="AK342" i="2"/>
  <c r="AK334" i="2"/>
  <c r="AK322" i="2"/>
  <c r="AK351" i="2"/>
  <c r="AJ334" i="2"/>
  <c r="AJ316" i="2"/>
  <c r="AJ302" i="2"/>
  <c r="AJ300" i="2"/>
  <c r="AJ285" i="2"/>
  <c r="AK280" i="2"/>
  <c r="AK269" i="2"/>
  <c r="AJ258" i="2"/>
  <c r="AK253" i="2"/>
  <c r="AK250" i="2"/>
  <c r="AJ237" i="2"/>
  <c r="AK221" i="2"/>
  <c r="AK205" i="2"/>
  <c r="AK192" i="2"/>
  <c r="AJ185" i="2"/>
  <c r="AJ203" i="2"/>
  <c r="AK228" i="2"/>
  <c r="AJ207" i="2"/>
  <c r="AK196" i="2"/>
  <c r="AK188" i="2"/>
  <c r="AK176" i="2"/>
  <c r="AJ171" i="2"/>
  <c r="AJ152" i="2"/>
  <c r="AJ180" i="2"/>
  <c r="AJ164" i="2"/>
  <c r="AJ169" i="2"/>
  <c r="AJ147" i="2"/>
  <c r="AK128" i="2"/>
  <c r="AJ138" i="2"/>
  <c r="AK127" i="2"/>
  <c r="AK117" i="2"/>
  <c r="AJ76" i="2"/>
  <c r="AJ84" i="2"/>
  <c r="AJ90" i="2"/>
  <c r="AK66" i="2"/>
  <c r="AJ62" i="2"/>
  <c r="AK52" i="2"/>
  <c r="AK25" i="2"/>
  <c r="AK30" i="2"/>
  <c r="AK19" i="2"/>
  <c r="AK10" i="2"/>
  <c r="AJ11" i="2"/>
  <c r="AI4" i="2"/>
  <c r="AH236" i="2"/>
  <c r="AI237" i="2"/>
  <c r="AH238" i="2"/>
  <c r="AH242" i="2"/>
  <c r="AH244" i="2"/>
  <c r="AI245" i="2"/>
  <c r="AI246" i="2"/>
  <c r="AH248" i="2"/>
  <c r="AI249" i="2"/>
  <c r="AO249" i="2" s="1"/>
  <c r="AH252" i="2"/>
  <c r="AH255" i="2"/>
  <c r="AI256" i="2"/>
  <c r="AI257" i="2"/>
  <c r="AI259" i="2"/>
  <c r="AI262" i="2"/>
  <c r="AI265" i="2"/>
  <c r="AI269" i="2"/>
  <c r="AI271" i="2"/>
  <c r="AO271" i="2" s="1"/>
  <c r="AH278" i="2"/>
  <c r="AI285" i="2"/>
  <c r="AH286" i="2"/>
  <c r="AI292" i="2"/>
  <c r="AI301" i="2"/>
  <c r="AO301" i="2" s="1"/>
  <c r="AH305" i="2"/>
  <c r="AI306" i="2"/>
  <c r="AH307" i="2"/>
  <c r="AH308" i="2"/>
  <c r="AI309" i="2"/>
  <c r="AI311" i="2"/>
  <c r="AI312" i="2"/>
  <c r="AI317" i="2"/>
  <c r="AI319" i="2"/>
  <c r="AI323" i="2"/>
  <c r="AI324" i="2"/>
  <c r="AH329" i="2"/>
  <c r="AI330" i="2"/>
  <c r="AH331" i="2"/>
  <c r="AI332" i="2"/>
  <c r="AI337" i="2"/>
  <c r="AH341" i="2"/>
  <c r="AI342" i="2"/>
  <c r="AI347" i="2"/>
  <c r="AO347" i="2" s="1"/>
  <c r="AI348" i="2"/>
  <c r="AO348" i="2" s="1"/>
  <c r="AI357" i="2"/>
  <c r="AI360" i="2"/>
  <c r="AH366" i="2"/>
  <c r="AH369" i="2"/>
  <c r="AI370" i="2"/>
  <c r="AH375" i="2"/>
  <c r="AI377" i="2"/>
  <c r="AI381" i="2"/>
  <c r="AO381" i="2" s="1"/>
  <c r="AI383" i="2"/>
  <c r="AI385" i="2"/>
  <c r="AH393" i="2"/>
  <c r="AI394" i="2"/>
  <c r="AI395" i="2"/>
  <c r="AH401" i="2"/>
  <c r="AI402" i="2"/>
  <c r="AI403" i="2"/>
  <c r="AI407" i="2"/>
  <c r="AH411" i="2"/>
  <c r="AI233" i="2"/>
  <c r="AH234" i="2"/>
  <c r="AI236" i="2"/>
  <c r="AI238" i="2"/>
  <c r="AI242" i="2"/>
  <c r="AI244" i="2"/>
  <c r="AO244" i="2" s="1"/>
  <c r="AI247" i="2"/>
  <c r="AI248" i="2"/>
  <c r="AH250" i="2"/>
  <c r="AI252" i="2"/>
  <c r="AH263" i="2"/>
  <c r="AI264" i="2"/>
  <c r="AI266" i="2"/>
  <c r="AH267" i="2"/>
  <c r="AI273" i="2"/>
  <c r="AH276" i="2"/>
  <c r="AI278" i="2"/>
  <c r="AH280" i="2"/>
  <c r="AI286" i="2"/>
  <c r="AH293" i="2"/>
  <c r="AH297" i="2"/>
  <c r="AH299" i="2"/>
  <c r="AH300" i="2"/>
  <c r="AH303" i="2"/>
  <c r="AI307" i="2"/>
  <c r="AI308" i="2"/>
  <c r="AI314" i="2"/>
  <c r="AO314" i="2" s="1"/>
  <c r="AH315" i="2"/>
  <c r="AH316" i="2"/>
  <c r="AI321" i="2"/>
  <c r="AI325" i="2"/>
  <c r="AI331" i="2"/>
  <c r="AI335" i="2"/>
  <c r="AI336" i="2"/>
  <c r="AI341" i="2"/>
  <c r="AH345" i="2"/>
  <c r="AI346" i="2"/>
  <c r="AI351" i="2"/>
  <c r="AI352" i="2"/>
  <c r="AI355" i="2"/>
  <c r="AI356" i="2"/>
  <c r="AH361" i="2"/>
  <c r="AI362" i="2"/>
  <c r="AH365" i="2"/>
  <c r="AI366" i="2"/>
  <c r="AI369" i="2"/>
  <c r="AH373" i="2"/>
  <c r="AI374" i="2"/>
  <c r="AI378" i="2"/>
  <c r="AH379" i="2"/>
  <c r="AI386" i="2"/>
  <c r="AH387" i="2"/>
  <c r="AI388" i="2"/>
  <c r="AO388" i="2" s="1"/>
  <c r="AH391" i="2"/>
  <c r="AI393" i="2"/>
  <c r="AI396" i="2"/>
  <c r="AH399" i="2"/>
  <c r="AI401" i="2"/>
  <c r="AI404" i="2"/>
  <c r="AI408" i="2"/>
  <c r="AH409" i="2"/>
  <c r="AI410" i="2"/>
  <c r="AI411" i="2"/>
  <c r="AI415" i="2"/>
  <c r="AO415" i="2" s="1"/>
  <c r="AI234" i="2"/>
  <c r="AI239" i="2"/>
  <c r="AH240" i="2"/>
  <c r="AI250" i="2"/>
  <c r="AH254" i="2"/>
  <c r="AI258" i="2"/>
  <c r="AH261" i="2"/>
  <c r="AI263" i="2"/>
  <c r="AI267" i="2"/>
  <c r="AH274" i="2"/>
  <c r="AI275" i="2"/>
  <c r="AI276" i="2"/>
  <c r="AI280" i="2"/>
  <c r="AH282" i="2"/>
  <c r="AI283" i="2"/>
  <c r="AH284" i="2"/>
  <c r="AH288" i="2"/>
  <c r="AH290" i="2"/>
  <c r="AI293" i="2"/>
  <c r="AH295" i="2"/>
  <c r="AH296" i="2"/>
  <c r="AI297" i="2"/>
  <c r="AI298" i="2"/>
  <c r="AI299" i="2"/>
  <c r="AI300" i="2"/>
  <c r="AI303" i="2"/>
  <c r="AI313" i="2"/>
  <c r="AI315" i="2"/>
  <c r="AI316" i="2"/>
  <c r="AH320" i="2"/>
  <c r="AH327" i="2"/>
  <c r="AH328" i="2"/>
  <c r="AH333" i="2"/>
  <c r="AI334" i="2"/>
  <c r="AI339" i="2"/>
  <c r="AI340" i="2"/>
  <c r="AI345" i="2"/>
  <c r="AH349" i="2"/>
  <c r="AI350" i="2"/>
  <c r="AH353" i="2"/>
  <c r="AI354" i="2"/>
  <c r="AH358" i="2"/>
  <c r="AI361" i="2"/>
  <c r="AI365" i="2"/>
  <c r="AI373" i="2"/>
  <c r="AI379" i="2"/>
  <c r="AI387" i="2"/>
  <c r="AH389" i="2"/>
  <c r="AI390" i="2"/>
  <c r="AI391" i="2"/>
  <c r="AH397" i="2"/>
  <c r="AI398" i="2"/>
  <c r="AI399" i="2"/>
  <c r="AH405" i="2"/>
  <c r="AI409" i="2"/>
  <c r="AI412" i="2"/>
  <c r="AH413" i="2"/>
  <c r="AI235" i="2"/>
  <c r="AO235" i="2" s="1"/>
  <c r="AI240" i="2"/>
  <c r="AO240" i="2" s="1"/>
  <c r="AH246" i="2"/>
  <c r="AI251" i="2"/>
  <c r="AI254" i="2"/>
  <c r="AH257" i="2"/>
  <c r="AH259" i="2"/>
  <c r="AI260" i="2"/>
  <c r="AI261" i="2"/>
  <c r="AH265" i="2"/>
  <c r="AH269" i="2"/>
  <c r="AH271" i="2"/>
  <c r="AI274" i="2"/>
  <c r="AO274" i="2" s="1"/>
  <c r="AI277" i="2"/>
  <c r="AI281" i="2"/>
  <c r="AI282" i="2"/>
  <c r="AI284" i="2"/>
  <c r="AI288" i="2"/>
  <c r="AI290" i="2"/>
  <c r="AO290" i="2" s="1"/>
  <c r="AH292" i="2"/>
  <c r="AI294" i="2"/>
  <c r="AI295" i="2"/>
  <c r="AI296" i="2"/>
  <c r="AI310" i="2"/>
  <c r="AH311" i="2"/>
  <c r="AH312" i="2"/>
  <c r="AI318" i="2"/>
  <c r="AH319" i="2"/>
  <c r="AI320" i="2"/>
  <c r="AO320" i="2" s="1"/>
  <c r="AH323" i="2"/>
  <c r="AH324" i="2"/>
  <c r="AI327" i="2"/>
  <c r="AI328" i="2"/>
  <c r="AI333" i="2"/>
  <c r="AH337" i="2"/>
  <c r="AI338" i="2"/>
  <c r="AI343" i="2"/>
  <c r="AI344" i="2"/>
  <c r="AI349" i="2"/>
  <c r="AI353" i="2"/>
  <c r="AH357" i="2"/>
  <c r="AI358" i="2"/>
  <c r="AI363" i="2"/>
  <c r="AI364" i="2"/>
  <c r="AI368" i="2"/>
  <c r="AI371" i="2"/>
  <c r="AI372" i="2"/>
  <c r="AH377" i="2"/>
  <c r="AH381" i="2"/>
  <c r="AH383" i="2"/>
  <c r="AI384" i="2"/>
  <c r="AH385" i="2"/>
  <c r="AI389" i="2"/>
  <c r="AO389" i="2" s="1"/>
  <c r="AI392" i="2"/>
  <c r="AH395" i="2"/>
  <c r="AI397" i="2"/>
  <c r="AO397" i="2" s="1"/>
  <c r="AI400" i="2"/>
  <c r="AO400" i="2" s="1"/>
  <c r="AH403" i="2"/>
  <c r="AI405" i="2"/>
  <c r="AH407" i="2"/>
  <c r="AI413" i="2"/>
  <c r="AI421" i="2"/>
  <c r="AH436" i="2"/>
  <c r="AI437" i="2"/>
  <c r="AI438" i="2"/>
  <c r="AO438" i="2" s="1"/>
  <c r="AI440" i="2"/>
  <c r="AI443" i="2"/>
  <c r="AO443" i="2" s="1"/>
  <c r="AH446" i="2"/>
  <c r="AI448" i="2"/>
  <c r="AI451" i="2"/>
  <c r="AH452" i="2"/>
  <c r="AI458" i="2"/>
  <c r="AI460" i="2"/>
  <c r="AO460" i="2" s="1"/>
  <c r="AI462" i="2"/>
  <c r="AI466" i="2"/>
  <c r="AI468" i="2"/>
  <c r="AI470" i="2"/>
  <c r="AI475" i="2"/>
  <c r="AI476" i="2"/>
  <c r="AH478" i="2"/>
  <c r="AI483" i="2"/>
  <c r="AI484" i="2"/>
  <c r="AH486" i="2"/>
  <c r="AH417" i="2"/>
  <c r="AI418" i="2"/>
  <c r="AH419" i="2"/>
  <c r="AH423" i="2"/>
  <c r="AH425" i="2"/>
  <c r="AI426" i="2"/>
  <c r="AH427" i="2"/>
  <c r="AH431" i="2"/>
  <c r="AH433" i="2"/>
  <c r="AI436" i="2"/>
  <c r="AH444" i="2"/>
  <c r="AI445" i="2"/>
  <c r="AI446" i="2"/>
  <c r="AI452" i="2"/>
  <c r="AI455" i="2"/>
  <c r="AH456" i="2"/>
  <c r="AI463" i="2"/>
  <c r="AO463" i="2" s="1"/>
  <c r="AH464" i="2"/>
  <c r="AI471" i="2"/>
  <c r="AI478" i="2"/>
  <c r="AH480" i="2"/>
  <c r="AI481" i="2"/>
  <c r="AO481" i="2" s="1"/>
  <c r="AI486" i="2"/>
  <c r="AH488" i="2"/>
  <c r="AI489" i="2"/>
  <c r="AI494" i="2"/>
  <c r="AH496" i="2"/>
  <c r="AI497" i="2"/>
  <c r="AI502" i="2"/>
  <c r="AH504" i="2"/>
  <c r="AI505" i="2"/>
  <c r="AI510" i="2"/>
  <c r="AH512" i="2"/>
  <c r="AI513" i="2"/>
  <c r="AI524" i="2"/>
  <c r="AI532" i="2"/>
  <c r="AI540" i="2"/>
  <c r="AI548" i="2"/>
  <c r="AH554" i="2"/>
  <c r="AH557" i="2"/>
  <c r="AI559" i="2"/>
  <c r="AI562" i="2"/>
  <c r="AO562" i="2" s="1"/>
  <c r="AH565" i="2"/>
  <c r="AI567" i="2"/>
  <c r="AI570" i="2"/>
  <c r="AH573" i="2"/>
  <c r="AI575" i="2"/>
  <c r="AI578" i="2"/>
  <c r="AH581" i="2"/>
  <c r="AI583" i="2"/>
  <c r="AI586" i="2"/>
  <c r="AH589" i="2"/>
  <c r="AH593" i="2"/>
  <c r="AI595" i="2"/>
  <c r="AO595" i="2" s="1"/>
  <c r="AI598" i="2"/>
  <c r="AH415" i="2"/>
  <c r="AI417" i="2"/>
  <c r="AI419" i="2"/>
  <c r="AI423" i="2"/>
  <c r="AI425" i="2"/>
  <c r="AO425" i="2" s="1"/>
  <c r="AI427" i="2"/>
  <c r="AH429" i="2"/>
  <c r="AI430" i="2"/>
  <c r="AI431" i="2"/>
  <c r="AI433" i="2"/>
  <c r="AI439" i="2"/>
  <c r="AH442" i="2"/>
  <c r="AI444" i="2"/>
  <c r="AI447" i="2"/>
  <c r="AH450" i="2"/>
  <c r="AH454" i="2"/>
  <c r="AI456" i="2"/>
  <c r="AI464" i="2"/>
  <c r="AH472" i="2"/>
  <c r="AH473" i="2"/>
  <c r="AH474" i="2"/>
  <c r="AI479" i="2"/>
  <c r="AI480" i="2"/>
  <c r="AH482" i="2"/>
  <c r="AI487" i="2"/>
  <c r="AI420" i="2"/>
  <c r="AH421" i="2"/>
  <c r="AI429" i="2"/>
  <c r="AI435" i="2"/>
  <c r="AH438" i="2"/>
  <c r="AH440" i="2"/>
  <c r="AI441" i="2"/>
  <c r="AI442" i="2"/>
  <c r="AH448" i="2"/>
  <c r="AI449" i="2"/>
  <c r="AI450" i="2"/>
  <c r="AI454" i="2"/>
  <c r="AH458" i="2"/>
  <c r="AH460" i="2"/>
  <c r="AI461" i="2"/>
  <c r="AH462" i="2"/>
  <c r="AH466" i="2"/>
  <c r="AH468" i="2"/>
  <c r="AI469" i="2"/>
  <c r="AH470" i="2"/>
  <c r="AI472" i="2"/>
  <c r="AI473" i="2"/>
  <c r="AI474" i="2"/>
  <c r="AH476" i="2"/>
  <c r="AI477" i="2"/>
  <c r="AI482" i="2"/>
  <c r="AH484" i="2"/>
  <c r="AI485" i="2"/>
  <c r="AI490" i="2"/>
  <c r="AH492" i="2"/>
  <c r="AI493" i="2"/>
  <c r="AI498" i="2"/>
  <c r="AH500" i="2"/>
  <c r="AI501" i="2"/>
  <c r="AI506" i="2"/>
  <c r="AH508" i="2"/>
  <c r="AI509" i="2"/>
  <c r="AI514" i="2"/>
  <c r="AH516" i="2"/>
  <c r="AI517" i="2"/>
  <c r="AO517" i="2" s="1"/>
  <c r="AH518" i="2"/>
  <c r="AI520" i="2"/>
  <c r="AI522" i="2"/>
  <c r="AI526" i="2"/>
  <c r="AI528" i="2"/>
  <c r="AI530" i="2"/>
  <c r="AI534" i="2"/>
  <c r="AI536" i="2"/>
  <c r="AI538" i="2"/>
  <c r="AI542" i="2"/>
  <c r="AO542" i="2" s="1"/>
  <c r="AI544" i="2"/>
  <c r="AH550" i="2"/>
  <c r="AH552" i="2"/>
  <c r="AI555" i="2"/>
  <c r="AI558" i="2"/>
  <c r="AH561" i="2"/>
  <c r="AI563" i="2"/>
  <c r="AI566" i="2"/>
  <c r="AH569" i="2"/>
  <c r="AI571" i="2"/>
  <c r="AI574" i="2"/>
  <c r="AH577" i="2"/>
  <c r="AI579" i="2"/>
  <c r="AI582" i="2"/>
  <c r="AH585" i="2"/>
  <c r="AI587" i="2"/>
  <c r="AI590" i="2"/>
  <c r="AH591" i="2"/>
  <c r="AI594" i="2"/>
  <c r="AH597" i="2"/>
  <c r="AI599" i="2"/>
  <c r="AH601" i="2"/>
  <c r="AH603" i="2"/>
  <c r="AI491" i="2"/>
  <c r="AI499" i="2"/>
  <c r="AI507" i="2"/>
  <c r="AI515" i="2"/>
  <c r="AI518" i="2"/>
  <c r="AI552" i="2"/>
  <c r="AH555" i="2"/>
  <c r="AI565" i="2"/>
  <c r="AI568" i="2"/>
  <c r="AH571" i="2"/>
  <c r="AI581" i="2"/>
  <c r="AI584" i="2"/>
  <c r="AH587" i="2"/>
  <c r="AI605" i="2"/>
  <c r="AI609" i="2"/>
  <c r="AO609" i="2" s="1"/>
  <c r="AI611" i="2"/>
  <c r="AI613" i="2"/>
  <c r="AI617" i="2"/>
  <c r="AI619" i="2"/>
  <c r="AI621" i="2"/>
  <c r="AI625" i="2"/>
  <c r="AH627" i="2"/>
  <c r="AI628" i="2"/>
  <c r="AH633" i="2"/>
  <c r="AI640" i="2"/>
  <c r="AH642" i="2"/>
  <c r="AI643" i="2"/>
  <c r="AI648" i="2"/>
  <c r="AH650" i="2"/>
  <c r="AI651" i="2"/>
  <c r="AI656" i="2"/>
  <c r="AH658" i="2"/>
  <c r="AI659" i="2"/>
  <c r="AI664" i="2"/>
  <c r="AH666" i="2"/>
  <c r="AI667" i="2"/>
  <c r="AI672" i="2"/>
  <c r="AH674" i="2"/>
  <c r="AI675" i="2"/>
  <c r="AI684" i="2"/>
  <c r="AI688" i="2"/>
  <c r="AO688" i="2" s="1"/>
  <c r="AI690" i="2"/>
  <c r="AI698" i="2"/>
  <c r="AI706" i="2"/>
  <c r="AI719" i="2"/>
  <c r="AH721" i="2"/>
  <c r="AI722" i="2"/>
  <c r="AI488" i="2"/>
  <c r="AH494" i="2"/>
  <c r="AI496" i="2"/>
  <c r="AH502" i="2"/>
  <c r="AI504" i="2"/>
  <c r="AH510" i="2"/>
  <c r="AI512" i="2"/>
  <c r="AI521" i="2"/>
  <c r="AH522" i="2"/>
  <c r="AI529" i="2"/>
  <c r="AO529" i="2" s="1"/>
  <c r="AH530" i="2"/>
  <c r="AI537" i="2"/>
  <c r="AH538" i="2"/>
  <c r="AI550" i="2"/>
  <c r="AI561" i="2"/>
  <c r="AI564" i="2"/>
  <c r="AH567" i="2"/>
  <c r="AI577" i="2"/>
  <c r="AI580" i="2"/>
  <c r="AH583" i="2"/>
  <c r="AI597" i="2"/>
  <c r="AI603" i="2"/>
  <c r="AI606" i="2"/>
  <c r="AH607" i="2"/>
  <c r="AI614" i="2"/>
  <c r="AH615" i="2"/>
  <c r="AI622" i="2"/>
  <c r="AH623" i="2"/>
  <c r="AI627" i="2"/>
  <c r="AI633" i="2"/>
  <c r="AH635" i="2"/>
  <c r="AH636" i="2"/>
  <c r="AI641" i="2"/>
  <c r="AI642" i="2"/>
  <c r="AH644" i="2"/>
  <c r="AI649" i="2"/>
  <c r="AI650" i="2"/>
  <c r="AH652" i="2"/>
  <c r="AI657" i="2"/>
  <c r="AO657" i="2" s="1"/>
  <c r="AI658" i="2"/>
  <c r="AH660" i="2"/>
  <c r="AI665" i="2"/>
  <c r="AI666" i="2"/>
  <c r="AH668" i="2"/>
  <c r="AI673" i="2"/>
  <c r="AI674" i="2"/>
  <c r="AO674" i="2" s="1"/>
  <c r="AH676" i="2"/>
  <c r="AH678" i="2"/>
  <c r="AI679" i="2"/>
  <c r="AH680" i="2"/>
  <c r="AI689" i="2"/>
  <c r="AH692" i="2"/>
  <c r="AH694" i="2"/>
  <c r="AI695" i="2"/>
  <c r="AH696" i="2"/>
  <c r="AH700" i="2"/>
  <c r="AH702" i="2"/>
  <c r="AI703" i="2"/>
  <c r="AH704" i="2"/>
  <c r="AH708" i="2"/>
  <c r="AH712" i="2"/>
  <c r="AH714" i="2"/>
  <c r="AI495" i="2"/>
  <c r="AI503" i="2"/>
  <c r="AI511" i="2"/>
  <c r="AH520" i="2"/>
  <c r="AI523" i="2"/>
  <c r="AH524" i="2"/>
  <c r="AH528" i="2"/>
  <c r="AI531" i="2"/>
  <c r="AH532" i="2"/>
  <c r="AH536" i="2"/>
  <c r="AI539" i="2"/>
  <c r="AH540" i="2"/>
  <c r="AH544" i="2"/>
  <c r="AI549" i="2"/>
  <c r="AI557" i="2"/>
  <c r="AI560" i="2"/>
  <c r="AH563" i="2"/>
  <c r="AI573" i="2"/>
  <c r="AI576" i="2"/>
  <c r="AH579" i="2"/>
  <c r="AI589" i="2"/>
  <c r="AI591" i="2"/>
  <c r="AI593" i="2"/>
  <c r="AI596" i="2"/>
  <c r="AH599" i="2"/>
  <c r="AI601" i="2"/>
  <c r="AI607" i="2"/>
  <c r="AI615" i="2"/>
  <c r="AI623" i="2"/>
  <c r="AH631" i="2"/>
  <c r="AI635" i="2"/>
  <c r="AI636" i="2"/>
  <c r="AH638" i="2"/>
  <c r="AI639" i="2"/>
  <c r="AI644" i="2"/>
  <c r="AH646" i="2"/>
  <c r="AI647" i="2"/>
  <c r="AI652" i="2"/>
  <c r="AH654" i="2"/>
  <c r="AI655" i="2"/>
  <c r="AI660" i="2"/>
  <c r="AH662" i="2"/>
  <c r="AI663" i="2"/>
  <c r="AI668" i="2"/>
  <c r="AH670" i="2"/>
  <c r="AI671" i="2"/>
  <c r="AI676" i="2"/>
  <c r="AI678" i="2"/>
  <c r="AI680" i="2"/>
  <c r="AH682" i="2"/>
  <c r="AI683" i="2"/>
  <c r="AH686" i="2"/>
  <c r="AI687" i="2"/>
  <c r="AI692" i="2"/>
  <c r="AI694" i="2"/>
  <c r="AI696" i="2"/>
  <c r="AI700" i="2"/>
  <c r="AI702" i="2"/>
  <c r="AI704" i="2"/>
  <c r="AI708" i="2"/>
  <c r="AH710" i="2"/>
  <c r="AI711" i="2"/>
  <c r="AI712" i="2"/>
  <c r="AI714" i="2"/>
  <c r="AH717" i="2"/>
  <c r="AI718" i="2"/>
  <c r="AI723" i="2"/>
  <c r="AH725" i="2"/>
  <c r="AI726" i="2"/>
  <c r="AI731" i="2"/>
  <c r="AH733" i="2"/>
  <c r="AI734" i="2"/>
  <c r="AI739" i="2"/>
  <c r="AH741" i="2"/>
  <c r="AI742" i="2"/>
  <c r="AI747" i="2"/>
  <c r="AH749" i="2"/>
  <c r="AI750" i="2"/>
  <c r="AO750" i="2" s="1"/>
  <c r="AI755" i="2"/>
  <c r="AH490" i="2"/>
  <c r="AI492" i="2"/>
  <c r="AH498" i="2"/>
  <c r="AI500" i="2"/>
  <c r="AH506" i="2"/>
  <c r="AI508" i="2"/>
  <c r="AH514" i="2"/>
  <c r="AI516" i="2"/>
  <c r="AH526" i="2"/>
  <c r="AH534" i="2"/>
  <c r="AH542" i="2"/>
  <c r="AH546" i="2"/>
  <c r="AH548" i="2"/>
  <c r="AI556" i="2"/>
  <c r="AH559" i="2"/>
  <c r="AI569" i="2"/>
  <c r="AI572" i="2"/>
  <c r="AH575" i="2"/>
  <c r="AI585" i="2"/>
  <c r="AO585" i="2" s="1"/>
  <c r="AI588" i="2"/>
  <c r="AH595" i="2"/>
  <c r="AI604" i="2"/>
  <c r="AH605" i="2"/>
  <c r="AH609" i="2"/>
  <c r="AH611" i="2"/>
  <c r="AI612" i="2"/>
  <c r="AH613" i="2"/>
  <c r="AH617" i="2"/>
  <c r="AH619" i="2"/>
  <c r="AI620" i="2"/>
  <c r="AH621" i="2"/>
  <c r="AH625" i="2"/>
  <c r="AH629" i="2"/>
  <c r="AI631" i="2"/>
  <c r="AI637" i="2"/>
  <c r="AI638" i="2"/>
  <c r="AH640" i="2"/>
  <c r="AI645" i="2"/>
  <c r="AI646" i="2"/>
  <c r="AH648" i="2"/>
  <c r="AI653" i="2"/>
  <c r="AI654" i="2"/>
  <c r="AH656" i="2"/>
  <c r="AI661" i="2"/>
  <c r="AI662" i="2"/>
  <c r="AO662" i="2" s="1"/>
  <c r="AH664" i="2"/>
  <c r="AI669" i="2"/>
  <c r="AI670" i="2"/>
  <c r="AH672" i="2"/>
  <c r="AI681" i="2"/>
  <c r="AI682" i="2"/>
  <c r="AH684" i="2"/>
  <c r="AI686" i="2"/>
  <c r="AH688" i="2"/>
  <c r="AH690" i="2"/>
  <c r="AI697" i="2"/>
  <c r="AH698" i="2"/>
  <c r="AI705" i="2"/>
  <c r="AH706" i="2"/>
  <c r="AI710" i="2"/>
  <c r="AI716" i="2"/>
  <c r="AI717" i="2"/>
  <c r="AH719" i="2"/>
  <c r="AI724" i="2"/>
  <c r="AI725" i="2"/>
  <c r="AO725" i="2" s="1"/>
  <c r="AH727" i="2"/>
  <c r="AI732" i="2"/>
  <c r="AI733" i="2"/>
  <c r="AH735" i="2"/>
  <c r="AI740" i="2"/>
  <c r="AI741" i="2"/>
  <c r="AH743" i="2"/>
  <c r="AI748" i="2"/>
  <c r="AI749" i="2"/>
  <c r="AO749" i="2" s="1"/>
  <c r="AH751" i="2"/>
  <c r="AI720" i="2"/>
  <c r="AH723" i="2"/>
  <c r="AI730" i="2"/>
  <c r="AH731" i="2"/>
  <c r="AI738" i="2"/>
  <c r="AH739" i="2"/>
  <c r="AI746" i="2"/>
  <c r="AH747" i="2"/>
  <c r="AI754" i="2"/>
  <c r="AH755" i="2"/>
  <c r="AH757" i="2"/>
  <c r="AI758" i="2"/>
  <c r="AI763" i="2"/>
  <c r="AH765" i="2"/>
  <c r="AI766" i="2"/>
  <c r="AI771" i="2"/>
  <c r="AH773" i="2"/>
  <c r="AI774" i="2"/>
  <c r="AO774" i="2" s="1"/>
  <c r="AI783" i="2"/>
  <c r="AI787" i="2"/>
  <c r="AI789" i="2"/>
  <c r="AH791" i="2"/>
  <c r="AH793" i="2"/>
  <c r="AI794" i="2"/>
  <c r="AH795" i="2"/>
  <c r="AH799" i="2"/>
  <c r="AH801" i="2"/>
  <c r="AI802" i="2"/>
  <c r="AH803" i="2"/>
  <c r="AH807" i="2"/>
  <c r="AH809" i="2"/>
  <c r="AI810" i="2"/>
  <c r="AH811" i="2"/>
  <c r="AH815" i="2"/>
  <c r="AH817" i="2"/>
  <c r="AI818" i="2"/>
  <c r="AH819" i="2"/>
  <c r="AH821" i="2"/>
  <c r="AH8" i="2"/>
  <c r="AH9" i="2"/>
  <c r="AH10" i="2"/>
  <c r="AI12" i="2"/>
  <c r="AH19" i="2"/>
  <c r="AH22" i="2"/>
  <c r="AI24" i="2"/>
  <c r="AI28" i="2"/>
  <c r="AH32" i="2"/>
  <c r="AI33" i="2"/>
  <c r="AI34" i="2"/>
  <c r="AH40" i="2"/>
  <c r="AI41" i="2"/>
  <c r="AI42" i="2"/>
  <c r="AH44" i="2"/>
  <c r="AI49" i="2"/>
  <c r="AI50" i="2"/>
  <c r="AH52" i="2"/>
  <c r="AH54" i="2"/>
  <c r="AI55" i="2"/>
  <c r="AI56" i="2"/>
  <c r="AI58" i="2"/>
  <c r="AI60" i="2"/>
  <c r="AH63" i="2"/>
  <c r="AI65" i="2"/>
  <c r="AI68" i="2"/>
  <c r="AH69" i="2"/>
  <c r="AI73" i="2"/>
  <c r="AH79" i="2"/>
  <c r="AI84" i="2"/>
  <c r="AI727" i="2"/>
  <c r="AH729" i="2"/>
  <c r="AI735" i="2"/>
  <c r="AH737" i="2"/>
  <c r="AI743" i="2"/>
  <c r="AH745" i="2"/>
  <c r="AI751" i="2"/>
  <c r="AH753" i="2"/>
  <c r="AI756" i="2"/>
  <c r="AI757" i="2"/>
  <c r="AO757" i="2" s="1"/>
  <c r="AH759" i="2"/>
  <c r="AI764" i="2"/>
  <c r="AI765" i="2"/>
  <c r="AH767" i="2"/>
  <c r="AI772" i="2"/>
  <c r="AI773" i="2"/>
  <c r="AH775" i="2"/>
  <c r="AH777" i="2"/>
  <c r="AI778" i="2"/>
  <c r="AH779" i="2"/>
  <c r="AI788" i="2"/>
  <c r="AI791" i="2"/>
  <c r="AI793" i="2"/>
  <c r="AI795" i="2"/>
  <c r="AI799" i="2"/>
  <c r="AI801" i="2"/>
  <c r="AI803" i="2"/>
  <c r="AI807" i="2"/>
  <c r="AI809" i="2"/>
  <c r="AI811" i="2"/>
  <c r="AI815" i="2"/>
  <c r="AI817" i="2"/>
  <c r="AI819" i="2"/>
  <c r="AI821" i="2"/>
  <c r="AI7" i="2"/>
  <c r="AO7" i="2" s="1"/>
  <c r="AI8" i="2"/>
  <c r="AI9" i="2"/>
  <c r="AI10" i="2"/>
  <c r="AI11" i="2"/>
  <c r="AI16" i="2"/>
  <c r="AH20" i="2"/>
  <c r="AI21" i="2"/>
  <c r="AI22" i="2"/>
  <c r="AO22" i="2" s="1"/>
  <c r="AH26" i="2"/>
  <c r="AH30" i="2"/>
  <c r="AI32" i="2"/>
  <c r="AI35" i="2"/>
  <c r="AH38" i="2"/>
  <c r="AI40" i="2"/>
  <c r="AO40" i="2" s="1"/>
  <c r="AI44" i="2"/>
  <c r="AH46" i="2"/>
  <c r="AI47" i="2"/>
  <c r="AI52" i="2"/>
  <c r="AO52" i="2" s="1"/>
  <c r="AI54" i="2"/>
  <c r="AH61" i="2"/>
  <c r="AI62" i="2"/>
  <c r="AI63" i="2"/>
  <c r="AI69" i="2"/>
  <c r="AI79" i="2"/>
  <c r="AH81" i="2"/>
  <c r="AI82" i="2"/>
  <c r="AI87" i="2"/>
  <c r="AI728" i="2"/>
  <c r="AI729" i="2"/>
  <c r="AI736" i="2"/>
  <c r="AI737" i="2"/>
  <c r="AI744" i="2"/>
  <c r="AI745" i="2"/>
  <c r="AI752" i="2"/>
  <c r="AI753" i="2"/>
  <c r="AO753" i="2" s="1"/>
  <c r="AI759" i="2"/>
  <c r="AH761" i="2"/>
  <c r="AI762" i="2"/>
  <c r="AI767" i="2"/>
  <c r="AH769" i="2"/>
  <c r="AI770" i="2"/>
  <c r="AI775" i="2"/>
  <c r="AI777" i="2"/>
  <c r="AO777" i="2" s="1"/>
  <c r="AI779" i="2"/>
  <c r="AH781" i="2"/>
  <c r="AI782" i="2"/>
  <c r="AH785" i="2"/>
  <c r="AI786" i="2"/>
  <c r="AI796" i="2"/>
  <c r="AH797" i="2"/>
  <c r="AI804" i="2"/>
  <c r="AO804" i="2" s="1"/>
  <c r="AH805" i="2"/>
  <c r="AI812" i="2"/>
  <c r="AH813" i="2"/>
  <c r="AH6" i="2"/>
  <c r="AH13" i="2"/>
  <c r="AH14" i="2"/>
  <c r="AH17" i="2"/>
  <c r="AI20" i="2"/>
  <c r="AI23" i="2"/>
  <c r="AI26" i="2"/>
  <c r="AI30" i="2"/>
  <c r="AH36" i="2"/>
  <c r="AI38" i="2"/>
  <c r="AI45" i="2"/>
  <c r="AI46" i="2"/>
  <c r="AH48" i="2"/>
  <c r="AH59" i="2"/>
  <c r="AI61" i="2"/>
  <c r="AI64" i="2"/>
  <c r="AH67" i="2"/>
  <c r="AH71" i="2"/>
  <c r="AH75" i="2"/>
  <c r="AH77" i="2"/>
  <c r="AI80" i="2"/>
  <c r="AI81" i="2"/>
  <c r="AH83" i="2"/>
  <c r="AI88" i="2"/>
  <c r="AI89" i="2"/>
  <c r="AH91" i="2"/>
  <c r="AI97" i="2"/>
  <c r="AH103" i="2"/>
  <c r="AH107" i="2"/>
  <c r="AH109" i="2"/>
  <c r="AI114" i="2"/>
  <c r="AI115" i="2"/>
  <c r="AH117" i="2"/>
  <c r="AH119" i="2"/>
  <c r="AH123" i="2"/>
  <c r="AI125" i="2"/>
  <c r="AI126" i="2"/>
  <c r="AI131" i="2"/>
  <c r="AI133" i="2"/>
  <c r="AI134" i="2"/>
  <c r="AI139" i="2"/>
  <c r="AI141" i="2"/>
  <c r="AI142" i="2"/>
  <c r="AH147" i="2"/>
  <c r="AI151" i="2"/>
  <c r="AH157" i="2"/>
  <c r="AH158" i="2"/>
  <c r="AH164" i="2"/>
  <c r="AH166" i="2"/>
  <c r="AH167" i="2"/>
  <c r="AI168" i="2"/>
  <c r="AI169" i="2"/>
  <c r="AI170" i="2"/>
  <c r="AO170" i="2" s="1"/>
  <c r="AI171" i="2"/>
  <c r="AI721" i="2"/>
  <c r="AI760" i="2"/>
  <c r="AI761" i="2"/>
  <c r="AH763" i="2"/>
  <c r="AI768" i="2"/>
  <c r="AI769" i="2"/>
  <c r="AH771" i="2"/>
  <c r="AI780" i="2"/>
  <c r="AI781" i="2"/>
  <c r="AH783" i="2"/>
  <c r="AI785" i="2"/>
  <c r="AH787" i="2"/>
  <c r="AH789" i="2"/>
  <c r="AI790" i="2"/>
  <c r="AI797" i="2"/>
  <c r="AI805" i="2"/>
  <c r="AI813" i="2"/>
  <c r="AI6" i="2"/>
  <c r="AI13" i="2"/>
  <c r="AI14" i="2"/>
  <c r="AI17" i="2"/>
  <c r="AH24" i="2"/>
  <c r="AI27" i="2"/>
  <c r="AH28" i="2"/>
  <c r="AI31" i="2"/>
  <c r="AH34" i="2"/>
  <c r="AI36" i="2"/>
  <c r="AO36" i="2" s="1"/>
  <c r="AI39" i="2"/>
  <c r="AH42" i="2"/>
  <c r="AI43" i="2"/>
  <c r="AI48" i="2"/>
  <c r="AH50" i="2"/>
  <c r="AI51" i="2"/>
  <c r="AH56" i="2"/>
  <c r="AH58" i="2"/>
  <c r="AI59" i="2"/>
  <c r="AH65" i="2"/>
  <c r="AI66" i="2"/>
  <c r="AI67" i="2"/>
  <c r="AO67" i="2" s="1"/>
  <c r="AI71" i="2"/>
  <c r="AH73" i="2"/>
  <c r="AI74" i="2"/>
  <c r="AI75" i="2"/>
  <c r="AI77" i="2"/>
  <c r="AI83" i="2"/>
  <c r="AH85" i="2"/>
  <c r="AI86" i="2"/>
  <c r="AO86" i="2" s="1"/>
  <c r="AI91" i="2"/>
  <c r="AH93" i="2"/>
  <c r="AI94" i="2"/>
  <c r="AH95" i="2"/>
  <c r="AI103" i="2"/>
  <c r="AO103" i="2" s="1"/>
  <c r="AH105" i="2"/>
  <c r="AI106" i="2"/>
  <c r="AI107" i="2"/>
  <c r="AO107" i="2" s="1"/>
  <c r="AI109" i="2"/>
  <c r="AH111" i="2"/>
  <c r="AI112" i="2"/>
  <c r="AI117" i="2"/>
  <c r="AI119" i="2"/>
  <c r="AI123" i="2"/>
  <c r="AI128" i="2"/>
  <c r="AH129" i="2"/>
  <c r="AH130" i="2"/>
  <c r="AI136" i="2"/>
  <c r="AH137" i="2"/>
  <c r="AH138" i="2"/>
  <c r="AI144" i="2"/>
  <c r="AH145" i="2"/>
  <c r="AH146" i="2"/>
  <c r="AI147" i="2"/>
  <c r="AO147" i="2" s="1"/>
  <c r="AH149" i="2"/>
  <c r="AH150" i="2"/>
  <c r="AI157" i="2"/>
  <c r="AI158" i="2"/>
  <c r="AH161" i="2"/>
  <c r="AH162" i="2"/>
  <c r="AH163" i="2"/>
  <c r="AI164" i="2"/>
  <c r="AI165" i="2"/>
  <c r="AI166" i="2"/>
  <c r="AI167" i="2"/>
  <c r="AH176" i="2"/>
  <c r="AH178" i="2"/>
  <c r="AH87" i="2"/>
  <c r="AI156" i="2"/>
  <c r="AI177" i="2"/>
  <c r="AH184" i="2"/>
  <c r="AI197" i="2"/>
  <c r="AI204" i="2"/>
  <c r="AI207" i="2"/>
  <c r="AI214" i="2"/>
  <c r="AI217" i="2"/>
  <c r="AH223" i="2"/>
  <c r="AH227" i="2"/>
  <c r="AI90" i="2"/>
  <c r="AI93" i="2"/>
  <c r="AH99" i="2"/>
  <c r="AH101" i="2"/>
  <c r="AI105" i="2"/>
  <c r="AH113" i="2"/>
  <c r="AH115" i="2"/>
  <c r="AI124" i="2"/>
  <c r="AH125" i="2"/>
  <c r="AI130" i="2"/>
  <c r="AI132" i="2"/>
  <c r="AH133" i="2"/>
  <c r="AI138" i="2"/>
  <c r="AI140" i="2"/>
  <c r="AH141" i="2"/>
  <c r="AI146" i="2"/>
  <c r="AI150" i="2"/>
  <c r="AI153" i="2"/>
  <c r="AI162" i="2"/>
  <c r="AH168" i="2"/>
  <c r="AH171" i="2"/>
  <c r="AH175" i="2"/>
  <c r="AH180" i="2"/>
  <c r="AH182" i="2"/>
  <c r="AH183" i="2"/>
  <c r="AI184" i="2"/>
  <c r="AH188" i="2"/>
  <c r="AH190" i="2"/>
  <c r="AH191" i="2"/>
  <c r="AH194" i="2"/>
  <c r="AH195" i="2"/>
  <c r="AI201" i="2"/>
  <c r="AI202" i="2"/>
  <c r="AI209" i="2"/>
  <c r="AH210" i="2"/>
  <c r="AH211" i="2"/>
  <c r="AI216" i="2"/>
  <c r="AI218" i="2"/>
  <c r="AI219" i="2"/>
  <c r="AI221" i="2"/>
  <c r="AH222" i="2"/>
  <c r="AI223" i="2"/>
  <c r="AI225" i="2"/>
  <c r="AH226" i="2"/>
  <c r="AI227" i="2"/>
  <c r="AI229" i="2"/>
  <c r="AO229" i="2" s="1"/>
  <c r="AI92" i="2"/>
  <c r="AO92" i="2" s="1"/>
  <c r="AI98" i="2"/>
  <c r="AI99" i="2"/>
  <c r="AI101" i="2"/>
  <c r="AI113" i="2"/>
  <c r="AI129" i="2"/>
  <c r="AI137" i="2"/>
  <c r="AI145" i="2"/>
  <c r="AH151" i="2"/>
  <c r="AI161" i="2"/>
  <c r="AH172" i="2"/>
  <c r="AH174" i="2"/>
  <c r="AH179" i="2"/>
  <c r="AI181" i="2"/>
  <c r="AI183" i="2"/>
  <c r="AH186" i="2"/>
  <c r="AI188" i="2"/>
  <c r="AI191" i="2"/>
  <c r="AI195" i="2"/>
  <c r="AI208" i="2"/>
  <c r="AI220" i="2"/>
  <c r="AI226" i="2"/>
  <c r="AI228" i="2"/>
  <c r="AH231" i="2"/>
  <c r="AH121" i="2"/>
  <c r="AI149" i="2"/>
  <c r="AO149" i="2" s="1"/>
  <c r="AI175" i="2"/>
  <c r="AI180" i="2"/>
  <c r="AI182" i="2"/>
  <c r="AH187" i="2"/>
  <c r="AI190" i="2"/>
  <c r="AI194" i="2"/>
  <c r="AO194" i="2" s="1"/>
  <c r="AI210" i="2"/>
  <c r="AI211" i="2"/>
  <c r="AI222" i="2"/>
  <c r="AI224" i="2"/>
  <c r="AI85" i="2"/>
  <c r="AO85" i="2" s="1"/>
  <c r="AH89" i="2"/>
  <c r="AI95" i="2"/>
  <c r="AI111" i="2"/>
  <c r="AI116" i="2"/>
  <c r="AI121" i="2"/>
  <c r="AH126" i="2"/>
  <c r="AH134" i="2"/>
  <c r="AH142" i="2"/>
  <c r="AI159" i="2"/>
  <c r="AH170" i="2"/>
  <c r="AI172" i="2"/>
  <c r="AI173" i="2"/>
  <c r="AI174" i="2"/>
  <c r="AI178" i="2"/>
  <c r="AI179" i="2"/>
  <c r="AI186" i="2"/>
  <c r="AI187" i="2"/>
  <c r="AH192" i="2"/>
  <c r="AH196" i="2"/>
  <c r="AH198" i="2"/>
  <c r="AI199" i="2"/>
  <c r="AI205" i="2"/>
  <c r="AH206" i="2"/>
  <c r="AH207" i="2"/>
  <c r="AI213" i="2"/>
  <c r="AH214" i="2"/>
  <c r="AH215" i="2"/>
  <c r="AH230" i="2"/>
  <c r="AI231" i="2"/>
  <c r="AI96" i="2"/>
  <c r="AH97" i="2"/>
  <c r="AI110" i="2"/>
  <c r="AI118" i="2"/>
  <c r="AI127" i="2"/>
  <c r="AI135" i="2"/>
  <c r="AI143" i="2"/>
  <c r="AH153" i="2"/>
  <c r="AI163" i="2"/>
  <c r="AI176" i="2"/>
  <c r="AI192" i="2"/>
  <c r="AI196" i="2"/>
  <c r="AI198" i="2"/>
  <c r="AH202" i="2"/>
  <c r="AH203" i="2"/>
  <c r="AI206" i="2"/>
  <c r="AI212" i="2"/>
  <c r="AI215" i="2"/>
  <c r="AH218" i="2"/>
  <c r="AH219" i="2"/>
  <c r="AI230" i="2"/>
  <c r="AI784" i="2"/>
  <c r="AI677" i="2"/>
  <c r="AI600" i="2"/>
  <c r="AI808" i="2"/>
  <c r="AH816" i="2"/>
  <c r="AH814" i="2"/>
  <c r="AH812" i="2"/>
  <c r="AH810" i="2"/>
  <c r="AI798" i="2"/>
  <c r="AH788" i="2"/>
  <c r="AH792" i="2"/>
  <c r="AH786" i="2"/>
  <c r="AH778" i="2"/>
  <c r="AH766" i="2"/>
  <c r="AH750" i="2"/>
  <c r="AH734" i="2"/>
  <c r="AH718" i="2"/>
  <c r="AI713" i="2"/>
  <c r="AH697" i="2"/>
  <c r="AH695" i="2"/>
  <c r="AH681" i="2"/>
  <c r="AH713" i="2"/>
  <c r="AH772" i="2"/>
  <c r="AH768" i="2"/>
  <c r="AH764" i="2"/>
  <c r="AH760" i="2"/>
  <c r="AH756" i="2"/>
  <c r="AH752" i="2"/>
  <c r="AH748" i="2"/>
  <c r="AH744" i="2"/>
  <c r="AH740" i="2"/>
  <c r="AH736" i="2"/>
  <c r="AH732" i="2"/>
  <c r="AH728" i="2"/>
  <c r="AH724" i="2"/>
  <c r="AH720" i="2"/>
  <c r="AH716" i="2"/>
  <c r="AI691" i="2"/>
  <c r="AI715" i="2"/>
  <c r="AH677" i="2"/>
  <c r="AH687" i="2"/>
  <c r="AH679" i="2"/>
  <c r="AH667" i="2"/>
  <c r="AH651" i="2"/>
  <c r="AH624" i="2"/>
  <c r="AH610" i="2"/>
  <c r="AI626" i="2"/>
  <c r="AI610" i="2"/>
  <c r="AH626" i="2"/>
  <c r="AH586" i="2"/>
  <c r="AH582" i="2"/>
  <c r="AH578" i="2"/>
  <c r="AH574" i="2"/>
  <c r="AH570" i="2"/>
  <c r="AH566" i="2"/>
  <c r="AH562" i="2"/>
  <c r="AH558" i="2"/>
  <c r="AH545" i="2"/>
  <c r="AH551" i="2"/>
  <c r="AH543" i="2"/>
  <c r="AH525" i="2"/>
  <c r="AH519" i="2"/>
  <c r="AH572" i="2"/>
  <c r="AH556" i="2"/>
  <c r="AI545" i="2"/>
  <c r="AH533" i="2"/>
  <c r="AH515" i="2"/>
  <c r="AH511" i="2"/>
  <c r="AH507" i="2"/>
  <c r="AH503" i="2"/>
  <c r="AH499" i="2"/>
  <c r="AH495" i="2"/>
  <c r="AH491" i="2"/>
  <c r="AH487" i="2"/>
  <c r="AH483" i="2"/>
  <c r="AH479" i="2"/>
  <c r="AH475" i="2"/>
  <c r="AI467" i="2"/>
  <c r="AH459" i="2"/>
  <c r="AH457" i="2"/>
  <c r="AH509" i="2"/>
  <c r="AH493" i="2"/>
  <c r="AH477" i="2"/>
  <c r="AH455" i="2"/>
  <c r="AH451" i="2"/>
  <c r="AH441" i="2"/>
  <c r="AH410" i="2"/>
  <c r="AH435" i="2"/>
  <c r="AI422" i="2"/>
  <c r="AH418" i="2"/>
  <c r="AH432" i="2"/>
  <c r="AH408" i="2"/>
  <c r="AH386" i="2"/>
  <c r="AH384" i="2"/>
  <c r="AH374" i="2"/>
  <c r="AH402" i="2"/>
  <c r="AI380" i="2"/>
  <c r="AO380" i="2" s="1"/>
  <c r="AI367" i="2"/>
  <c r="AO367" i="2" s="1"/>
  <c r="AH355" i="2"/>
  <c r="AH362" i="2"/>
  <c r="AH347" i="2"/>
  <c r="AH368" i="2"/>
  <c r="AH360" i="2"/>
  <c r="AH352" i="2"/>
  <c r="AI776" i="2"/>
  <c r="AI592" i="2"/>
  <c r="AH291" i="2"/>
  <c r="AI806" i="2"/>
  <c r="AH784" i="2"/>
  <c r="AH796" i="2"/>
  <c r="AH794" i="2"/>
  <c r="AH808" i="2"/>
  <c r="AH806" i="2"/>
  <c r="AH770" i="2"/>
  <c r="AH754" i="2"/>
  <c r="AH738" i="2"/>
  <c r="AH722" i="2"/>
  <c r="AH707" i="2"/>
  <c r="AH711" i="2"/>
  <c r="AH705" i="2"/>
  <c r="AH703" i="2"/>
  <c r="AI707" i="2"/>
  <c r="AH671" i="2"/>
  <c r="AH655" i="2"/>
  <c r="AH639" i="2"/>
  <c r="AH632" i="2"/>
  <c r="AH614" i="2"/>
  <c r="AH596" i="2"/>
  <c r="AI634" i="2"/>
  <c r="AO634" i="2" s="1"/>
  <c r="AI629" i="2"/>
  <c r="AI624" i="2"/>
  <c r="AH620" i="2"/>
  <c r="AI608" i="2"/>
  <c r="AH604" i="2"/>
  <c r="AH588" i="2"/>
  <c r="AI632" i="2"/>
  <c r="AH616" i="2"/>
  <c r="AH590" i="2"/>
  <c r="AH553" i="2"/>
  <c r="AH531" i="2"/>
  <c r="AH576" i="2"/>
  <c r="AH560" i="2"/>
  <c r="AH539" i="2"/>
  <c r="AH523" i="2"/>
  <c r="AI465" i="2"/>
  <c r="AH513" i="2"/>
  <c r="AH497" i="2"/>
  <c r="AH481" i="2"/>
  <c r="AH445" i="2"/>
  <c r="AH430" i="2"/>
  <c r="AH412" i="2"/>
  <c r="AH424" i="2"/>
  <c r="AH447" i="2"/>
  <c r="AH443" i="2"/>
  <c r="AH439" i="2"/>
  <c r="AH414" i="2"/>
  <c r="AH390" i="2"/>
  <c r="AH378" i="2"/>
  <c r="AH371" i="2"/>
  <c r="AI375" i="2"/>
  <c r="AI359" i="2"/>
  <c r="AH335" i="2"/>
  <c r="AH322" i="2"/>
  <c r="AI329" i="2"/>
  <c r="AH342" i="2"/>
  <c r="AI185" i="2"/>
  <c r="AI25" i="2"/>
  <c r="AI792" i="2"/>
  <c r="AI685" i="2"/>
  <c r="AI279" i="2"/>
  <c r="AI406" i="2"/>
  <c r="AH822" i="2"/>
  <c r="AH818" i="2"/>
  <c r="AH804" i="2"/>
  <c r="AH802" i="2"/>
  <c r="AH780" i="2"/>
  <c r="AH820" i="2"/>
  <c r="AH800" i="2"/>
  <c r="AH798" i="2"/>
  <c r="AI816" i="2"/>
  <c r="AH776" i="2"/>
  <c r="AH790" i="2"/>
  <c r="AH782" i="2"/>
  <c r="AH774" i="2"/>
  <c r="AH758" i="2"/>
  <c r="AH742" i="2"/>
  <c r="AH726" i="2"/>
  <c r="AI701" i="2"/>
  <c r="AI709" i="2"/>
  <c r="AH689" i="2"/>
  <c r="AH701" i="2"/>
  <c r="AH699" i="2"/>
  <c r="AH683" i="2"/>
  <c r="AH675" i="2"/>
  <c r="AH659" i="2"/>
  <c r="AH643" i="2"/>
  <c r="AI630" i="2"/>
  <c r="AI618" i="2"/>
  <c r="AH630" i="2"/>
  <c r="AH608" i="2"/>
  <c r="AH600" i="2"/>
  <c r="AH602" i="2"/>
  <c r="AH592" i="2"/>
  <c r="AH594" i="2"/>
  <c r="AI551" i="2"/>
  <c r="AI546" i="2"/>
  <c r="AI535" i="2"/>
  <c r="AH541" i="2"/>
  <c r="AH527" i="2"/>
  <c r="AH580" i="2"/>
  <c r="AH564" i="2"/>
  <c r="AH549" i="2"/>
  <c r="AI543" i="2"/>
  <c r="AI527" i="2"/>
  <c r="AH547" i="2"/>
  <c r="AH535" i="2"/>
  <c r="AH471" i="2"/>
  <c r="AH463" i="2"/>
  <c r="AH461" i="2"/>
  <c r="AH449" i="2"/>
  <c r="AH517" i="2"/>
  <c r="AH501" i="2"/>
  <c r="AH485" i="2"/>
  <c r="AI459" i="2"/>
  <c r="AI434" i="2"/>
  <c r="AI428" i="2"/>
  <c r="AI416" i="2"/>
  <c r="AH428" i="2"/>
  <c r="AI432" i="2"/>
  <c r="AH420" i="2"/>
  <c r="AH406" i="2"/>
  <c r="AH394" i="2"/>
  <c r="AI376" i="2"/>
  <c r="AH354" i="2"/>
  <c r="AH363" i="2"/>
  <c r="AH351" i="2"/>
  <c r="AH339" i="2"/>
  <c r="AI326" i="2"/>
  <c r="AH372" i="2"/>
  <c r="AH364" i="2"/>
  <c r="AH356" i="2"/>
  <c r="AI322" i="2"/>
  <c r="AH325" i="2"/>
  <c r="AI15" i="2"/>
  <c r="AI519" i="2"/>
  <c r="AI820" i="2"/>
  <c r="AI814" i="2"/>
  <c r="AI800" i="2"/>
  <c r="AI822" i="2"/>
  <c r="AH762" i="2"/>
  <c r="AH746" i="2"/>
  <c r="AH730" i="2"/>
  <c r="AH715" i="2"/>
  <c r="AI699" i="2"/>
  <c r="AH693" i="2"/>
  <c r="AH691" i="2"/>
  <c r="AH685" i="2"/>
  <c r="AI693" i="2"/>
  <c r="AH709" i="2"/>
  <c r="AH663" i="2"/>
  <c r="AH647" i="2"/>
  <c r="AI616" i="2"/>
  <c r="AH612" i="2"/>
  <c r="AI602" i="2"/>
  <c r="AH673" i="2"/>
  <c r="AH669" i="2"/>
  <c r="AH665" i="2"/>
  <c r="AH661" i="2"/>
  <c r="AH657" i="2"/>
  <c r="AH653" i="2"/>
  <c r="AH649" i="2"/>
  <c r="AH645" i="2"/>
  <c r="AH641" i="2"/>
  <c r="AH637" i="2"/>
  <c r="AH628" i="2"/>
  <c r="AH622" i="2"/>
  <c r="AH606" i="2"/>
  <c r="AH634" i="2"/>
  <c r="AH618" i="2"/>
  <c r="AH598" i="2"/>
  <c r="AI554" i="2"/>
  <c r="AI533" i="2"/>
  <c r="AH529" i="2"/>
  <c r="AH584" i="2"/>
  <c r="AH568" i="2"/>
  <c r="AI547" i="2"/>
  <c r="AI541" i="2"/>
  <c r="AH537" i="2"/>
  <c r="AI525" i="2"/>
  <c r="AH521" i="2"/>
  <c r="AI553" i="2"/>
  <c r="AH453" i="2"/>
  <c r="AH505" i="2"/>
  <c r="AH489" i="2"/>
  <c r="AH469" i="2"/>
  <c r="AI457" i="2"/>
  <c r="AI453" i="2"/>
  <c r="AH467" i="2"/>
  <c r="AH465" i="2"/>
  <c r="AH437" i="2"/>
  <c r="AH426" i="2"/>
  <c r="AI414" i="2"/>
  <c r="AH434" i="2"/>
  <c r="AH422" i="2"/>
  <c r="AI424" i="2"/>
  <c r="AH416" i="2"/>
  <c r="AH404" i="2"/>
  <c r="AH400" i="2"/>
  <c r="AH396" i="2"/>
  <c r="AH392" i="2"/>
  <c r="AH388" i="2"/>
  <c r="AH382" i="2"/>
  <c r="AH380" i="2"/>
  <c r="AH376" i="2"/>
  <c r="AH398" i="2"/>
  <c r="AI382" i="2"/>
  <c r="AH370" i="2"/>
  <c r="AH350" i="2"/>
  <c r="AH359" i="2"/>
  <c r="AH367" i="2"/>
  <c r="AH343" i="2"/>
  <c r="AH330" i="2"/>
  <c r="AH321" i="2"/>
  <c r="AH348" i="2"/>
  <c r="AH344" i="2"/>
  <c r="AH340" i="2"/>
  <c r="AH334" i="2"/>
  <c r="AI304" i="2"/>
  <c r="AI305" i="2"/>
  <c r="AO305" i="2" s="1"/>
  <c r="AI289" i="2"/>
  <c r="AH268" i="2"/>
  <c r="AH262" i="2"/>
  <c r="AH258" i="2"/>
  <c r="AH256" i="2"/>
  <c r="AH251" i="2"/>
  <c r="AH201" i="2"/>
  <c r="AI152" i="2"/>
  <c r="AH92" i="2"/>
  <c r="AH80" i="2"/>
  <c r="AH66" i="2"/>
  <c r="AH53" i="2"/>
  <c r="AI18" i="2"/>
  <c r="AO18" i="2" s="1"/>
  <c r="AH336" i="2"/>
  <c r="AH332" i="2"/>
  <c r="AH317" i="2"/>
  <c r="AH309" i="2"/>
  <c r="AI287" i="2"/>
  <c r="AH283" i="2"/>
  <c r="AH279" i="2"/>
  <c r="AH289" i="2"/>
  <c r="AI272" i="2"/>
  <c r="AH264" i="2"/>
  <c r="AH266" i="2"/>
  <c r="AH253" i="2"/>
  <c r="AH260" i="2"/>
  <c r="AH245" i="2"/>
  <c r="AH239" i="2"/>
  <c r="AH235" i="2"/>
  <c r="AH200" i="2"/>
  <c r="AH228" i="2"/>
  <c r="AH189" i="2"/>
  <c r="AH216" i="2"/>
  <c r="AH229" i="2"/>
  <c r="AH225" i="2"/>
  <c r="AH221" i="2"/>
  <c r="AH217" i="2"/>
  <c r="AH213" i="2"/>
  <c r="AH209" i="2"/>
  <c r="AH205" i="2"/>
  <c r="AI200" i="2"/>
  <c r="AH181" i="2"/>
  <c r="AH177" i="2"/>
  <c r="AH173" i="2"/>
  <c r="AH169" i="2"/>
  <c r="AH165" i="2"/>
  <c r="AI148" i="2"/>
  <c r="AI155" i="2"/>
  <c r="AH160" i="2"/>
  <c r="AH122" i="2"/>
  <c r="AH120" i="2"/>
  <c r="AH118" i="2"/>
  <c r="AH112" i="2"/>
  <c r="AH102" i="2"/>
  <c r="AH72" i="2"/>
  <c r="AH82" i="2"/>
  <c r="AH78" i="2"/>
  <c r="AH74" i="2"/>
  <c r="AH68" i="2"/>
  <c r="AH64" i="2"/>
  <c r="AH60" i="2"/>
  <c r="AH43" i="2"/>
  <c r="AH49" i="2"/>
  <c r="AH45" i="2"/>
  <c r="AH41" i="2"/>
  <c r="AH33" i="2"/>
  <c r="AH29" i="2"/>
  <c r="AI19" i="2"/>
  <c r="AH15" i="2"/>
  <c r="AH11" i="2"/>
  <c r="AH12" i="2"/>
  <c r="AH249" i="2"/>
  <c r="AI203" i="2"/>
  <c r="AH193" i="2"/>
  <c r="AH224" i="2"/>
  <c r="AH204" i="2"/>
  <c r="AH159" i="2"/>
  <c r="AH152" i="2"/>
  <c r="AH127" i="2"/>
  <c r="AH140" i="2"/>
  <c r="AH132" i="2"/>
  <c r="AH124" i="2"/>
  <c r="AI100" i="2"/>
  <c r="AH110" i="2"/>
  <c r="AI108" i="2"/>
  <c r="AH86" i="2"/>
  <c r="AI76" i="2"/>
  <c r="AI53" i="2"/>
  <c r="AI29" i="2"/>
  <c r="AH35" i="2"/>
  <c r="AH23" i="2"/>
  <c r="AH21" i="2"/>
  <c r="AH16" i="2"/>
  <c r="AH338" i="2"/>
  <c r="AH306" i="2"/>
  <c r="AH304" i="2"/>
  <c r="AH298" i="2"/>
  <c r="AH302" i="2"/>
  <c r="AH294" i="2"/>
  <c r="AI291" i="2"/>
  <c r="AH281" i="2"/>
  <c r="AH277" i="2"/>
  <c r="AH273" i="2"/>
  <c r="AH270" i="2"/>
  <c r="AH275" i="2"/>
  <c r="AI270" i="2"/>
  <c r="AH272" i="2"/>
  <c r="AI253" i="2"/>
  <c r="AH233" i="2"/>
  <c r="AH185" i="2"/>
  <c r="AH212" i="2"/>
  <c r="AH135" i="2"/>
  <c r="AH136" i="2"/>
  <c r="AH128" i="2"/>
  <c r="AH116" i="2"/>
  <c r="AH114" i="2"/>
  <c r="AI102" i="2"/>
  <c r="AI78" i="2"/>
  <c r="AH70" i="2"/>
  <c r="AI72" i="2"/>
  <c r="AH47" i="2"/>
  <c r="AH39" i="2"/>
  <c r="AH31" i="2"/>
  <c r="AH346" i="2"/>
  <c r="AH326" i="2"/>
  <c r="AH318" i="2"/>
  <c r="AH314" i="2"/>
  <c r="AH310" i="2"/>
  <c r="AH301" i="2"/>
  <c r="AI302" i="2"/>
  <c r="AH313" i="2"/>
  <c r="AH285" i="2"/>
  <c r="AH287" i="2"/>
  <c r="AI268" i="2"/>
  <c r="AI255" i="2"/>
  <c r="AH247" i="2"/>
  <c r="AH243" i="2"/>
  <c r="AH241" i="2"/>
  <c r="AI243" i="2"/>
  <c r="AH237" i="2"/>
  <c r="AI193" i="2"/>
  <c r="AI232" i="2"/>
  <c r="AH199" i="2"/>
  <c r="AH148" i="2"/>
  <c r="AI154" i="2"/>
  <c r="AI160" i="2"/>
  <c r="AH154" i="2"/>
  <c r="AI120" i="2"/>
  <c r="AH144" i="2"/>
  <c r="AI122" i="2"/>
  <c r="AH96" i="2"/>
  <c r="AH106" i="2"/>
  <c r="AH100" i="2"/>
  <c r="AH98" i="2"/>
  <c r="AH90" i="2"/>
  <c r="AH76" i="2"/>
  <c r="AI70" i="2"/>
  <c r="AH62" i="2"/>
  <c r="AH55" i="2"/>
  <c r="AI57" i="2"/>
  <c r="AH51" i="2"/>
  <c r="AH27" i="2"/>
  <c r="AH18" i="2"/>
  <c r="AI241" i="2"/>
  <c r="AH197" i="2"/>
  <c r="AH232" i="2"/>
  <c r="AH208" i="2"/>
  <c r="AH220" i="2"/>
  <c r="AI189" i="2"/>
  <c r="AH156" i="2"/>
  <c r="AH143" i="2"/>
  <c r="AH155" i="2"/>
  <c r="AH139" i="2"/>
  <c r="AH131" i="2"/>
  <c r="AH108" i="2"/>
  <c r="AI104" i="2"/>
  <c r="AH104" i="2"/>
  <c r="AH94" i="2"/>
  <c r="AH88" i="2"/>
  <c r="AH84" i="2"/>
  <c r="AH57" i="2"/>
  <c r="AH37" i="2"/>
  <c r="AI37" i="2"/>
  <c r="AH25" i="2"/>
  <c r="AH7" i="2"/>
  <c r="AG236" i="2"/>
  <c r="AG240" i="2"/>
  <c r="AG243" i="2"/>
  <c r="AG245" i="2"/>
  <c r="AG246" i="2"/>
  <c r="AG249" i="2"/>
  <c r="AG254" i="2"/>
  <c r="AG256" i="2"/>
  <c r="AG257" i="2"/>
  <c r="AG260" i="2"/>
  <c r="AG261" i="2"/>
  <c r="AG262" i="2"/>
  <c r="AG268" i="2"/>
  <c r="AG274" i="2"/>
  <c r="AG277" i="2"/>
  <c r="AG281" i="2"/>
  <c r="AG282" i="2"/>
  <c r="AG287" i="2"/>
  <c r="AG294" i="2"/>
  <c r="AG295" i="2"/>
  <c r="AG298" i="2"/>
  <c r="AG299" i="2"/>
  <c r="AG306" i="2"/>
  <c r="AG311" i="2"/>
  <c r="AG319" i="2"/>
  <c r="AG320" i="2"/>
  <c r="AG321" i="2"/>
  <c r="AG322" i="2"/>
  <c r="AG323" i="2"/>
  <c r="AG325" i="2"/>
  <c r="AG328" i="2"/>
  <c r="AN328" i="2" s="1"/>
  <c r="AG330" i="2"/>
  <c r="AG340" i="2"/>
  <c r="AG342" i="2"/>
  <c r="AG343" i="2"/>
  <c r="AG345" i="2"/>
  <c r="AG361" i="2"/>
  <c r="AG363" i="2"/>
  <c r="AG365" i="2"/>
  <c r="AG366" i="2"/>
  <c r="AG370" i="2"/>
  <c r="AG371" i="2"/>
  <c r="AG373" i="2"/>
  <c r="AG381" i="2"/>
  <c r="AG384" i="2"/>
  <c r="AG386" i="2"/>
  <c r="AG389" i="2"/>
  <c r="AG394" i="2"/>
  <c r="AG395" i="2"/>
  <c r="AG396" i="2"/>
  <c r="AG405" i="2"/>
  <c r="AG410" i="2"/>
  <c r="AG411" i="2"/>
  <c r="AG412" i="2"/>
  <c r="AG417" i="2"/>
  <c r="AG423" i="2"/>
  <c r="AG427" i="2"/>
  <c r="AG430" i="2"/>
  <c r="AG431" i="2"/>
  <c r="AG434" i="2"/>
  <c r="AG444" i="2"/>
  <c r="AN444" i="2" s="1"/>
  <c r="AG449" i="2"/>
  <c r="AG450" i="2"/>
  <c r="AG451" i="2"/>
  <c r="AG233" i="2"/>
  <c r="AG242" i="2"/>
  <c r="AG251" i="2"/>
  <c r="AG253" i="2"/>
  <c r="AG258" i="2"/>
  <c r="AG271" i="2"/>
  <c r="AG275" i="2"/>
  <c r="AG276" i="2"/>
  <c r="AG280" i="2"/>
  <c r="AG283" i="2"/>
  <c r="AG290" i="2"/>
  <c r="AG292" i="2"/>
  <c r="AG293" i="2"/>
  <c r="AG302" i="2"/>
  <c r="AG303" i="2"/>
  <c r="AG307" i="2"/>
  <c r="AG312" i="2"/>
  <c r="AG313" i="2"/>
  <c r="AG314" i="2"/>
  <c r="AG324" i="2"/>
  <c r="AG331" i="2"/>
  <c r="AG333" i="2"/>
  <c r="AG344" i="2"/>
  <c r="AG346" i="2"/>
  <c r="AG347" i="2"/>
  <c r="AG349" i="2"/>
  <c r="AG353" i="2"/>
  <c r="AG362" i="2"/>
  <c r="AG364" i="2"/>
  <c r="AG368" i="2"/>
  <c r="AG372" i="2"/>
  <c r="AG374" i="2"/>
  <c r="AG375" i="2"/>
  <c r="AG380" i="2"/>
  <c r="AG385" i="2"/>
  <c r="AG387" i="2"/>
  <c r="AG390" i="2"/>
  <c r="AG391" i="2"/>
  <c r="AG392" i="2"/>
  <c r="AG401" i="2"/>
  <c r="AG406" i="2"/>
  <c r="AG413" i="2"/>
  <c r="AG416" i="2"/>
  <c r="AG422" i="2"/>
  <c r="AG436" i="2"/>
  <c r="AG440" i="2"/>
  <c r="AG445" i="2"/>
  <c r="AG446" i="2"/>
  <c r="AG447" i="2"/>
  <c r="AG452" i="2"/>
  <c r="AG234" i="2"/>
  <c r="AG235" i="2"/>
  <c r="AG237" i="2"/>
  <c r="AG241" i="2"/>
  <c r="AG250" i="2"/>
  <c r="AG263" i="2"/>
  <c r="AG265" i="2"/>
  <c r="AG266" i="2"/>
  <c r="AG270" i="2"/>
  <c r="AG273" i="2"/>
  <c r="AG278" i="2"/>
  <c r="AG284" i="2"/>
  <c r="AG285" i="2"/>
  <c r="AG289" i="2"/>
  <c r="AG296" i="2"/>
  <c r="AG297" i="2"/>
  <c r="AG300" i="2"/>
  <c r="AG301" i="2"/>
  <c r="AG308" i="2"/>
  <c r="AG315" i="2"/>
  <c r="AG332" i="2"/>
  <c r="AG334" i="2"/>
  <c r="AG335" i="2"/>
  <c r="AG337" i="2"/>
  <c r="AG348" i="2"/>
  <c r="AG350" i="2"/>
  <c r="AG351" i="2"/>
  <c r="AG354" i="2"/>
  <c r="AG355" i="2"/>
  <c r="AG357" i="2"/>
  <c r="AG358" i="2"/>
  <c r="AG360" i="2"/>
  <c r="AG367" i="2"/>
  <c r="AG377" i="2"/>
  <c r="AG378" i="2"/>
  <c r="AG383" i="2"/>
  <c r="AG388" i="2"/>
  <c r="AG397" i="2"/>
  <c r="AG402" i="2"/>
  <c r="AG403" i="2"/>
  <c r="AG404" i="2"/>
  <c r="AG408" i="2"/>
  <c r="AG415" i="2"/>
  <c r="AG418" i="2"/>
  <c r="AG420" i="2"/>
  <c r="AG425" i="2"/>
  <c r="AG433" i="2"/>
  <c r="AG437" i="2"/>
  <c r="AG438" i="2"/>
  <c r="AG441" i="2"/>
  <c r="AG442" i="2"/>
  <c r="AG443" i="2"/>
  <c r="AG239" i="2"/>
  <c r="AG244" i="2"/>
  <c r="AG255" i="2"/>
  <c r="AN255" i="2" s="1"/>
  <c r="AG264" i="2"/>
  <c r="AG269" i="2"/>
  <c r="AG286" i="2"/>
  <c r="AG291" i="2"/>
  <c r="AG309" i="2"/>
  <c r="AG310" i="2"/>
  <c r="AG326" i="2"/>
  <c r="AG327" i="2"/>
  <c r="AN327" i="2" s="1"/>
  <c r="AG338" i="2"/>
  <c r="AG339" i="2"/>
  <c r="AG359" i="2"/>
  <c r="AG393" i="2"/>
  <c r="AG414" i="2"/>
  <c r="AG419" i="2"/>
  <c r="AG424" i="2"/>
  <c r="AG432" i="2"/>
  <c r="AG448" i="2"/>
  <c r="AG458" i="2"/>
  <c r="AG462" i="2"/>
  <c r="AG464" i="2"/>
  <c r="AG466" i="2"/>
  <c r="AG470" i="2"/>
  <c r="AG471" i="2"/>
  <c r="AG474" i="2"/>
  <c r="AG481" i="2"/>
  <c r="AG487" i="2"/>
  <c r="AG488" i="2"/>
  <c r="AG490" i="2"/>
  <c r="AG497" i="2"/>
  <c r="AG503" i="2"/>
  <c r="AG504" i="2"/>
  <c r="AG506" i="2"/>
  <c r="AG513" i="2"/>
  <c r="AG518" i="2"/>
  <c r="AG524" i="2"/>
  <c r="AG527" i="2"/>
  <c r="AG536" i="2"/>
  <c r="AG542" i="2"/>
  <c r="AG545" i="2"/>
  <c r="AG552" i="2"/>
  <c r="AG556" i="2"/>
  <c r="AG557" i="2"/>
  <c r="AG558" i="2"/>
  <c r="AG567" i="2"/>
  <c r="AG572" i="2"/>
  <c r="AG573" i="2"/>
  <c r="AG574" i="2"/>
  <c r="AG583" i="2"/>
  <c r="AG588" i="2"/>
  <c r="AG589" i="2"/>
  <c r="AG590" i="2"/>
  <c r="AG594" i="2"/>
  <c r="AG601" i="2"/>
  <c r="AG605" i="2"/>
  <c r="AG606" i="2"/>
  <c r="AG610" i="2"/>
  <c r="AG616" i="2"/>
  <c r="AG623" i="2"/>
  <c r="AG625" i="2"/>
  <c r="AG628" i="2"/>
  <c r="AG629" i="2"/>
  <c r="AG641" i="2"/>
  <c r="AG642" i="2"/>
  <c r="AG644" i="2"/>
  <c r="AN644" i="2" s="1"/>
  <c r="AG238" i="2"/>
  <c r="AG259" i="2"/>
  <c r="AG267" i="2"/>
  <c r="AG272" i="2"/>
  <c r="AG336" i="2"/>
  <c r="AG352" i="2"/>
  <c r="AG376" i="2"/>
  <c r="AN376" i="2" s="1"/>
  <c r="AG435" i="2"/>
  <c r="AG439" i="2"/>
  <c r="AG454" i="2"/>
  <c r="AG457" i="2"/>
  <c r="AG465" i="2"/>
  <c r="AG477" i="2"/>
  <c r="AG483" i="2"/>
  <c r="AG484" i="2"/>
  <c r="AG486" i="2"/>
  <c r="AG493" i="2"/>
  <c r="AG499" i="2"/>
  <c r="AG500" i="2"/>
  <c r="AG502" i="2"/>
  <c r="AG509" i="2"/>
  <c r="AG515" i="2"/>
  <c r="AG516" i="2"/>
  <c r="AG520" i="2"/>
  <c r="AN520" i="2" s="1"/>
  <c r="AG526" i="2"/>
  <c r="AG529" i="2"/>
  <c r="AG531" i="2"/>
  <c r="AG535" i="2"/>
  <c r="AG537" i="2"/>
  <c r="AG541" i="2"/>
  <c r="AG547" i="2"/>
  <c r="AG548" i="2"/>
  <c r="AG551" i="2"/>
  <c r="AG554" i="2"/>
  <c r="AG563" i="2"/>
  <c r="AG568" i="2"/>
  <c r="AG569" i="2"/>
  <c r="AN569" i="2" s="1"/>
  <c r="AG570" i="2"/>
  <c r="AG579" i="2"/>
  <c r="AG584" i="2"/>
  <c r="AG585" i="2"/>
  <c r="AG586" i="2"/>
  <c r="AG591" i="2"/>
  <c r="AG593" i="2"/>
  <c r="AG599" i="2"/>
  <c r="AG607" i="2"/>
  <c r="AG609" i="2"/>
  <c r="AG612" i="2"/>
  <c r="AG614" i="2"/>
  <c r="AG619" i="2"/>
  <c r="AG624" i="2"/>
  <c r="AG631" i="2"/>
  <c r="AG634" i="2"/>
  <c r="AG247" i="2"/>
  <c r="AG248" i="2"/>
  <c r="AG356" i="2"/>
  <c r="AG379" i="2"/>
  <c r="AG400" i="2"/>
  <c r="AG409" i="2"/>
  <c r="AG428" i="2"/>
  <c r="AG429" i="2"/>
  <c r="AG453" i="2"/>
  <c r="AG455" i="2"/>
  <c r="AG460" i="2"/>
  <c r="AG468" i="2"/>
  <c r="AG472" i="2"/>
  <c r="AG479" i="2"/>
  <c r="AG480" i="2"/>
  <c r="AN480" i="2" s="1"/>
  <c r="AG482" i="2"/>
  <c r="AG489" i="2"/>
  <c r="AG495" i="2"/>
  <c r="AG496" i="2"/>
  <c r="AG498" i="2"/>
  <c r="AG505" i="2"/>
  <c r="AG511" i="2"/>
  <c r="AG512" i="2"/>
  <c r="AG514" i="2"/>
  <c r="AG521" i="2"/>
  <c r="AG525" i="2"/>
  <c r="AG530" i="2"/>
  <c r="AG532" i="2"/>
  <c r="AG534" i="2"/>
  <c r="AG538" i="2"/>
  <c r="AG539" i="2"/>
  <c r="AG544" i="2"/>
  <c r="AG549" i="2"/>
  <c r="AG550" i="2"/>
  <c r="AG553" i="2"/>
  <c r="AG559" i="2"/>
  <c r="AG564" i="2"/>
  <c r="AG565" i="2"/>
  <c r="AG566" i="2"/>
  <c r="AG575" i="2"/>
  <c r="AG580" i="2"/>
  <c r="AG581" i="2"/>
  <c r="AG582" i="2"/>
  <c r="AG592" i="2"/>
  <c r="AG595" i="2"/>
  <c r="AG600" i="2"/>
  <c r="AG603" i="2"/>
  <c r="AG608" i="2"/>
  <c r="AG613" i="2"/>
  <c r="AG615" i="2"/>
  <c r="AG618" i="2"/>
  <c r="AG620" i="2"/>
  <c r="AG630" i="2"/>
  <c r="AG633" i="2"/>
  <c r="AG636" i="2"/>
  <c r="AG643" i="2"/>
  <c r="AG316" i="2"/>
  <c r="AG317" i="2"/>
  <c r="AG318" i="2"/>
  <c r="AG369" i="2"/>
  <c r="AG398" i="2"/>
  <c r="AG399" i="2"/>
  <c r="AG459" i="2"/>
  <c r="AG494" i="2"/>
  <c r="AG501" i="2"/>
  <c r="AG519" i="2"/>
  <c r="AG533" i="2"/>
  <c r="AG571" i="2"/>
  <c r="AG596" i="2"/>
  <c r="AG597" i="2"/>
  <c r="AG602" i="2"/>
  <c r="AG611" i="2"/>
  <c r="AG637" i="2"/>
  <c r="AG638" i="2"/>
  <c r="AG648" i="2"/>
  <c r="AG655" i="2"/>
  <c r="AG661" i="2"/>
  <c r="AG662" i="2"/>
  <c r="AG664" i="2"/>
  <c r="AG671" i="2"/>
  <c r="AG677" i="2"/>
  <c r="AG685" i="2"/>
  <c r="AG687" i="2"/>
  <c r="AG690" i="2"/>
  <c r="AG693" i="2"/>
  <c r="AG699" i="2"/>
  <c r="AG706" i="2"/>
  <c r="AG709" i="2"/>
  <c r="AG710" i="2"/>
  <c r="AG713" i="2"/>
  <c r="AG716" i="2"/>
  <c r="AG717" i="2"/>
  <c r="AG719" i="2"/>
  <c r="AG726" i="2"/>
  <c r="AG732" i="2"/>
  <c r="AG733" i="2"/>
  <c r="AG735" i="2"/>
  <c r="AG742" i="2"/>
  <c r="AG748" i="2"/>
  <c r="AG749" i="2"/>
  <c r="AG751" i="2"/>
  <c r="AG758" i="2"/>
  <c r="AG764" i="2"/>
  <c r="AG765" i="2"/>
  <c r="AG767" i="2"/>
  <c r="AG774" i="2"/>
  <c r="AG777" i="2"/>
  <c r="AG782" i="2"/>
  <c r="AG792" i="2"/>
  <c r="AG799" i="2"/>
  <c r="AG802" i="2"/>
  <c r="AG804" i="2"/>
  <c r="AG808" i="2"/>
  <c r="AG252" i="2"/>
  <c r="AG288" i="2"/>
  <c r="AG475" i="2"/>
  <c r="AG476" i="2"/>
  <c r="AG510" i="2"/>
  <c r="AG517" i="2"/>
  <c r="AG523" i="2"/>
  <c r="AG528" i="2"/>
  <c r="AG540" i="2"/>
  <c r="AG562" i="2"/>
  <c r="AG587" i="2"/>
  <c r="AG617" i="2"/>
  <c r="AG622" i="2"/>
  <c r="AG632" i="2"/>
  <c r="AG635" i="2"/>
  <c r="AG639" i="2"/>
  <c r="AG645" i="2"/>
  <c r="AG646" i="2"/>
  <c r="AG651" i="2"/>
  <c r="AG657" i="2"/>
  <c r="AG658" i="2"/>
  <c r="AG660" i="2"/>
  <c r="AG667" i="2"/>
  <c r="AG673" i="2"/>
  <c r="AG674" i="2"/>
  <c r="AG676" i="2"/>
  <c r="AG679" i="2"/>
  <c r="AG681" i="2"/>
  <c r="AG682" i="2"/>
  <c r="AG684" i="2"/>
  <c r="AG689" i="2"/>
  <c r="AG692" i="2"/>
  <c r="AG695" i="2"/>
  <c r="AG697" i="2"/>
  <c r="AG702" i="2"/>
  <c r="AG708" i="2"/>
  <c r="AG711" i="2"/>
  <c r="AG712" i="2"/>
  <c r="AG715" i="2"/>
  <c r="AG722" i="2"/>
  <c r="AG728" i="2"/>
  <c r="AG729" i="2"/>
  <c r="AG731" i="2"/>
  <c r="AG738" i="2"/>
  <c r="AG744" i="2"/>
  <c r="AG745" i="2"/>
  <c r="AG747" i="2"/>
  <c r="AG754" i="2"/>
  <c r="AG760" i="2"/>
  <c r="AG761" i="2"/>
  <c r="AG763" i="2"/>
  <c r="AG770" i="2"/>
  <c r="AG776" i="2"/>
  <c r="AG784" i="2"/>
  <c r="AG786" i="2"/>
  <c r="AG789" i="2"/>
  <c r="AG791" i="2"/>
  <c r="AG794" i="2"/>
  <c r="AG798" i="2"/>
  <c r="AG803" i="2"/>
  <c r="AG805" i="2"/>
  <c r="AG279" i="2"/>
  <c r="AG304" i="2"/>
  <c r="AG305" i="2"/>
  <c r="AG329" i="2"/>
  <c r="AG382" i="2"/>
  <c r="AG426" i="2"/>
  <c r="AG463" i="2"/>
  <c r="AG469" i="2"/>
  <c r="AG473" i="2"/>
  <c r="AG491" i="2"/>
  <c r="AG492" i="2"/>
  <c r="AG522" i="2"/>
  <c r="AG543" i="2"/>
  <c r="AG560" i="2"/>
  <c r="AG561" i="2"/>
  <c r="AG578" i="2"/>
  <c r="AG621" i="2"/>
  <c r="AG626" i="2"/>
  <c r="AG627" i="2"/>
  <c r="AG647" i="2"/>
  <c r="AG653" i="2"/>
  <c r="AG654" i="2"/>
  <c r="AG656" i="2"/>
  <c r="AG663" i="2"/>
  <c r="AG669" i="2"/>
  <c r="AG670" i="2"/>
  <c r="AG672" i="2"/>
  <c r="AG680" i="2"/>
  <c r="AG686" i="2"/>
  <c r="AN686" i="2" s="1"/>
  <c r="AG688" i="2"/>
  <c r="AN688" i="2" s="1"/>
  <c r="AG691" i="2"/>
  <c r="AG696" i="2"/>
  <c r="AG698" i="2"/>
  <c r="AG701" i="2"/>
  <c r="AG703" i="2"/>
  <c r="AG707" i="2"/>
  <c r="AN707" i="2" s="1"/>
  <c r="AG718" i="2"/>
  <c r="AG724" i="2"/>
  <c r="AG725" i="2"/>
  <c r="AG727" i="2"/>
  <c r="AG734" i="2"/>
  <c r="AG740" i="2"/>
  <c r="AG741" i="2"/>
  <c r="AG743" i="2"/>
  <c r="AG750" i="2"/>
  <c r="AG756" i="2"/>
  <c r="AG757" i="2"/>
  <c r="AG759" i="2"/>
  <c r="AG766" i="2"/>
  <c r="AG772" i="2"/>
  <c r="AG773" i="2"/>
  <c r="AG775" i="2"/>
  <c r="AG778" i="2"/>
  <c r="AG780" i="2"/>
  <c r="AG781" i="2"/>
  <c r="AG783" i="2"/>
  <c r="AG788" i="2"/>
  <c r="AG795" i="2"/>
  <c r="AG796" i="2"/>
  <c r="AG801" i="2"/>
  <c r="AG806" i="2"/>
  <c r="AG341" i="2"/>
  <c r="AG407" i="2"/>
  <c r="AG421" i="2"/>
  <c r="AG555" i="2"/>
  <c r="AG652" i="2"/>
  <c r="AG659" i="2"/>
  <c r="AG704" i="2"/>
  <c r="AG739" i="2"/>
  <c r="AG746" i="2"/>
  <c r="AG768" i="2"/>
  <c r="AG769" i="2"/>
  <c r="AG785" i="2"/>
  <c r="AG797" i="2"/>
  <c r="AG807" i="2"/>
  <c r="AG813" i="2"/>
  <c r="AG816" i="2"/>
  <c r="AG821" i="2"/>
  <c r="AG10" i="2"/>
  <c r="AG15" i="2"/>
  <c r="AG21" i="2"/>
  <c r="AG22" i="2"/>
  <c r="AG23" i="2"/>
  <c r="AG29" i="2"/>
  <c r="AG36" i="2"/>
  <c r="AG41" i="2"/>
  <c r="AG42" i="2"/>
  <c r="AG44" i="2"/>
  <c r="AG51" i="2"/>
  <c r="AG54" i="2"/>
  <c r="AG57" i="2"/>
  <c r="AG65" i="2"/>
  <c r="AG68" i="2"/>
  <c r="AG72" i="2"/>
  <c r="AG73" i="2"/>
  <c r="AG76" i="2"/>
  <c r="AG79" i="2"/>
  <c r="AG86" i="2"/>
  <c r="AG92" i="2"/>
  <c r="AG93" i="2"/>
  <c r="AG100" i="2"/>
  <c r="AG102" i="2"/>
  <c r="AG110" i="2"/>
  <c r="AG111" i="2"/>
  <c r="AG113" i="2"/>
  <c r="AG125" i="2"/>
  <c r="AG133" i="2"/>
  <c r="AG141" i="2"/>
  <c r="AG150" i="2"/>
  <c r="AG152" i="2"/>
  <c r="AG153" i="2"/>
  <c r="AG158" i="2"/>
  <c r="AG160" i="2"/>
  <c r="AG161" i="2"/>
  <c r="AG163" i="2"/>
  <c r="AG164" i="2"/>
  <c r="AG167" i="2"/>
  <c r="AG168" i="2"/>
  <c r="AG171" i="2"/>
  <c r="AG172" i="2"/>
  <c r="AG175" i="2"/>
  <c r="AG176" i="2"/>
  <c r="AG179" i="2"/>
  <c r="AG180" i="2"/>
  <c r="AG183" i="2"/>
  <c r="AG184" i="2"/>
  <c r="AG186" i="2"/>
  <c r="AG189" i="2"/>
  <c r="AG190" i="2"/>
  <c r="AG197" i="2"/>
  <c r="AG198" i="2"/>
  <c r="AG206" i="2"/>
  <c r="AG214" i="2"/>
  <c r="AG216" i="2"/>
  <c r="AG217" i="2"/>
  <c r="AG230" i="2"/>
  <c r="AG231" i="2"/>
  <c r="AG209" i="2"/>
  <c r="AG215" i="2"/>
  <c r="AG218" i="2"/>
  <c r="AN218" i="2" s="1"/>
  <c r="AG221" i="2"/>
  <c r="AG224" i="2"/>
  <c r="AG228" i="2"/>
  <c r="AG456" i="2"/>
  <c r="AG507" i="2"/>
  <c r="AG576" i="2"/>
  <c r="AG665" i="2"/>
  <c r="AG678" i="2"/>
  <c r="AG753" i="2"/>
  <c r="AG790" i="2"/>
  <c r="AG812" i="2"/>
  <c r="AG16" i="2"/>
  <c r="AG20" i="2"/>
  <c r="AG31" i="2"/>
  <c r="AG45" i="2"/>
  <c r="AG58" i="2"/>
  <c r="AG80" i="2"/>
  <c r="AG95" i="2"/>
  <c r="AG97" i="2"/>
  <c r="AG101" i="2"/>
  <c r="AG115" i="2"/>
  <c r="AG117" i="2"/>
  <c r="AG124" i="2"/>
  <c r="AG132" i="2"/>
  <c r="AG138" i="2"/>
  <c r="AG147" i="2"/>
  <c r="AG195" i="2"/>
  <c r="AG204" i="2"/>
  <c r="AG211" i="2"/>
  <c r="AG213" i="2"/>
  <c r="AG467" i="2"/>
  <c r="AG478" i="2"/>
  <c r="AG485" i="2"/>
  <c r="AG546" i="2"/>
  <c r="AG604" i="2"/>
  <c r="AG668" i="2"/>
  <c r="AG675" i="2"/>
  <c r="AG683" i="2"/>
  <c r="AG720" i="2"/>
  <c r="AG721" i="2"/>
  <c r="AG755" i="2"/>
  <c r="AG762" i="2"/>
  <c r="AG793" i="2"/>
  <c r="AG800" i="2"/>
  <c r="AG809" i="2"/>
  <c r="AG815" i="2"/>
  <c r="AG818" i="2"/>
  <c r="AG820" i="2"/>
  <c r="AG6" i="2"/>
  <c r="AG7" i="2"/>
  <c r="AG8" i="2"/>
  <c r="AG13" i="2"/>
  <c r="AG17" i="2"/>
  <c r="AG19" i="2"/>
  <c r="AG27" i="2"/>
  <c r="AG32" i="2"/>
  <c r="AG37" i="2"/>
  <c r="AG38" i="2"/>
  <c r="AG39" i="2"/>
  <c r="AG47" i="2"/>
  <c r="AG53" i="2"/>
  <c r="AG55" i="2"/>
  <c r="AG56" i="2"/>
  <c r="AG61" i="2"/>
  <c r="AG66" i="2"/>
  <c r="AG67" i="2"/>
  <c r="AG69" i="2"/>
  <c r="AG71" i="2"/>
  <c r="AG74" i="2"/>
  <c r="AG75" i="2"/>
  <c r="AG78" i="2"/>
  <c r="AG82" i="2"/>
  <c r="AG88" i="2"/>
  <c r="AG89" i="2"/>
  <c r="AG91" i="2"/>
  <c r="AG98" i="2"/>
  <c r="AG99" i="2"/>
  <c r="AG109" i="2"/>
  <c r="AG116" i="2"/>
  <c r="AG119" i="2"/>
  <c r="AG126" i="2"/>
  <c r="AG127" i="2"/>
  <c r="AG128" i="2"/>
  <c r="AG134" i="2"/>
  <c r="AG135" i="2"/>
  <c r="AG136" i="2"/>
  <c r="AG142" i="2"/>
  <c r="AG143" i="2"/>
  <c r="AG144" i="2"/>
  <c r="AG156" i="2"/>
  <c r="AG192" i="2"/>
  <c r="AG194" i="2"/>
  <c r="AG199" i="2"/>
  <c r="AG201" i="2"/>
  <c r="AG202" i="2"/>
  <c r="AG207" i="2"/>
  <c r="AG208" i="2"/>
  <c r="AG220" i="2"/>
  <c r="AG225" i="2"/>
  <c r="AG229" i="2"/>
  <c r="AG577" i="2"/>
  <c r="AG752" i="2"/>
  <c r="AG59" i="2"/>
  <c r="AG107" i="2"/>
  <c r="AG130" i="2"/>
  <c r="AG140" i="2"/>
  <c r="AG148" i="2"/>
  <c r="AG157" i="2"/>
  <c r="AG159" i="2"/>
  <c r="AG205" i="2"/>
  <c r="AG461" i="2"/>
  <c r="AG598" i="2"/>
  <c r="AG640" i="2"/>
  <c r="AG649" i="2"/>
  <c r="AG650" i="2"/>
  <c r="AG694" i="2"/>
  <c r="AG736" i="2"/>
  <c r="AG737" i="2"/>
  <c r="AG771" i="2"/>
  <c r="AG779" i="2"/>
  <c r="AG787" i="2"/>
  <c r="AG810" i="2"/>
  <c r="AG814" i="2"/>
  <c r="AG819" i="2"/>
  <c r="AG822" i="2"/>
  <c r="AG11" i="2"/>
  <c r="AG12" i="2"/>
  <c r="AG14" i="2"/>
  <c r="AG18" i="2"/>
  <c r="AG24" i="2"/>
  <c r="AG26" i="2"/>
  <c r="AG28" i="2"/>
  <c r="AG33" i="2"/>
  <c r="AG34" i="2"/>
  <c r="AG35" i="2"/>
  <c r="AG43" i="2"/>
  <c r="AG49" i="2"/>
  <c r="AG50" i="2"/>
  <c r="AG52" i="2"/>
  <c r="AG62" i="2"/>
  <c r="AG63" i="2"/>
  <c r="AG64" i="2"/>
  <c r="AG70" i="2"/>
  <c r="AG84" i="2"/>
  <c r="AG85" i="2"/>
  <c r="AG87" i="2"/>
  <c r="AG94" i="2"/>
  <c r="AG96" i="2"/>
  <c r="AG104" i="2"/>
  <c r="AG105" i="2"/>
  <c r="AG108" i="2"/>
  <c r="AG112" i="2"/>
  <c r="AG118" i="2"/>
  <c r="AG121" i="2"/>
  <c r="AG122" i="2"/>
  <c r="AG129" i="2"/>
  <c r="AG137" i="2"/>
  <c r="AG145" i="2"/>
  <c r="AG149" i="2"/>
  <c r="AG154" i="2"/>
  <c r="AG155" i="2"/>
  <c r="AG162" i="2"/>
  <c r="AG165" i="2"/>
  <c r="AG166" i="2"/>
  <c r="AG169" i="2"/>
  <c r="AG170" i="2"/>
  <c r="AG173" i="2"/>
  <c r="AG174" i="2"/>
  <c r="AG177" i="2"/>
  <c r="AG178" i="2"/>
  <c r="AG181" i="2"/>
  <c r="AG182" i="2"/>
  <c r="AG185" i="2"/>
  <c r="AG187" i="2"/>
  <c r="AG188" i="2"/>
  <c r="AG191" i="2"/>
  <c r="AG193" i="2"/>
  <c r="AN193" i="2" s="1"/>
  <c r="AG196" i="2"/>
  <c r="AG200" i="2"/>
  <c r="AG203" i="2"/>
  <c r="AG210" i="2"/>
  <c r="AG219" i="2"/>
  <c r="AG222" i="2"/>
  <c r="AG223" i="2"/>
  <c r="AG226" i="2"/>
  <c r="AG227" i="2"/>
  <c r="AG232" i="2"/>
  <c r="AG508" i="2"/>
  <c r="AG666" i="2"/>
  <c r="AG700" i="2"/>
  <c r="AG705" i="2"/>
  <c r="AG714" i="2"/>
  <c r="AG723" i="2"/>
  <c r="AN723" i="2" s="1"/>
  <c r="AG730" i="2"/>
  <c r="AG811" i="2"/>
  <c r="AG817" i="2"/>
  <c r="AG9" i="2"/>
  <c r="AG25" i="2"/>
  <c r="AG30" i="2"/>
  <c r="AG40" i="2"/>
  <c r="AG46" i="2"/>
  <c r="AG48" i="2"/>
  <c r="AG60" i="2"/>
  <c r="AG77" i="2"/>
  <c r="AG81" i="2"/>
  <c r="AG83" i="2"/>
  <c r="AG90" i="2"/>
  <c r="AG103" i="2"/>
  <c r="AG106" i="2"/>
  <c r="AG114" i="2"/>
  <c r="AG120" i="2"/>
  <c r="AG123" i="2"/>
  <c r="AG131" i="2"/>
  <c r="AG139" i="2"/>
  <c r="AG146" i="2"/>
  <c r="AG151" i="2"/>
  <c r="AG212" i="2"/>
  <c r="D17" i="2"/>
  <c r="B21" i="2" s="1"/>
  <c r="E30" i="2"/>
  <c r="D30" i="2"/>
  <c r="AL4" i="2"/>
  <c r="AL5" i="2"/>
  <c r="E32" i="2"/>
  <c r="D32" i="2"/>
  <c r="AM4" i="2"/>
  <c r="AM5" i="2"/>
  <c r="D29" i="2"/>
  <c r="E29" i="2"/>
  <c r="AH4" i="2"/>
  <c r="AH5" i="2"/>
  <c r="E28" i="2"/>
  <c r="D28" i="2"/>
  <c r="AJ5" i="2"/>
  <c r="AJ4" i="2"/>
  <c r="AK4" i="2"/>
  <c r="AK5" i="2"/>
  <c r="AI5" i="2"/>
  <c r="D31" i="2"/>
  <c r="E31" i="2"/>
  <c r="AG4" i="2"/>
  <c r="AG5" i="2"/>
  <c r="B34" i="1"/>
  <c r="AN177" i="2" l="1"/>
  <c r="AN214" i="2"/>
  <c r="AN543" i="2"/>
  <c r="AN676" i="2"/>
  <c r="AN562" i="2"/>
  <c r="AN553" i="2"/>
  <c r="AN496" i="2"/>
  <c r="AN548" i="2"/>
  <c r="AN552" i="2"/>
  <c r="AN433" i="2"/>
  <c r="AN265" i="2"/>
  <c r="AO211" i="2"/>
  <c r="AO161" i="2"/>
  <c r="AO126" i="2"/>
  <c r="AO20" i="2"/>
  <c r="AO686" i="2"/>
  <c r="AO708" i="2"/>
  <c r="AO482" i="2"/>
  <c r="AO583" i="2"/>
  <c r="AO297" i="2"/>
  <c r="AN485" i="2"/>
  <c r="AN739" i="2"/>
  <c r="AN777" i="2"/>
  <c r="AN612" i="2"/>
  <c r="AN46" i="2"/>
  <c r="AN49" i="2"/>
  <c r="AN787" i="2"/>
  <c r="AN640" i="2"/>
  <c r="AN6" i="2"/>
  <c r="AN318" i="2"/>
  <c r="AN530" i="2"/>
  <c r="AN460" i="2"/>
  <c r="AN506" i="2"/>
  <c r="AN427" i="2"/>
  <c r="AN319" i="2"/>
  <c r="AN282" i="2"/>
  <c r="AN257" i="2"/>
  <c r="AO302" i="2"/>
  <c r="AO270" i="2"/>
  <c r="AO287" i="2"/>
  <c r="AO416" i="2"/>
  <c r="AO174" i="2"/>
  <c r="AO80" i="2"/>
  <c r="AO54" i="2"/>
  <c r="AO32" i="2"/>
  <c r="AO73" i="2"/>
  <c r="AO703" i="2"/>
  <c r="AO640" i="2"/>
  <c r="AO587" i="2"/>
  <c r="AO520" i="2"/>
  <c r="AO418" i="2"/>
  <c r="AO413" i="2"/>
  <c r="AO368" i="2"/>
  <c r="AO379" i="2"/>
  <c r="AO258" i="2"/>
  <c r="AO369" i="2"/>
  <c r="AN112" i="2"/>
  <c r="AN742" i="2"/>
  <c r="AN446" i="2"/>
  <c r="AN307" i="2"/>
  <c r="AO210" i="2"/>
  <c r="AO82" i="2"/>
  <c r="AO9" i="2"/>
  <c r="AO765" i="2"/>
  <c r="AO638" i="2"/>
  <c r="AO611" i="2"/>
  <c r="AO565" i="2"/>
  <c r="AO345" i="2"/>
  <c r="AN607" i="2"/>
  <c r="AN542" i="2"/>
  <c r="AN445" i="2"/>
  <c r="AN344" i="2"/>
  <c r="AO434" i="2"/>
  <c r="AO145" i="2"/>
  <c r="AO218" i="2"/>
  <c r="AO771" i="2"/>
  <c r="AO682" i="2"/>
  <c r="AO408" i="2"/>
  <c r="AN190" i="2"/>
  <c r="AN785" i="2"/>
  <c r="AN286" i="2"/>
  <c r="AO185" i="2"/>
  <c r="AO74" i="2"/>
  <c r="AO648" i="2"/>
  <c r="AO49" i="2"/>
  <c r="AO714" i="2"/>
  <c r="AO603" i="2"/>
  <c r="AN781" i="2"/>
  <c r="AO133" i="2"/>
  <c r="AN303" i="2"/>
  <c r="AO142" i="2"/>
  <c r="AO578" i="2"/>
  <c r="AO323" i="2"/>
  <c r="AO505" i="2"/>
  <c r="AN63" i="2"/>
  <c r="AN736" i="2"/>
  <c r="AN577" i="2"/>
  <c r="AN74" i="2"/>
  <c r="AN809" i="2"/>
  <c r="AN79" i="2"/>
  <c r="AN698" i="2"/>
  <c r="AN745" i="2"/>
  <c r="AN712" i="2"/>
  <c r="AN660" i="2"/>
  <c r="AN664" i="2"/>
  <c r="AN566" i="2"/>
  <c r="AN512" i="2"/>
  <c r="AN465" i="2"/>
  <c r="AN464" i="2"/>
  <c r="AN442" i="2"/>
  <c r="AN351" i="2"/>
  <c r="AN278" i="2"/>
  <c r="AN364" i="2"/>
  <c r="AN323" i="2"/>
  <c r="AO541" i="2"/>
  <c r="AO814" i="2"/>
  <c r="AO25" i="2"/>
  <c r="AO626" i="2"/>
  <c r="AO187" i="2"/>
  <c r="AO226" i="2"/>
  <c r="AO129" i="2"/>
  <c r="AO158" i="2"/>
  <c r="AO13" i="2"/>
  <c r="AO785" i="2"/>
  <c r="AO761" i="2"/>
  <c r="AO139" i="2"/>
  <c r="AO767" i="2"/>
  <c r="AO737" i="2"/>
  <c r="AO69" i="2"/>
  <c r="AO821" i="2"/>
  <c r="AO748" i="2"/>
  <c r="AO678" i="2"/>
  <c r="AO695" i="2"/>
  <c r="AO633" i="2"/>
  <c r="AO672" i="2"/>
  <c r="AO555" i="2"/>
  <c r="AO514" i="2"/>
  <c r="AO473" i="2"/>
  <c r="AO480" i="2"/>
  <c r="AO548" i="2"/>
  <c r="AO426" i="2"/>
  <c r="AO483" i="2"/>
  <c r="AO328" i="2"/>
  <c r="AO391" i="2"/>
  <c r="AO334" i="2"/>
  <c r="AO239" i="2"/>
  <c r="AO401" i="2"/>
  <c r="AO336" i="2"/>
  <c r="AO308" i="2"/>
  <c r="AO252" i="2"/>
  <c r="AO337" i="2"/>
  <c r="AN694" i="2"/>
  <c r="AN800" i="2"/>
  <c r="AN16" i="2"/>
  <c r="AN230" i="2"/>
  <c r="AN409" i="2"/>
  <c r="AN590" i="2"/>
  <c r="AN377" i="2"/>
  <c r="AO547" i="2"/>
  <c r="AO616" i="2"/>
  <c r="AO113" i="2"/>
  <c r="AO162" i="2"/>
  <c r="AO94" i="2"/>
  <c r="AO115" i="2"/>
  <c r="AO88" i="2"/>
  <c r="AO799" i="2"/>
  <c r="AO712" i="2"/>
  <c r="AO635" i="2"/>
  <c r="AO627" i="2"/>
  <c r="AO706" i="2"/>
  <c r="AO667" i="2"/>
  <c r="AO621" i="2"/>
  <c r="AO594" i="2"/>
  <c r="AO574" i="2"/>
  <c r="AO472" i="2"/>
  <c r="AO427" i="2"/>
  <c r="AO437" i="2"/>
  <c r="AO267" i="2"/>
  <c r="AO234" i="2"/>
  <c r="AO307" i="2"/>
  <c r="AO278" i="2"/>
  <c r="AN52" i="2"/>
  <c r="AN656" i="2"/>
  <c r="AN561" i="2"/>
  <c r="AN708" i="2"/>
  <c r="AN476" i="2"/>
  <c r="AN623" i="2"/>
  <c r="AO241" i="2"/>
  <c r="AO19" i="2"/>
  <c r="AO608" i="2"/>
  <c r="AO813" i="2"/>
  <c r="AO61" i="2"/>
  <c r="AO812" i="2"/>
  <c r="AO16" i="2"/>
  <c r="AO671" i="2"/>
  <c r="AO698" i="2"/>
  <c r="AO372" i="2"/>
  <c r="AN184" i="2"/>
  <c r="AN283" i="2"/>
  <c r="AO99" i="2"/>
  <c r="AO41" i="2"/>
  <c r="AO544" i="2"/>
  <c r="AO350" i="2"/>
  <c r="AO352" i="2"/>
  <c r="AO325" i="2"/>
  <c r="AO273" i="2"/>
  <c r="AN212" i="2"/>
  <c r="AN131" i="2"/>
  <c r="AN185" i="2"/>
  <c r="AN822" i="2"/>
  <c r="AN126" i="2"/>
  <c r="AN37" i="2"/>
  <c r="AN211" i="2"/>
  <c r="AN138" i="2"/>
  <c r="AN80" i="2"/>
  <c r="AN167" i="2"/>
  <c r="AN750" i="2"/>
  <c r="AN734" i="2"/>
  <c r="AN794" i="2"/>
  <c r="AN802" i="2"/>
  <c r="AN459" i="2"/>
  <c r="AN618" i="2"/>
  <c r="AN582" i="2"/>
  <c r="AN539" i="2"/>
  <c r="AN584" i="2"/>
  <c r="AN435" i="2"/>
  <c r="AN490" i="2"/>
  <c r="AN432" i="2"/>
  <c r="AN291" i="2"/>
  <c r="AN402" i="2"/>
  <c r="AN296" i="2"/>
  <c r="AN406" i="2"/>
  <c r="AO160" i="2"/>
  <c r="AO78" i="2"/>
  <c r="AO272" i="2"/>
  <c r="AO406" i="2"/>
  <c r="AO213" i="2"/>
  <c r="AO199" i="2"/>
  <c r="AO121" i="2"/>
  <c r="AO181" i="2"/>
  <c r="AO98" i="2"/>
  <c r="AO201" i="2"/>
  <c r="AO207" i="2"/>
  <c r="AO177" i="2"/>
  <c r="AO75" i="2"/>
  <c r="AO27" i="2"/>
  <c r="AO791" i="2"/>
  <c r="AO12" i="2"/>
  <c r="AO653" i="2"/>
  <c r="AO747" i="2"/>
  <c r="AO668" i="2"/>
  <c r="AO568" i="2"/>
  <c r="AO254" i="2"/>
  <c r="AN45" i="2"/>
  <c r="AN639" i="2"/>
  <c r="AO155" i="2"/>
  <c r="AO432" i="2"/>
  <c r="AO768" i="2"/>
  <c r="AO656" i="2"/>
  <c r="AO510" i="2"/>
  <c r="AN310" i="2"/>
  <c r="AN106" i="2"/>
  <c r="AN81" i="2"/>
  <c r="AN9" i="2"/>
  <c r="AN666" i="2"/>
  <c r="AN210" i="2"/>
  <c r="AN169" i="2"/>
  <c r="AN137" i="2"/>
  <c r="AN85" i="2"/>
  <c r="AN159" i="2"/>
  <c r="AN135" i="2"/>
  <c r="AN99" i="2"/>
  <c r="AN53" i="2"/>
  <c r="AN675" i="2"/>
  <c r="AN115" i="2"/>
  <c r="AN753" i="2"/>
  <c r="AN221" i="2"/>
  <c r="AN231" i="2"/>
  <c r="AN175" i="2"/>
  <c r="AN160" i="2"/>
  <c r="AN150" i="2"/>
  <c r="AN113" i="2"/>
  <c r="AN21" i="2"/>
  <c r="AN816" i="2"/>
  <c r="AN555" i="2"/>
  <c r="AN806" i="2"/>
  <c r="AN788" i="2"/>
  <c r="AN778" i="2"/>
  <c r="AN766" i="2"/>
  <c r="AN718" i="2"/>
  <c r="AN669" i="2"/>
  <c r="AN653" i="2"/>
  <c r="AN621" i="2"/>
  <c r="AN279" i="2"/>
  <c r="AN784" i="2"/>
  <c r="AN761" i="2"/>
  <c r="AN684" i="2"/>
  <c r="AN632" i="2"/>
  <c r="AN748" i="2"/>
  <c r="AN716" i="2"/>
  <c r="AN706" i="2"/>
  <c r="AN687" i="2"/>
  <c r="AN648" i="2"/>
  <c r="AN533" i="2"/>
  <c r="AN356" i="2"/>
  <c r="AN568" i="2"/>
  <c r="AN502" i="2"/>
  <c r="AN486" i="2"/>
  <c r="AN583" i="2"/>
  <c r="AN567" i="2"/>
  <c r="AN527" i="2"/>
  <c r="AN415" i="2"/>
  <c r="AN335" i="2"/>
  <c r="AN447" i="2"/>
  <c r="AN436" i="2"/>
  <c r="AN390" i="2"/>
  <c r="AN375" i="2"/>
  <c r="AN331" i="2"/>
  <c r="AN293" i="2"/>
  <c r="AN411" i="2"/>
  <c r="AN395" i="2"/>
  <c r="AN384" i="2"/>
  <c r="AO636" i="2"/>
  <c r="AO518" i="2"/>
  <c r="AO530" i="2"/>
  <c r="AO494" i="2"/>
  <c r="AO343" i="2"/>
  <c r="AO403" i="2"/>
  <c r="AO262" i="2"/>
  <c r="AO246" i="2"/>
  <c r="AN155" i="2"/>
  <c r="AN18" i="2"/>
  <c r="AN208" i="2"/>
  <c r="AN199" i="2"/>
  <c r="AN144" i="2"/>
  <c r="AN297" i="2"/>
  <c r="AO593" i="2"/>
  <c r="AO490" i="2"/>
  <c r="AO338" i="2"/>
  <c r="AO390" i="2"/>
  <c r="AO354" i="2"/>
  <c r="AO366" i="2"/>
  <c r="AO292" i="2"/>
  <c r="AN704" i="2"/>
  <c r="AN805" i="2"/>
  <c r="AN622" i="2"/>
  <c r="AN397" i="2"/>
  <c r="AO173" i="2"/>
  <c r="AN154" i="2"/>
  <c r="AN157" i="2"/>
  <c r="AN13" i="2"/>
  <c r="AN721" i="2"/>
  <c r="AN172" i="2"/>
  <c r="AN29" i="2"/>
  <c r="AN663" i="2"/>
  <c r="AN645" i="2"/>
  <c r="AN774" i="2"/>
  <c r="AN531" i="2"/>
  <c r="AN408" i="2"/>
  <c r="AN362" i="2"/>
  <c r="AO677" i="2"/>
  <c r="AN120" i="2"/>
  <c r="AN222" i="2"/>
  <c r="AN192" i="2"/>
  <c r="AN793" i="2"/>
  <c r="AN768" i="2"/>
  <c r="AN738" i="2"/>
  <c r="AN677" i="2"/>
  <c r="AN247" i="2"/>
  <c r="AN554" i="2"/>
  <c r="AN458" i="2"/>
  <c r="AN438" i="2"/>
  <c r="AN332" i="2"/>
  <c r="AN300" i="2"/>
  <c r="AN250" i="2"/>
  <c r="AO399" i="2"/>
  <c r="AN340" i="2"/>
  <c r="AN272" i="2"/>
  <c r="AO30" i="2"/>
  <c r="AO641" i="2"/>
  <c r="AO335" i="2"/>
  <c r="AN226" i="2"/>
  <c r="AN104" i="2"/>
  <c r="AN33" i="2"/>
  <c r="AN130" i="2"/>
  <c r="AN88" i="2"/>
  <c r="AN66" i="2"/>
  <c r="AN17" i="2"/>
  <c r="AN20" i="2"/>
  <c r="AN507" i="2"/>
  <c r="AN51" i="2"/>
  <c r="AN382" i="2"/>
  <c r="AN697" i="2"/>
  <c r="AN646" i="2"/>
  <c r="AN517" i="2"/>
  <c r="AN764" i="2"/>
  <c r="AN535" i="2"/>
  <c r="AN628" i="2"/>
  <c r="AN594" i="2"/>
  <c r="AN393" i="2"/>
  <c r="AN358" i="2"/>
  <c r="AN347" i="2"/>
  <c r="AN280" i="2"/>
  <c r="AN370" i="2"/>
  <c r="AN268" i="2"/>
  <c r="AN246" i="2"/>
  <c r="AO206" i="2"/>
  <c r="AO159" i="2"/>
  <c r="AO191" i="2"/>
  <c r="AO164" i="2"/>
  <c r="AO48" i="2"/>
  <c r="AO797" i="2"/>
  <c r="AO44" i="2"/>
  <c r="AO811" i="2"/>
  <c r="AO801" i="2"/>
  <c r="AO55" i="2"/>
  <c r="AO28" i="2"/>
  <c r="AO716" i="2"/>
  <c r="AO696" i="2"/>
  <c r="AO560" i="2"/>
  <c r="AO531" i="2"/>
  <c r="AO550" i="2"/>
  <c r="AO613" i="2"/>
  <c r="AN118" i="2"/>
  <c r="AN755" i="2"/>
  <c r="AN183" i="2"/>
  <c r="AN100" i="2"/>
  <c r="AN68" i="2"/>
  <c r="AN36" i="2"/>
  <c r="AN473" i="2"/>
  <c r="AN729" i="2"/>
  <c r="AN288" i="2"/>
  <c r="AN732" i="2"/>
  <c r="AN602" i="2"/>
  <c r="AN636" i="2"/>
  <c r="AN603" i="2"/>
  <c r="AN428" i="2"/>
  <c r="AN631" i="2"/>
  <c r="AN593" i="2"/>
  <c r="AN610" i="2"/>
  <c r="AN474" i="2"/>
  <c r="AN378" i="2"/>
  <c r="AN308" i="2"/>
  <c r="AN258" i="2"/>
  <c r="AN361" i="2"/>
  <c r="AN236" i="2"/>
  <c r="AO122" i="2"/>
  <c r="AO232" i="2"/>
  <c r="AO268" i="2"/>
  <c r="AO535" i="2"/>
  <c r="AO624" i="2"/>
  <c r="AO600" i="2"/>
  <c r="AO118" i="2"/>
  <c r="AO231" i="2"/>
  <c r="AO221" i="2"/>
  <c r="AO146" i="2"/>
  <c r="AO151" i="2"/>
  <c r="AO89" i="2"/>
  <c r="AO734" i="2"/>
  <c r="AO655" i="2"/>
  <c r="AO615" i="2"/>
  <c r="AO642" i="2"/>
  <c r="AO719" i="2"/>
  <c r="AO659" i="2"/>
  <c r="AO566" i="2"/>
  <c r="AO501" i="2"/>
  <c r="AO449" i="2"/>
  <c r="AO303" i="2"/>
  <c r="AO410" i="2"/>
  <c r="AO394" i="2"/>
  <c r="AO439" i="2"/>
  <c r="AO513" i="2"/>
  <c r="AO452" i="2"/>
  <c r="AO436" i="2"/>
  <c r="AO470" i="2"/>
  <c r="AO448" i="2"/>
  <c r="AN151" i="2"/>
  <c r="AN103" i="2"/>
  <c r="AN77" i="2"/>
  <c r="AN817" i="2"/>
  <c r="AN28" i="2"/>
  <c r="AN819" i="2"/>
  <c r="AN71" i="2"/>
  <c r="AN61" i="2"/>
  <c r="AN478" i="2"/>
  <c r="AN164" i="2"/>
  <c r="AN44" i="2"/>
  <c r="AN769" i="2"/>
  <c r="AN801" i="2"/>
  <c r="AN775" i="2"/>
  <c r="AN759" i="2"/>
  <c r="AN743" i="2"/>
  <c r="AN727" i="2"/>
  <c r="AN744" i="2"/>
  <c r="AN695" i="2"/>
  <c r="AN674" i="2"/>
  <c r="AN633" i="2"/>
  <c r="AN581" i="2"/>
  <c r="AN538" i="2"/>
  <c r="AN511" i="2"/>
  <c r="AN479" i="2"/>
  <c r="AN642" i="2"/>
  <c r="AN625" i="2"/>
  <c r="AN326" i="2"/>
  <c r="AN301" i="2"/>
  <c r="AN235" i="2"/>
  <c r="AN422" i="2"/>
  <c r="AN292" i="2"/>
  <c r="AN394" i="2"/>
  <c r="AN330" i="2"/>
  <c r="AN281" i="2"/>
  <c r="AO70" i="2"/>
  <c r="AO154" i="2"/>
  <c r="AO289" i="2"/>
  <c r="AO693" i="2"/>
  <c r="AO699" i="2"/>
  <c r="AO326" i="2"/>
  <c r="AO527" i="2"/>
  <c r="AO707" i="2"/>
  <c r="AO467" i="2"/>
  <c r="AO691" i="2"/>
  <c r="AO713" i="2"/>
  <c r="AO186" i="2"/>
  <c r="AO182" i="2"/>
  <c r="AO157" i="2"/>
  <c r="AO112" i="2"/>
  <c r="AO106" i="2"/>
  <c r="AO66" i="2"/>
  <c r="AO790" i="2"/>
  <c r="AO169" i="2"/>
  <c r="AO134" i="2"/>
  <c r="AO125" i="2"/>
  <c r="AO46" i="2"/>
  <c r="AO782" i="2"/>
  <c r="AO752" i="2"/>
  <c r="AO736" i="2"/>
  <c r="AO809" i="2"/>
  <c r="AO788" i="2"/>
  <c r="AO60" i="2"/>
  <c r="AO724" i="2"/>
  <c r="AO710" i="2"/>
  <c r="AO697" i="2"/>
  <c r="AO588" i="2"/>
  <c r="AO683" i="2"/>
  <c r="AO607" i="2"/>
  <c r="AO504" i="2"/>
  <c r="AO528" i="2"/>
  <c r="AO420" i="2"/>
  <c r="AO447" i="2"/>
  <c r="AO570" i="2"/>
  <c r="AO489" i="2"/>
  <c r="AO468" i="2"/>
  <c r="AO364" i="2"/>
  <c r="AO373" i="2"/>
  <c r="AO237" i="2"/>
  <c r="AN599" i="2"/>
  <c r="AO183" i="2"/>
  <c r="AO612" i="2"/>
  <c r="AO523" i="2"/>
  <c r="AO341" i="2"/>
  <c r="AO245" i="2"/>
  <c r="AO5" i="2"/>
  <c r="AN237" i="2"/>
  <c r="AN312" i="2"/>
  <c r="AO553" i="2"/>
  <c r="AO715" i="2"/>
  <c r="AO196" i="2"/>
  <c r="AO124" i="2"/>
  <c r="AO117" i="2"/>
  <c r="AO87" i="2"/>
  <c r="AO21" i="2"/>
  <c r="AO10" i="2"/>
  <c r="AO572" i="2"/>
  <c r="AO596" i="2"/>
  <c r="AO665" i="2"/>
  <c r="AO577" i="2"/>
  <c r="AO625" i="2"/>
  <c r="AO491" i="2"/>
  <c r="AO419" i="2"/>
  <c r="AO261" i="2"/>
  <c r="AO321" i="2"/>
  <c r="AO317" i="2"/>
  <c r="AN541" i="2"/>
  <c r="AO519" i="2"/>
  <c r="AO551" i="2"/>
  <c r="AO140" i="2"/>
  <c r="AO26" i="2"/>
  <c r="AO276" i="2"/>
  <c r="AO294" i="2"/>
  <c r="AO284" i="2"/>
  <c r="AO351" i="2"/>
  <c r="AN203" i="2"/>
  <c r="AN191" i="2"/>
  <c r="AN598" i="2"/>
  <c r="AN760" i="2"/>
  <c r="AN366" i="2"/>
  <c r="AN262" i="2"/>
  <c r="AO189" i="2"/>
  <c r="AO102" i="2"/>
  <c r="AO546" i="2"/>
  <c r="AO374" i="2"/>
  <c r="AO269" i="2"/>
  <c r="AN678" i="2"/>
  <c r="AN682" i="2"/>
  <c r="AN550" i="2"/>
  <c r="AN488" i="2"/>
  <c r="AN462" i="2"/>
  <c r="AN401" i="2"/>
  <c r="AN276" i="2"/>
  <c r="AN345" i="2"/>
  <c r="AN295" i="2"/>
  <c r="AO188" i="2"/>
  <c r="AO128" i="2"/>
  <c r="AO760" i="2"/>
  <c r="AO763" i="2"/>
  <c r="AO576" i="2"/>
  <c r="AO515" i="2"/>
  <c r="AO538" i="2"/>
  <c r="AO310" i="2"/>
  <c r="AO242" i="2"/>
  <c r="AO402" i="2"/>
  <c r="AO324" i="2"/>
  <c r="AN337" i="2"/>
  <c r="AN814" i="2"/>
  <c r="AN78" i="2"/>
  <c r="AN467" i="2"/>
  <c r="AN217" i="2"/>
  <c r="AN179" i="2"/>
  <c r="AN57" i="2"/>
  <c r="AN463" i="2"/>
  <c r="AN770" i="2"/>
  <c r="AN521" i="2"/>
  <c r="AN487" i="2"/>
  <c r="AN689" i="2"/>
  <c r="AN513" i="2"/>
  <c r="AN443" i="2"/>
  <c r="AN123" i="2"/>
  <c r="AN714" i="2"/>
  <c r="AN182" i="2"/>
  <c r="AN174" i="2"/>
  <c r="AN129" i="2"/>
  <c r="AN84" i="2"/>
  <c r="AN43" i="2"/>
  <c r="AN14" i="2"/>
  <c r="AN107" i="2"/>
  <c r="AN82" i="2"/>
  <c r="AN820" i="2"/>
  <c r="AN204" i="2"/>
  <c r="AN58" i="2"/>
  <c r="AN189" i="2"/>
  <c r="AN111" i="2"/>
  <c r="AN65" i="2"/>
  <c r="AN647" i="2"/>
  <c r="AN469" i="2"/>
  <c r="AN329" i="2"/>
  <c r="AN510" i="2"/>
  <c r="AN799" i="2"/>
  <c r="AN685" i="2"/>
  <c r="AN597" i="2"/>
  <c r="AN317" i="2"/>
  <c r="AN615" i="2"/>
  <c r="AN525" i="2"/>
  <c r="AN547" i="2"/>
  <c r="AN267" i="2"/>
  <c r="AN357" i="2"/>
  <c r="AN334" i="2"/>
  <c r="AN451" i="2"/>
  <c r="AN434" i="2"/>
  <c r="AN410" i="2"/>
  <c r="AN232" i="2"/>
  <c r="AN165" i="2"/>
  <c r="AN128" i="2"/>
  <c r="AN27" i="2"/>
  <c r="AN812" i="2"/>
  <c r="AN659" i="2"/>
  <c r="AN672" i="2"/>
  <c r="AN630" i="2"/>
  <c r="AN564" i="2"/>
  <c r="AN619" i="2"/>
  <c r="AN499" i="2"/>
  <c r="AN355" i="2"/>
  <c r="AN290" i="2"/>
  <c r="AN162" i="2"/>
  <c r="AN815" i="2"/>
  <c r="AN213" i="2"/>
  <c r="AN41" i="2"/>
  <c r="AN587" i="2"/>
  <c r="AN782" i="2"/>
  <c r="AN709" i="2"/>
  <c r="AN671" i="2"/>
  <c r="AN526" i="2"/>
  <c r="AN249" i="2"/>
  <c r="AN4" i="2"/>
  <c r="AN40" i="2"/>
  <c r="AN223" i="2"/>
  <c r="AN779" i="2"/>
  <c r="AN207" i="2"/>
  <c r="AN143" i="2"/>
  <c r="AN119" i="2"/>
  <c r="AN32" i="2"/>
  <c r="AN668" i="2"/>
  <c r="AN101" i="2"/>
  <c r="AN456" i="2"/>
  <c r="AN180" i="2"/>
  <c r="AN141" i="2"/>
  <c r="AN93" i="2"/>
  <c r="AN813" i="2"/>
  <c r="AN783" i="2"/>
  <c r="AN696" i="2"/>
  <c r="AN522" i="2"/>
  <c r="AN776" i="2"/>
  <c r="AN711" i="2"/>
  <c r="AN699" i="2"/>
  <c r="AN662" i="2"/>
  <c r="AN399" i="2"/>
  <c r="AN565" i="2"/>
  <c r="AN455" i="2"/>
  <c r="AN248" i="2"/>
  <c r="AN609" i="2"/>
  <c r="AN579" i="2"/>
  <c r="AN500" i="2"/>
  <c r="AN457" i="2"/>
  <c r="AN606" i="2"/>
  <c r="AN574" i="2"/>
  <c r="AN545" i="2"/>
  <c r="AN359" i="2"/>
  <c r="AN441" i="2"/>
  <c r="AN273" i="2"/>
  <c r="AN374" i="2"/>
  <c r="AN346" i="2"/>
  <c r="AN423" i="2"/>
  <c r="AN381" i="2"/>
  <c r="AN322" i="2"/>
  <c r="AN256" i="2"/>
  <c r="AO193" i="2"/>
  <c r="AO108" i="2"/>
  <c r="AO200" i="2"/>
  <c r="AO820" i="2"/>
  <c r="AO279" i="2"/>
  <c r="AO110" i="2"/>
  <c r="AO116" i="2"/>
  <c r="AO220" i="2"/>
  <c r="AO219" i="2"/>
  <c r="AO204" i="2"/>
  <c r="AO167" i="2"/>
  <c r="AO43" i="2"/>
  <c r="AO64" i="2"/>
  <c r="AO775" i="2"/>
  <c r="AO762" i="2"/>
  <c r="AO63" i="2"/>
  <c r="AO743" i="2"/>
  <c r="AO24" i="2"/>
  <c r="AO738" i="2"/>
  <c r="AO661" i="2"/>
  <c r="AO569" i="2"/>
  <c r="AO500" i="2"/>
  <c r="AO742" i="2"/>
  <c r="AO704" i="2"/>
  <c r="AO663" i="2"/>
  <c r="AO539" i="2"/>
  <c r="AO679" i="2"/>
  <c r="AO650" i="2"/>
  <c r="AO597" i="2"/>
  <c r="AO477" i="2"/>
  <c r="AN508" i="2"/>
  <c r="AN166" i="2"/>
  <c r="AN96" i="2"/>
  <c r="AN62" i="2"/>
  <c r="AN229" i="2"/>
  <c r="AN194" i="2"/>
  <c r="AN134" i="2"/>
  <c r="AN98" i="2"/>
  <c r="AN47" i="2"/>
  <c r="AN132" i="2"/>
  <c r="AN206" i="2"/>
  <c r="AN158" i="2"/>
  <c r="AN76" i="2"/>
  <c r="AN15" i="2"/>
  <c r="AN421" i="2"/>
  <c r="AN680" i="2"/>
  <c r="AN578" i="2"/>
  <c r="AN791" i="2"/>
  <c r="AN728" i="2"/>
  <c r="AN658" i="2"/>
  <c r="AN540" i="2"/>
  <c r="AN252" i="2"/>
  <c r="AN758" i="2"/>
  <c r="AN726" i="2"/>
  <c r="AN713" i="2"/>
  <c r="AN638" i="2"/>
  <c r="AN519" i="2"/>
  <c r="AN600" i="2"/>
  <c r="AN495" i="2"/>
  <c r="AN624" i="2"/>
  <c r="AN591" i="2"/>
  <c r="AN563" i="2"/>
  <c r="AN516" i="2"/>
  <c r="AN484" i="2"/>
  <c r="AN558" i="2"/>
  <c r="AN524" i="2"/>
  <c r="AN504" i="2"/>
  <c r="AN471" i="2"/>
  <c r="AN424" i="2"/>
  <c r="AN244" i="2"/>
  <c r="AN425" i="2"/>
  <c r="AN350" i="2"/>
  <c r="AN289" i="2"/>
  <c r="AN263" i="2"/>
  <c r="AN387" i="2"/>
  <c r="AN324" i="2"/>
  <c r="AN253" i="2"/>
  <c r="AN311" i="2"/>
  <c r="AN245" i="2"/>
  <c r="AO29" i="2"/>
  <c r="AO203" i="2"/>
  <c r="AO414" i="2"/>
  <c r="AO533" i="2"/>
  <c r="AO322" i="2"/>
  <c r="AO428" i="2"/>
  <c r="AO618" i="2"/>
  <c r="AO629" i="2"/>
  <c r="AO592" i="2"/>
  <c r="AO192" i="2"/>
  <c r="AO143" i="2"/>
  <c r="AO225" i="2"/>
  <c r="AO132" i="2"/>
  <c r="AO156" i="2"/>
  <c r="AO6" i="2"/>
  <c r="AO769" i="2"/>
  <c r="AO819" i="2"/>
  <c r="AO756" i="2"/>
  <c r="AO727" i="2"/>
  <c r="AO34" i="2"/>
  <c r="AO789" i="2"/>
  <c r="AO754" i="2"/>
  <c r="AO720" i="2"/>
  <c r="AO733" i="2"/>
  <c r="AO670" i="2"/>
  <c r="AO516" i="2"/>
  <c r="AO755" i="2"/>
  <c r="AO723" i="2"/>
  <c r="AO694" i="2"/>
  <c r="AO676" i="2"/>
  <c r="AO644" i="2"/>
  <c r="AO557" i="2"/>
  <c r="AO511" i="2"/>
  <c r="AO673" i="2"/>
  <c r="AO614" i="2"/>
  <c r="AO488" i="2"/>
  <c r="AO684" i="2"/>
  <c r="AO584" i="2"/>
  <c r="AO563" i="2"/>
  <c r="AO509" i="2"/>
  <c r="AO464" i="2"/>
  <c r="AO433" i="2"/>
  <c r="AO540" i="2"/>
  <c r="AO353" i="2"/>
  <c r="AO327" i="2"/>
  <c r="AO282" i="2"/>
  <c r="AO251" i="2"/>
  <c r="AO316" i="2"/>
  <c r="AO280" i="2"/>
  <c r="AO378" i="2"/>
  <c r="AO356" i="2"/>
  <c r="AO266" i="2"/>
  <c r="AO233" i="2"/>
  <c r="AO332" i="2"/>
  <c r="AO312" i="2"/>
  <c r="AO259" i="2"/>
  <c r="AO479" i="2"/>
  <c r="AO417" i="2"/>
  <c r="AO559" i="2"/>
  <c r="AO502" i="2"/>
  <c r="AO446" i="2"/>
  <c r="AO458" i="2"/>
  <c r="AO260" i="2"/>
  <c r="AO300" i="2"/>
  <c r="AO346" i="2"/>
  <c r="AO377" i="2"/>
  <c r="AO4" i="2"/>
  <c r="AN146" i="2"/>
  <c r="AN90" i="2"/>
  <c r="AN60" i="2"/>
  <c r="AN30" i="2"/>
  <c r="AN811" i="2"/>
  <c r="AN705" i="2"/>
  <c r="AN200" i="2"/>
  <c r="AN188" i="2"/>
  <c r="AN181" i="2"/>
  <c r="AN173" i="2"/>
  <c r="AN149" i="2"/>
  <c r="AN122" i="2"/>
  <c r="AN108" i="2"/>
  <c r="AN94" i="2"/>
  <c r="AN70" i="2"/>
  <c r="AN35" i="2"/>
  <c r="AN26" i="2"/>
  <c r="AN12" i="2"/>
  <c r="AN771" i="2"/>
  <c r="AN650" i="2"/>
  <c r="AN461" i="2"/>
  <c r="AN148" i="2"/>
  <c r="AN59" i="2"/>
  <c r="AN225" i="2"/>
  <c r="AN202" i="2"/>
  <c r="AN142" i="2"/>
  <c r="AN116" i="2"/>
  <c r="AN91" i="2"/>
  <c r="AN69" i="2"/>
  <c r="AN56" i="2"/>
  <c r="AN39" i="2"/>
  <c r="AN8" i="2"/>
  <c r="AN818" i="2"/>
  <c r="AN720" i="2"/>
  <c r="AN604" i="2"/>
  <c r="AN195" i="2"/>
  <c r="AN124" i="2"/>
  <c r="AN97" i="2"/>
  <c r="AN665" i="2"/>
  <c r="AN228" i="2"/>
  <c r="AN215" i="2"/>
  <c r="AN198" i="2"/>
  <c r="AN186" i="2"/>
  <c r="AN171" i="2"/>
  <c r="AN163" i="2"/>
  <c r="AN153" i="2"/>
  <c r="AN133" i="2"/>
  <c r="AN110" i="2"/>
  <c r="AN92" i="2"/>
  <c r="AN73" i="2"/>
  <c r="AN42" i="2"/>
  <c r="AN23" i="2"/>
  <c r="AN10" i="2"/>
  <c r="AN807" i="2"/>
  <c r="AN407" i="2"/>
  <c r="AN796" i="2"/>
  <c r="AN773" i="2"/>
  <c r="AN757" i="2"/>
  <c r="AN741" i="2"/>
  <c r="AN725" i="2"/>
  <c r="AN703" i="2"/>
  <c r="AN691" i="2"/>
  <c r="AN627" i="2"/>
  <c r="AN492" i="2"/>
  <c r="AN305" i="2"/>
  <c r="AN803" i="2"/>
  <c r="AN789" i="2"/>
  <c r="AN754" i="2"/>
  <c r="AN722" i="2"/>
  <c r="AN692" i="2"/>
  <c r="AN681" i="2"/>
  <c r="AN673" i="2"/>
  <c r="AN657" i="2"/>
  <c r="AN617" i="2"/>
  <c r="AN528" i="2"/>
  <c r="AN808" i="2"/>
  <c r="AN792" i="2"/>
  <c r="AN767" i="2"/>
  <c r="AN751" i="2"/>
  <c r="AN735" i="2"/>
  <c r="AN719" i="2"/>
  <c r="AN710" i="2"/>
  <c r="AN693" i="2"/>
  <c r="AN661" i="2"/>
  <c r="AN637" i="2"/>
  <c r="AN596" i="2"/>
  <c r="AN501" i="2"/>
  <c r="AN398" i="2"/>
  <c r="AN316" i="2"/>
  <c r="AN613" i="2"/>
  <c r="AN595" i="2"/>
  <c r="AN580" i="2"/>
  <c r="AN549" i="2"/>
  <c r="AN534" i="2"/>
  <c r="AN505" i="2"/>
  <c r="AN489" i="2"/>
  <c r="AN472" i="2"/>
  <c r="AN453" i="2"/>
  <c r="AN400" i="2"/>
  <c r="AN586" i="2"/>
  <c r="AN570" i="2"/>
  <c r="AN529" i="2"/>
  <c r="AN515" i="2"/>
  <c r="AN483" i="2"/>
  <c r="AN454" i="2"/>
  <c r="AN352" i="2"/>
  <c r="AN259" i="2"/>
  <c r="AN641" i="2"/>
  <c r="AN605" i="2"/>
  <c r="AN589" i="2"/>
  <c r="AN573" i="2"/>
  <c r="AN557" i="2"/>
  <c r="AN518" i="2"/>
  <c r="AN503" i="2"/>
  <c r="AN470" i="2"/>
  <c r="AN419" i="2"/>
  <c r="AN339" i="2"/>
  <c r="AN269" i="2"/>
  <c r="AN239" i="2"/>
  <c r="AN420" i="2"/>
  <c r="AN404" i="2"/>
  <c r="AN388" i="2"/>
  <c r="AN367" i="2"/>
  <c r="AN348" i="2"/>
  <c r="AN285" i="2"/>
  <c r="AN270" i="2"/>
  <c r="AN234" i="2"/>
  <c r="AN416" i="2"/>
  <c r="AN392" i="2"/>
  <c r="AN385" i="2"/>
  <c r="AN372" i="2"/>
  <c r="AN353" i="2"/>
  <c r="AN251" i="2"/>
  <c r="AN450" i="2"/>
  <c r="AN431" i="2"/>
  <c r="AN417" i="2"/>
  <c r="AN405" i="2"/>
  <c r="AN389" i="2"/>
  <c r="AN373" i="2"/>
  <c r="AN365" i="2"/>
  <c r="AN343" i="2"/>
  <c r="AN321" i="2"/>
  <c r="AN277" i="2"/>
  <c r="AN261" i="2"/>
  <c r="AN254" i="2"/>
  <c r="AO104" i="2"/>
  <c r="AO57" i="2"/>
  <c r="AO120" i="2"/>
  <c r="AO72" i="2"/>
  <c r="AO253" i="2"/>
  <c r="AO291" i="2"/>
  <c r="AO53" i="2"/>
  <c r="AO152" i="2"/>
  <c r="AO424" i="2"/>
  <c r="AO453" i="2"/>
  <c r="AO525" i="2"/>
  <c r="AO554" i="2"/>
  <c r="AO822" i="2"/>
  <c r="AO376" i="2"/>
  <c r="AO543" i="2"/>
  <c r="AO630" i="2"/>
  <c r="AO709" i="2"/>
  <c r="AO685" i="2"/>
  <c r="AO359" i="2"/>
  <c r="AO465" i="2"/>
  <c r="AO776" i="2"/>
  <c r="AO422" i="2"/>
  <c r="AO545" i="2"/>
  <c r="AO798" i="2"/>
  <c r="AO784" i="2"/>
  <c r="AO215" i="2"/>
  <c r="AO176" i="2"/>
  <c r="AO135" i="2"/>
  <c r="AO179" i="2"/>
  <c r="AO172" i="2"/>
  <c r="AO111" i="2"/>
  <c r="AO224" i="2"/>
  <c r="AO180" i="2"/>
  <c r="AO208" i="2"/>
  <c r="AO101" i="2"/>
  <c r="AO223" i="2"/>
  <c r="AO209" i="2"/>
  <c r="AO184" i="2"/>
  <c r="AO153" i="2"/>
  <c r="AO130" i="2"/>
  <c r="AO93" i="2"/>
  <c r="AO217" i="2"/>
  <c r="AO197" i="2"/>
  <c r="AO166" i="2"/>
  <c r="AO136" i="2"/>
  <c r="AO123" i="2"/>
  <c r="AO83" i="2"/>
  <c r="AO51" i="2"/>
  <c r="AO31" i="2"/>
  <c r="AO17" i="2"/>
  <c r="AO781" i="2"/>
  <c r="AO721" i="2"/>
  <c r="AO168" i="2"/>
  <c r="AO114" i="2"/>
  <c r="AO97" i="2"/>
  <c r="AO45" i="2"/>
  <c r="AO796" i="2"/>
  <c r="AO770" i="2"/>
  <c r="AO745" i="2"/>
  <c r="AO729" i="2"/>
  <c r="AO62" i="2"/>
  <c r="AO47" i="2"/>
  <c r="AO8" i="2"/>
  <c r="AO817" i="2"/>
  <c r="AO807" i="2"/>
  <c r="AO795" i="2"/>
  <c r="AO773" i="2"/>
  <c r="AO764" i="2"/>
  <c r="AO84" i="2"/>
  <c r="AO68" i="2"/>
  <c r="AO58" i="2"/>
  <c r="AO42" i="2"/>
  <c r="AO33" i="2"/>
  <c r="AO818" i="2"/>
  <c r="AO810" i="2"/>
  <c r="AO802" i="2"/>
  <c r="AO794" i="2"/>
  <c r="AO787" i="2"/>
  <c r="AO758" i="2"/>
  <c r="AO741" i="2"/>
  <c r="AO732" i="2"/>
  <c r="AO669" i="2"/>
  <c r="AO646" i="2"/>
  <c r="AO637" i="2"/>
  <c r="AO731" i="2"/>
  <c r="AO718" i="2"/>
  <c r="AO711" i="2"/>
  <c r="AO702" i="2"/>
  <c r="AO692" i="2"/>
  <c r="AO652" i="2"/>
  <c r="AO639" i="2"/>
  <c r="AO601" i="2"/>
  <c r="AO591" i="2"/>
  <c r="AO573" i="2"/>
  <c r="AO549" i="2"/>
  <c r="AO503" i="2"/>
  <c r="AO658" i="2"/>
  <c r="AO649" i="2"/>
  <c r="AO564" i="2"/>
  <c r="AO537" i="2"/>
  <c r="AO521" i="2"/>
  <c r="AO722" i="2"/>
  <c r="AO675" i="2"/>
  <c r="AO643" i="2"/>
  <c r="AO628" i="2"/>
  <c r="AO619" i="2"/>
  <c r="AO581" i="2"/>
  <c r="AO507" i="2"/>
  <c r="AO582" i="2"/>
  <c r="AO571" i="2"/>
  <c r="AO536" i="2"/>
  <c r="AO526" i="2"/>
  <c r="AO498" i="2"/>
  <c r="AO485" i="2"/>
  <c r="AO454" i="2"/>
  <c r="AO442" i="2"/>
  <c r="AO435" i="2"/>
  <c r="AO487" i="2"/>
  <c r="AO456" i="2"/>
  <c r="AO444" i="2"/>
  <c r="AO431" i="2"/>
  <c r="AO567" i="2"/>
  <c r="AO532" i="2"/>
  <c r="AO497" i="2"/>
  <c r="AO478" i="2"/>
  <c r="AO445" i="2"/>
  <c r="AO476" i="2"/>
  <c r="AO466" i="2"/>
  <c r="AO405" i="2"/>
  <c r="AO384" i="2"/>
  <c r="AO363" i="2"/>
  <c r="AO349" i="2"/>
  <c r="AO318" i="2"/>
  <c r="AO296" i="2"/>
  <c r="AO281" i="2"/>
  <c r="AO412" i="2"/>
  <c r="AO398" i="2"/>
  <c r="AO365" i="2"/>
  <c r="AO340" i="2"/>
  <c r="AO315" i="2"/>
  <c r="AO299" i="2"/>
  <c r="AO263" i="2"/>
  <c r="AO250" i="2"/>
  <c r="AO396" i="2"/>
  <c r="AO355" i="2"/>
  <c r="AO331" i="2"/>
  <c r="AO264" i="2"/>
  <c r="AO248" i="2"/>
  <c r="AO238" i="2"/>
  <c r="AO385" i="2"/>
  <c r="AO360" i="2"/>
  <c r="AO342" i="2"/>
  <c r="AO311" i="2"/>
  <c r="AO306" i="2"/>
  <c r="AO257" i="2"/>
  <c r="AN139" i="2"/>
  <c r="AN114" i="2"/>
  <c r="AN83" i="2"/>
  <c r="AN48" i="2"/>
  <c r="AN25" i="2"/>
  <c r="AN730" i="2"/>
  <c r="AN700" i="2"/>
  <c r="AN227" i="2"/>
  <c r="AN219" i="2"/>
  <c r="AN196" i="2"/>
  <c r="AN187" i="2"/>
  <c r="AN178" i="2"/>
  <c r="AN170" i="2"/>
  <c r="AN145" i="2"/>
  <c r="AN121" i="2"/>
  <c r="AN105" i="2"/>
  <c r="AN87" i="2"/>
  <c r="AN64" i="2"/>
  <c r="AN50" i="2"/>
  <c r="AN34" i="2"/>
  <c r="AN24" i="2"/>
  <c r="AN11" i="2"/>
  <c r="AN810" i="2"/>
  <c r="AN737" i="2"/>
  <c r="AN649" i="2"/>
  <c r="AN205" i="2"/>
  <c r="AN140" i="2"/>
  <c r="AN752" i="2"/>
  <c r="AN220" i="2"/>
  <c r="AN201" i="2"/>
  <c r="AN156" i="2"/>
  <c r="AN136" i="2"/>
  <c r="AN127" i="2"/>
  <c r="AN109" i="2"/>
  <c r="AN89" i="2"/>
  <c r="AN75" i="2"/>
  <c r="AN67" i="2"/>
  <c r="AN55" i="2"/>
  <c r="AN38" i="2"/>
  <c r="AN19" i="2"/>
  <c r="AN7" i="2"/>
  <c r="AN762" i="2"/>
  <c r="AN683" i="2"/>
  <c r="AN546" i="2"/>
  <c r="AN147" i="2"/>
  <c r="AN117" i="2"/>
  <c r="AN95" i="2"/>
  <c r="AN31" i="2"/>
  <c r="AN790" i="2"/>
  <c r="AN576" i="2"/>
  <c r="AN224" i="2"/>
  <c r="AN209" i="2"/>
  <c r="AN216" i="2"/>
  <c r="AN197" i="2"/>
  <c r="AN176" i="2"/>
  <c r="AN168" i="2"/>
  <c r="AN161" i="2"/>
  <c r="AN152" i="2"/>
  <c r="AN125" i="2"/>
  <c r="AN102" i="2"/>
  <c r="AN86" i="2"/>
  <c r="AN72" i="2"/>
  <c r="AN54" i="2"/>
  <c r="AN22" i="2"/>
  <c r="AN821" i="2"/>
  <c r="AN797" i="2"/>
  <c r="AN746" i="2"/>
  <c r="AN652" i="2"/>
  <c r="AN341" i="2"/>
  <c r="AN795" i="2"/>
  <c r="AN780" i="2"/>
  <c r="AN772" i="2"/>
  <c r="AN756" i="2"/>
  <c r="AN740" i="2"/>
  <c r="AN724" i="2"/>
  <c r="AN701" i="2"/>
  <c r="AN670" i="2"/>
  <c r="AN654" i="2"/>
  <c r="AN626" i="2"/>
  <c r="AN560" i="2"/>
  <c r="AN491" i="2"/>
  <c r="AN426" i="2"/>
  <c r="AN304" i="2"/>
  <c r="AN798" i="2"/>
  <c r="AN786" i="2"/>
  <c r="AN763" i="2"/>
  <c r="AN747" i="2"/>
  <c r="AN731" i="2"/>
  <c r="AN715" i="2"/>
  <c r="AN702" i="2"/>
  <c r="AN679" i="2"/>
  <c r="AN667" i="2"/>
  <c r="AN651" i="2"/>
  <c r="AN635" i="2"/>
  <c r="AN523" i="2"/>
  <c r="AN475" i="2"/>
  <c r="AN804" i="2"/>
  <c r="AN765" i="2"/>
  <c r="AN749" i="2"/>
  <c r="AN733" i="2"/>
  <c r="AN717" i="2"/>
  <c r="AN690" i="2"/>
  <c r="AN655" i="2"/>
  <c r="AN611" i="2"/>
  <c r="AN571" i="2"/>
  <c r="AN494" i="2"/>
  <c r="AN369" i="2"/>
  <c r="AN643" i="2"/>
  <c r="AN620" i="2"/>
  <c r="AN608" i="2"/>
  <c r="AN592" i="2"/>
  <c r="AN575" i="2"/>
  <c r="AN559" i="2"/>
  <c r="AN544" i="2"/>
  <c r="AN532" i="2"/>
  <c r="AN514" i="2"/>
  <c r="AN498" i="2"/>
  <c r="AN482" i="2"/>
  <c r="AN468" i="2"/>
  <c r="AN429" i="2"/>
  <c r="AN379" i="2"/>
  <c r="AN634" i="2"/>
  <c r="AN614" i="2"/>
  <c r="AN585" i="2"/>
  <c r="AN551" i="2"/>
  <c r="AN537" i="2"/>
  <c r="AN509" i="2"/>
  <c r="AN493" i="2"/>
  <c r="AN477" i="2"/>
  <c r="AN439" i="2"/>
  <c r="AN336" i="2"/>
  <c r="AN238" i="2"/>
  <c r="AN629" i="2"/>
  <c r="AN616" i="2"/>
  <c r="AN601" i="2"/>
  <c r="AN588" i="2"/>
  <c r="AN572" i="2"/>
  <c r="AN556" i="2"/>
  <c r="AN536" i="2"/>
  <c r="AN497" i="2"/>
  <c r="AN481" i="2"/>
  <c r="AN466" i="2"/>
  <c r="AN448" i="2"/>
  <c r="AN414" i="2"/>
  <c r="AN338" i="2"/>
  <c r="AN309" i="2"/>
  <c r="AN264" i="2"/>
  <c r="AN437" i="2"/>
  <c r="AN418" i="2"/>
  <c r="AN403" i="2"/>
  <c r="AN383" i="2"/>
  <c r="AN360" i="2"/>
  <c r="AN354" i="2"/>
  <c r="AN315" i="2"/>
  <c r="AN284" i="2"/>
  <c r="AN266" i="2"/>
  <c r="AN241" i="2"/>
  <c r="AN452" i="2"/>
  <c r="AN440" i="2"/>
  <c r="AN413" i="2"/>
  <c r="AN391" i="2"/>
  <c r="AN380" i="2"/>
  <c r="AN368" i="2"/>
  <c r="AN349" i="2"/>
  <c r="AN333" i="2"/>
  <c r="AN313" i="2"/>
  <c r="AN302" i="2"/>
  <c r="AN271" i="2"/>
  <c r="AN242" i="2"/>
  <c r="AN449" i="2"/>
  <c r="AN430" i="2"/>
  <c r="AN412" i="2"/>
  <c r="AN396" i="2"/>
  <c r="AN386" i="2"/>
  <c r="AN371" i="2"/>
  <c r="AN363" i="2"/>
  <c r="AN342" i="2"/>
  <c r="AN325" i="2"/>
  <c r="AN320" i="2"/>
  <c r="AN299" i="2"/>
  <c r="AN287" i="2"/>
  <c r="AN274" i="2"/>
  <c r="AN260" i="2"/>
  <c r="AN240" i="2"/>
  <c r="AO37" i="2"/>
  <c r="AO243" i="2"/>
  <c r="AO255" i="2"/>
  <c r="AO76" i="2"/>
  <c r="AO100" i="2"/>
  <c r="AO148" i="2"/>
  <c r="AO304" i="2"/>
  <c r="AO382" i="2"/>
  <c r="AO457" i="2"/>
  <c r="AO602" i="2"/>
  <c r="AO800" i="2"/>
  <c r="AO15" i="2"/>
  <c r="AO459" i="2"/>
  <c r="AO701" i="2"/>
  <c r="AO816" i="2"/>
  <c r="AO792" i="2"/>
  <c r="AO329" i="2"/>
  <c r="AO375" i="2"/>
  <c r="AO632" i="2"/>
  <c r="AO806" i="2"/>
  <c r="AO610" i="2"/>
  <c r="AO808" i="2"/>
  <c r="AO230" i="2"/>
  <c r="AO212" i="2"/>
  <c r="AO198" i="2"/>
  <c r="AO163" i="2"/>
  <c r="AO127" i="2"/>
  <c r="AO96" i="2"/>
  <c r="AO205" i="2"/>
  <c r="AO178" i="2"/>
  <c r="AO95" i="2"/>
  <c r="AO222" i="2"/>
  <c r="AO190" i="2"/>
  <c r="AO175" i="2"/>
  <c r="AO228" i="2"/>
  <c r="AO195" i="2"/>
  <c r="AO137" i="2"/>
  <c r="AO227" i="2"/>
  <c r="AO216" i="2"/>
  <c r="AO202" i="2"/>
  <c r="AO150" i="2"/>
  <c r="AO138" i="2"/>
  <c r="AO105" i="2"/>
  <c r="AO90" i="2"/>
  <c r="AO214" i="2"/>
  <c r="AO165" i="2"/>
  <c r="AO144" i="2"/>
  <c r="AO119" i="2"/>
  <c r="AO109" i="2"/>
  <c r="AO91" i="2"/>
  <c r="AO77" i="2"/>
  <c r="AO71" i="2"/>
  <c r="AO59" i="2"/>
  <c r="AO39" i="2"/>
  <c r="AO14" i="2"/>
  <c r="AO805" i="2"/>
  <c r="AO780" i="2"/>
  <c r="AO171" i="2"/>
  <c r="AO141" i="2"/>
  <c r="AO131" i="2"/>
  <c r="AO81" i="2"/>
  <c r="AO38" i="2"/>
  <c r="AO23" i="2"/>
  <c r="AO786" i="2"/>
  <c r="AO779" i="2"/>
  <c r="AO759" i="2"/>
  <c r="AO744" i="2"/>
  <c r="AO728" i="2"/>
  <c r="AO79" i="2"/>
  <c r="AO35" i="2"/>
  <c r="AO11" i="2"/>
  <c r="AO815" i="2"/>
  <c r="AO803" i="2"/>
  <c r="AO793" i="2"/>
  <c r="AO778" i="2"/>
  <c r="AO772" i="2"/>
  <c r="AO751" i="2"/>
  <c r="AO735" i="2"/>
  <c r="AO65" i="2"/>
  <c r="AO56" i="2"/>
  <c r="AO50" i="2"/>
  <c r="AO783" i="2"/>
  <c r="AO766" i="2"/>
  <c r="AO746" i="2"/>
  <c r="AO730" i="2"/>
  <c r="AO740" i="2"/>
  <c r="AO717" i="2"/>
  <c r="AO705" i="2"/>
  <c r="AO681" i="2"/>
  <c r="AO654" i="2"/>
  <c r="AO645" i="2"/>
  <c r="AO631" i="2"/>
  <c r="AO620" i="2"/>
  <c r="AO604" i="2"/>
  <c r="AO556" i="2"/>
  <c r="AO508" i="2"/>
  <c r="AO492" i="2"/>
  <c r="AO739" i="2"/>
  <c r="AO726" i="2"/>
  <c r="AO700" i="2"/>
  <c r="AO687" i="2"/>
  <c r="AO680" i="2"/>
  <c r="AO660" i="2"/>
  <c r="AO647" i="2"/>
  <c r="AO623" i="2"/>
  <c r="AO589" i="2"/>
  <c r="AO495" i="2"/>
  <c r="AO689" i="2"/>
  <c r="AO666" i="2"/>
  <c r="AO622" i="2"/>
  <c r="AO606" i="2"/>
  <c r="AO580" i="2"/>
  <c r="AO561" i="2"/>
  <c r="AO512" i="2"/>
  <c r="AO496" i="2"/>
  <c r="AO690" i="2"/>
  <c r="AO664" i="2"/>
  <c r="AO651" i="2"/>
  <c r="AO617" i="2"/>
  <c r="AO605" i="2"/>
  <c r="AO552" i="2"/>
  <c r="AO499" i="2"/>
  <c r="AO599" i="2"/>
  <c r="AO590" i="2"/>
  <c r="AO579" i="2"/>
  <c r="AO558" i="2"/>
  <c r="AO534" i="2"/>
  <c r="AO522" i="2"/>
  <c r="AO506" i="2"/>
  <c r="AO493" i="2"/>
  <c r="AO474" i="2"/>
  <c r="AO469" i="2"/>
  <c r="AO461" i="2"/>
  <c r="AO450" i="2"/>
  <c r="AO441" i="2"/>
  <c r="AO429" i="2"/>
  <c r="AO430" i="2"/>
  <c r="AO423" i="2"/>
  <c r="AO598" i="2"/>
  <c r="AO586" i="2"/>
  <c r="AO575" i="2"/>
  <c r="AO524" i="2"/>
  <c r="AO486" i="2"/>
  <c r="AO471" i="2"/>
  <c r="AO455" i="2"/>
  <c r="AO484" i="2"/>
  <c r="AO475" i="2"/>
  <c r="AO462" i="2"/>
  <c r="AO451" i="2"/>
  <c r="AO440" i="2"/>
  <c r="AO421" i="2"/>
  <c r="AO392" i="2"/>
  <c r="AO371" i="2"/>
  <c r="AO358" i="2"/>
  <c r="AO344" i="2"/>
  <c r="AO333" i="2"/>
  <c r="AO295" i="2"/>
  <c r="AO288" i="2"/>
  <c r="AO277" i="2"/>
  <c r="AO409" i="2"/>
  <c r="AO387" i="2"/>
  <c r="AO361" i="2"/>
  <c r="AO339" i="2"/>
  <c r="AO313" i="2"/>
  <c r="AO298" i="2"/>
  <c r="AO293" i="2"/>
  <c r="AO283" i="2"/>
  <c r="AO275" i="2"/>
  <c r="AO411" i="2"/>
  <c r="AO404" i="2"/>
  <c r="AO393" i="2"/>
  <c r="AO386" i="2"/>
  <c r="AO362" i="2"/>
  <c r="AO286" i="2"/>
  <c r="AO247" i="2"/>
  <c r="AO236" i="2"/>
  <c r="AO407" i="2"/>
  <c r="AO395" i="2"/>
  <c r="AO383" i="2"/>
  <c r="AO370" i="2"/>
  <c r="AO357" i="2"/>
  <c r="AO330" i="2"/>
  <c r="AO319" i="2"/>
  <c r="AO309" i="2"/>
  <c r="AO285" i="2"/>
  <c r="AO265" i="2"/>
  <c r="AO256" i="2"/>
  <c r="AN233" i="2"/>
  <c r="AN298" i="2"/>
  <c r="AN314" i="2"/>
  <c r="AN275" i="2"/>
  <c r="AN306" i="2"/>
  <c r="AN294" i="2"/>
  <c r="AN243" i="2"/>
  <c r="X245" i="2"/>
  <c r="X246" i="2"/>
  <c r="X249" i="2"/>
  <c r="X251" i="2"/>
  <c r="X262" i="2"/>
  <c r="X265" i="2"/>
  <c r="X275" i="2"/>
  <c r="X279" i="2"/>
  <c r="X287" i="2"/>
  <c r="X290" i="2"/>
  <c r="X293" i="2"/>
  <c r="X298" i="2"/>
  <c r="X301" i="2"/>
  <c r="X302" i="2"/>
  <c r="X313" i="2"/>
  <c r="X241" i="2"/>
  <c r="X250" i="2"/>
  <c r="X257" i="2"/>
  <c r="X258" i="2"/>
  <c r="X260" i="2"/>
  <c r="X269" i="2"/>
  <c r="X272" i="2"/>
  <c r="X274" i="2"/>
  <c r="X278" i="2"/>
  <c r="X280" i="2"/>
  <c r="X281" i="2"/>
  <c r="X282" i="2"/>
  <c r="X286" i="2"/>
  <c r="X288" i="2"/>
  <c r="X292" i="2"/>
  <c r="X297" i="2"/>
  <c r="X300" i="2"/>
  <c r="X305" i="2"/>
  <c r="X306" i="2"/>
  <c r="X312" i="2"/>
  <c r="X233" i="2"/>
  <c r="X234" i="2"/>
  <c r="X235" i="2"/>
  <c r="X239" i="2"/>
  <c r="X240" i="2"/>
  <c r="X242" i="2"/>
  <c r="X254" i="2"/>
  <c r="X261" i="2"/>
  <c r="X263" i="2"/>
  <c r="X268" i="2"/>
  <c r="X270" i="2"/>
  <c r="X271" i="2"/>
  <c r="X283" i="2"/>
  <c r="X289" i="2"/>
  <c r="X309" i="2"/>
  <c r="X311" i="2"/>
  <c r="X317" i="2"/>
  <c r="X323" i="2"/>
  <c r="X325" i="2"/>
  <c r="X328" i="2"/>
  <c r="X237" i="2"/>
  <c r="X238" i="2"/>
  <c r="X243" i="2"/>
  <c r="X248" i="2"/>
  <c r="X252" i="2"/>
  <c r="X253" i="2"/>
  <c r="X255" i="2"/>
  <c r="X259" i="2"/>
  <c r="X276" i="2"/>
  <c r="X284" i="2"/>
  <c r="X294" i="2"/>
  <c r="X296" i="2"/>
  <c r="X304" i="2"/>
  <c r="X236" i="2"/>
  <c r="X244" i="2"/>
  <c r="X247" i="2"/>
  <c r="X256" i="2"/>
  <c r="X264" i="2"/>
  <c r="X266" i="2"/>
  <c r="X267" i="2"/>
  <c r="X273" i="2"/>
  <c r="X277" i="2"/>
  <c r="X285" i="2"/>
  <c r="X291" i="2"/>
  <c r="X295" i="2"/>
  <c r="X299" i="2"/>
  <c r="X303" i="2"/>
  <c r="X307" i="2"/>
  <c r="X308" i="2"/>
  <c r="X321" i="2"/>
  <c r="X324" i="2"/>
  <c r="X327" i="2"/>
  <c r="X315" i="2"/>
  <c r="X316" i="2"/>
  <c r="X319" i="2"/>
  <c r="X322" i="2"/>
  <c r="X314" i="2"/>
  <c r="X318" i="2"/>
  <c r="X326" i="2"/>
  <c r="X341" i="2"/>
  <c r="X343" i="2"/>
  <c r="X344" i="2"/>
  <c r="X346" i="2"/>
  <c r="X357" i="2"/>
  <c r="X366" i="2"/>
  <c r="X379" i="2"/>
  <c r="X380" i="2"/>
  <c r="X383" i="2"/>
  <c r="X388" i="2"/>
  <c r="X397" i="2"/>
  <c r="X399" i="2"/>
  <c r="X402" i="2"/>
  <c r="X310" i="2"/>
  <c r="X320" i="2"/>
  <c r="X329" i="2"/>
  <c r="X331" i="2"/>
  <c r="X333" i="2"/>
  <c r="X335" i="2"/>
  <c r="X336" i="2"/>
  <c r="X338" i="2"/>
  <c r="X349" i="2"/>
  <c r="X351" i="2"/>
  <c r="X352" i="2"/>
  <c r="X353" i="2"/>
  <c r="X358" i="2"/>
  <c r="X362" i="2"/>
  <c r="X365" i="2"/>
  <c r="X367" i="2"/>
  <c r="X368" i="2"/>
  <c r="X369" i="2"/>
  <c r="X373" i="2"/>
  <c r="X385" i="2"/>
  <c r="X389" i="2"/>
  <c r="X391" i="2"/>
  <c r="X394" i="2"/>
  <c r="X396" i="2"/>
  <c r="X334" i="2"/>
  <c r="X342" i="2"/>
  <c r="X350" i="2"/>
  <c r="X354" i="2"/>
  <c r="X356" i="2"/>
  <c r="X359" i="2"/>
  <c r="X361" i="2"/>
  <c r="X390" i="2"/>
  <c r="X400" i="2"/>
  <c r="X404" i="2"/>
  <c r="X409" i="2"/>
  <c r="X413" i="2"/>
  <c r="X414" i="2"/>
  <c r="X417" i="2"/>
  <c r="X436" i="2"/>
  <c r="X438" i="2"/>
  <c r="X440" i="2"/>
  <c r="X442" i="2"/>
  <c r="X448" i="2"/>
  <c r="X450" i="2"/>
  <c r="X452" i="2"/>
  <c r="X330" i="2"/>
  <c r="X332" i="2"/>
  <c r="X337" i="2"/>
  <c r="X340" i="2"/>
  <c r="X345" i="2"/>
  <c r="X348" i="2"/>
  <c r="X355" i="2"/>
  <c r="X370" i="2"/>
  <c r="X377" i="2"/>
  <c r="X378" i="2"/>
  <c r="X392" i="2"/>
  <c r="X401" i="2"/>
  <c r="X406" i="2"/>
  <c r="X412" i="2"/>
  <c r="X416" i="2"/>
  <c r="X418" i="2"/>
  <c r="X428" i="2"/>
  <c r="X443" i="2"/>
  <c r="X451" i="2"/>
  <c r="X464" i="2"/>
  <c r="X471" i="2"/>
  <c r="X472" i="2"/>
  <c r="X476" i="2"/>
  <c r="X477" i="2"/>
  <c r="X479" i="2"/>
  <c r="X486" i="2"/>
  <c r="X492" i="2"/>
  <c r="X493" i="2"/>
  <c r="X495" i="2"/>
  <c r="X339" i="2"/>
  <c r="X347" i="2"/>
  <c r="X360" i="2"/>
  <c r="X364" i="2"/>
  <c r="X371" i="2"/>
  <c r="X375" i="2"/>
  <c r="X381" i="2"/>
  <c r="X382" i="2"/>
  <c r="X386" i="2"/>
  <c r="X393" i="2"/>
  <c r="X403" i="2"/>
  <c r="X405" i="2"/>
  <c r="X407" i="2"/>
  <c r="X419" i="2"/>
  <c r="X422" i="2"/>
  <c r="X424" i="2"/>
  <c r="X432" i="2"/>
  <c r="X433" i="2"/>
  <c r="X434" i="2"/>
  <c r="X435" i="2"/>
  <c r="X439" i="2"/>
  <c r="X445" i="2"/>
  <c r="X363" i="2"/>
  <c r="X372" i="2"/>
  <c r="X374" i="2"/>
  <c r="X376" i="2"/>
  <c r="X384" i="2"/>
  <c r="X387" i="2"/>
  <c r="X395" i="2"/>
  <c r="X398" i="2"/>
  <c r="X408" i="2"/>
  <c r="X410" i="2"/>
  <c r="X411" i="2"/>
  <c r="X415" i="2"/>
  <c r="X420" i="2"/>
  <c r="X421" i="2"/>
  <c r="X423" i="2"/>
  <c r="X425" i="2"/>
  <c r="X426" i="2"/>
  <c r="X427" i="2"/>
  <c r="X429" i="2"/>
  <c r="X430" i="2"/>
  <c r="X431" i="2"/>
  <c r="X437" i="2"/>
  <c r="X441" i="2"/>
  <c r="X444" i="2"/>
  <c r="X446" i="2"/>
  <c r="X449" i="2"/>
  <c r="X453" i="2"/>
  <c r="X456" i="2"/>
  <c r="X458" i="2"/>
  <c r="X460" i="2"/>
  <c r="X462" i="2"/>
  <c r="X465" i="2"/>
  <c r="X467" i="2"/>
  <c r="X470" i="2"/>
  <c r="X478" i="2"/>
  <c r="X484" i="2"/>
  <c r="X485" i="2"/>
  <c r="X487" i="2"/>
  <c r="X494" i="2"/>
  <c r="X500" i="2"/>
  <c r="X457" i="2"/>
  <c r="X463" i="2"/>
  <c r="X469" i="2"/>
  <c r="X473" i="2"/>
  <c r="X474" i="2"/>
  <c r="X475" i="2"/>
  <c r="X488" i="2"/>
  <c r="X497" i="2"/>
  <c r="X502" i="2"/>
  <c r="X508" i="2"/>
  <c r="X509" i="2"/>
  <c r="X511" i="2"/>
  <c r="X523" i="2"/>
  <c r="X527" i="2"/>
  <c r="X529" i="2"/>
  <c r="X556" i="2"/>
  <c r="X558" i="2"/>
  <c r="X567" i="2"/>
  <c r="X569" i="2"/>
  <c r="X454" i="2"/>
  <c r="X459" i="2"/>
  <c r="X461" i="2"/>
  <c r="X480" i="2"/>
  <c r="X489" i="2"/>
  <c r="X498" i="2"/>
  <c r="X499" i="2"/>
  <c r="X506" i="2"/>
  <c r="X512" i="2"/>
  <c r="X513" i="2"/>
  <c r="X515" i="2"/>
  <c r="X519" i="2"/>
  <c r="X530" i="2"/>
  <c r="X533" i="2"/>
  <c r="X535" i="2"/>
  <c r="X538" i="2"/>
  <c r="X542" i="2"/>
  <c r="X547" i="2"/>
  <c r="X555" i="2"/>
  <c r="X557" i="2"/>
  <c r="X560" i="2"/>
  <c r="X562" i="2"/>
  <c r="X571" i="2"/>
  <c r="X573" i="2"/>
  <c r="X576" i="2"/>
  <c r="X578" i="2"/>
  <c r="X587" i="2"/>
  <c r="X589" i="2"/>
  <c r="X591" i="2"/>
  <c r="X594" i="2"/>
  <c r="X600" i="2"/>
  <c r="X605" i="2"/>
  <c r="X607" i="2"/>
  <c r="X610" i="2"/>
  <c r="X613" i="2"/>
  <c r="X615" i="2"/>
  <c r="X617" i="2"/>
  <c r="X619" i="2"/>
  <c r="X624" i="2"/>
  <c r="X455" i="2"/>
  <c r="X481" i="2"/>
  <c r="X490" i="2"/>
  <c r="X491" i="2"/>
  <c r="X501" i="2"/>
  <c r="X503" i="2"/>
  <c r="X510" i="2"/>
  <c r="X516" i="2"/>
  <c r="X517" i="2"/>
  <c r="X522" i="2"/>
  <c r="X526" i="2"/>
  <c r="X531" i="2"/>
  <c r="X534" i="2"/>
  <c r="X536" i="2"/>
  <c r="X537" i="2"/>
  <c r="X540" i="2"/>
  <c r="X541" i="2"/>
  <c r="X544" i="2"/>
  <c r="X551" i="2"/>
  <c r="X552" i="2"/>
  <c r="X553" i="2"/>
  <c r="X554" i="2"/>
  <c r="X559" i="2"/>
  <c r="X561" i="2"/>
  <c r="X564" i="2"/>
  <c r="X447" i="2"/>
  <c r="X466" i="2"/>
  <c r="X468" i="2"/>
  <c r="X482" i="2"/>
  <c r="X483" i="2"/>
  <c r="X496" i="2"/>
  <c r="X504" i="2"/>
  <c r="X505" i="2"/>
  <c r="X507" i="2"/>
  <c r="X514" i="2"/>
  <c r="X518" i="2"/>
  <c r="X520" i="2"/>
  <c r="X521" i="2"/>
  <c r="X524" i="2"/>
  <c r="X525" i="2"/>
  <c r="X528" i="2"/>
  <c r="X532" i="2"/>
  <c r="X539" i="2"/>
  <c r="X543" i="2"/>
  <c r="X545" i="2"/>
  <c r="X546" i="2"/>
  <c r="X548" i="2"/>
  <c r="X549" i="2"/>
  <c r="X550" i="2"/>
  <c r="X563" i="2"/>
  <c r="X565" i="2"/>
  <c r="X568" i="2"/>
  <c r="X570" i="2"/>
  <c r="X579" i="2"/>
  <c r="X581" i="2"/>
  <c r="X584" i="2"/>
  <c r="X586" i="2"/>
  <c r="X593" i="2"/>
  <c r="X595" i="2"/>
  <c r="X602" i="2"/>
  <c r="X604" i="2"/>
  <c r="X606" i="2"/>
  <c r="X609" i="2"/>
  <c r="X575" i="2"/>
  <c r="X585" i="2"/>
  <c r="X588" i="2"/>
  <c r="X599" i="2"/>
  <c r="X603" i="2"/>
  <c r="X616" i="2"/>
  <c r="X628" i="2"/>
  <c r="X630" i="2"/>
  <c r="X636" i="2"/>
  <c r="X642" i="2"/>
  <c r="X643" i="2"/>
  <c r="X645" i="2"/>
  <c r="X652" i="2"/>
  <c r="X658" i="2"/>
  <c r="X659" i="2"/>
  <c r="X661" i="2"/>
  <c r="X668" i="2"/>
  <c r="X674" i="2"/>
  <c r="X675" i="2"/>
  <c r="X677" i="2"/>
  <c r="X679" i="2"/>
  <c r="X684" i="2"/>
  <c r="X687" i="2"/>
  <c r="X697" i="2"/>
  <c r="X704" i="2"/>
  <c r="X706" i="2"/>
  <c r="X707" i="2"/>
  <c r="X708" i="2"/>
  <c r="X710" i="2"/>
  <c r="X711" i="2"/>
  <c r="X712" i="2"/>
  <c r="X717" i="2"/>
  <c r="X718" i="2"/>
  <c r="X720" i="2"/>
  <c r="X727" i="2"/>
  <c r="X733" i="2"/>
  <c r="X577" i="2"/>
  <c r="X580" i="2"/>
  <c r="X590" i="2"/>
  <c r="X592" i="2"/>
  <c r="X601" i="2"/>
  <c r="X612" i="2"/>
  <c r="X618" i="2"/>
  <c r="X620" i="2"/>
  <c r="X632" i="2"/>
  <c r="X633" i="2"/>
  <c r="X635" i="2"/>
  <c r="X640" i="2"/>
  <c r="X646" i="2"/>
  <c r="X647" i="2"/>
  <c r="X649" i="2"/>
  <c r="X656" i="2"/>
  <c r="X662" i="2"/>
  <c r="X663" i="2"/>
  <c r="X665" i="2"/>
  <c r="X672" i="2"/>
  <c r="X680" i="2"/>
  <c r="X692" i="2"/>
  <c r="X721" i="2"/>
  <c r="X566" i="2"/>
  <c r="X572" i="2"/>
  <c r="X582" i="2"/>
  <c r="X608" i="2"/>
  <c r="X614" i="2"/>
  <c r="X621" i="2"/>
  <c r="X622" i="2"/>
  <c r="X625" i="2"/>
  <c r="X626" i="2"/>
  <c r="X637" i="2"/>
  <c r="X644" i="2"/>
  <c r="X650" i="2"/>
  <c r="X651" i="2"/>
  <c r="X653" i="2"/>
  <c r="X660" i="2"/>
  <c r="X666" i="2"/>
  <c r="X667" i="2"/>
  <c r="X669" i="2"/>
  <c r="X676" i="2"/>
  <c r="X681" i="2"/>
  <c r="X683" i="2"/>
  <c r="X685" i="2"/>
  <c r="X688" i="2"/>
  <c r="X690" i="2"/>
  <c r="X691" i="2"/>
  <c r="X694" i="2"/>
  <c r="X699" i="2"/>
  <c r="X701" i="2"/>
  <c r="X703" i="2"/>
  <c r="X705" i="2"/>
  <c r="X709" i="2"/>
  <c r="X719" i="2"/>
  <c r="X725" i="2"/>
  <c r="X726" i="2"/>
  <c r="X574" i="2"/>
  <c r="X583" i="2"/>
  <c r="X596" i="2"/>
  <c r="X597" i="2"/>
  <c r="X598" i="2"/>
  <c r="X611" i="2"/>
  <c r="X623" i="2"/>
  <c r="X627" i="2"/>
  <c r="X629" i="2"/>
  <c r="X631" i="2"/>
  <c r="X634" i="2"/>
  <c r="X638" i="2"/>
  <c r="X639" i="2"/>
  <c r="X641" i="2"/>
  <c r="X648" i="2"/>
  <c r="X654" i="2"/>
  <c r="X655" i="2"/>
  <c r="X657" i="2"/>
  <c r="X664" i="2"/>
  <c r="X670" i="2"/>
  <c r="X671" i="2"/>
  <c r="X673" i="2"/>
  <c r="X678" i="2"/>
  <c r="X682" i="2"/>
  <c r="X686" i="2"/>
  <c r="X689" i="2"/>
  <c r="X693" i="2"/>
  <c r="X695" i="2"/>
  <c r="X696" i="2"/>
  <c r="X698" i="2"/>
  <c r="X700" i="2"/>
  <c r="X702" i="2"/>
  <c r="X713" i="2"/>
  <c r="X714" i="2"/>
  <c r="X715" i="2"/>
  <c r="X716" i="2"/>
  <c r="X723" i="2"/>
  <c r="X729" i="2"/>
  <c r="X730" i="2"/>
  <c r="X732" i="2"/>
  <c r="X739" i="2"/>
  <c r="X745" i="2"/>
  <c r="X746" i="2"/>
  <c r="X748" i="2"/>
  <c r="X724" i="2"/>
  <c r="X731" i="2"/>
  <c r="X740" i="2"/>
  <c r="X742" i="2"/>
  <c r="X750" i="2"/>
  <c r="X753" i="2"/>
  <c r="X755" i="2"/>
  <c r="X761" i="2"/>
  <c r="X762" i="2"/>
  <c r="X764" i="2"/>
  <c r="X771" i="2"/>
  <c r="X775" i="2"/>
  <c r="X780" i="2"/>
  <c r="X782" i="2"/>
  <c r="X784" i="2"/>
  <c r="X787" i="2"/>
  <c r="X789" i="2"/>
  <c r="X795" i="2"/>
  <c r="X799" i="2"/>
  <c r="X804" i="2"/>
  <c r="X807" i="2"/>
  <c r="X809" i="2"/>
  <c r="X810" i="2"/>
  <c r="X813" i="2"/>
  <c r="X814" i="2"/>
  <c r="X817" i="2"/>
  <c r="X7" i="2"/>
  <c r="X12" i="2"/>
  <c r="X18" i="2"/>
  <c r="X21" i="2"/>
  <c r="X23" i="2"/>
  <c r="X26" i="2"/>
  <c r="X28" i="2"/>
  <c r="X32" i="2"/>
  <c r="X34" i="2"/>
  <c r="X46" i="2"/>
  <c r="X47" i="2"/>
  <c r="X49" i="2"/>
  <c r="X51" i="2"/>
  <c r="X60" i="2"/>
  <c r="X71" i="2"/>
  <c r="X73" i="2"/>
  <c r="X74" i="2"/>
  <c r="X722" i="2"/>
  <c r="X735" i="2"/>
  <c r="X741" i="2"/>
  <c r="X743" i="2"/>
  <c r="X747" i="2"/>
  <c r="X759" i="2"/>
  <c r="X765" i="2"/>
  <c r="X766" i="2"/>
  <c r="X768" i="2"/>
  <c r="X777" i="2"/>
  <c r="X781" i="2"/>
  <c r="X785" i="2"/>
  <c r="X788" i="2"/>
  <c r="X791" i="2"/>
  <c r="X794" i="2"/>
  <c r="X797" i="2"/>
  <c r="X798" i="2"/>
  <c r="X801" i="2"/>
  <c r="X805" i="2"/>
  <c r="X812" i="2"/>
  <c r="X816" i="2"/>
  <c r="X818" i="2"/>
  <c r="X820" i="2"/>
  <c r="X821" i="2"/>
  <c r="X822" i="2"/>
  <c r="X6" i="2"/>
  <c r="X8" i="2"/>
  <c r="X10" i="2"/>
  <c r="X14" i="2"/>
  <c r="X19" i="2"/>
  <c r="X20" i="2"/>
  <c r="X22" i="2"/>
  <c r="X25" i="2"/>
  <c r="X29" i="2"/>
  <c r="X30" i="2"/>
  <c r="X36" i="2"/>
  <c r="X38" i="2"/>
  <c r="X44" i="2"/>
  <c r="X50" i="2"/>
  <c r="X53" i="2"/>
  <c r="X57" i="2"/>
  <c r="X58" i="2"/>
  <c r="X59" i="2"/>
  <c r="X62" i="2"/>
  <c r="X64" i="2"/>
  <c r="X68" i="2"/>
  <c r="X70" i="2"/>
  <c r="X76" i="2"/>
  <c r="X77" i="2"/>
  <c r="X78" i="2"/>
  <c r="X79" i="2"/>
  <c r="X85" i="2"/>
  <c r="X86" i="2"/>
  <c r="X736" i="2"/>
  <c r="X738" i="2"/>
  <c r="X744" i="2"/>
  <c r="X749" i="2"/>
  <c r="X751" i="2"/>
  <c r="X756" i="2"/>
  <c r="X763" i="2"/>
  <c r="X769" i="2"/>
  <c r="X770" i="2"/>
  <c r="X772" i="2"/>
  <c r="X774" i="2"/>
  <c r="X776" i="2"/>
  <c r="X778" i="2"/>
  <c r="X783" i="2"/>
  <c r="X786" i="2"/>
  <c r="X793" i="2"/>
  <c r="X796" i="2"/>
  <c r="X800" i="2"/>
  <c r="X802" i="2"/>
  <c r="X819" i="2"/>
  <c r="X9" i="2"/>
  <c r="X13" i="2"/>
  <c r="X16" i="2"/>
  <c r="X17" i="2"/>
  <c r="X24" i="2"/>
  <c r="X27" i="2"/>
  <c r="X31" i="2"/>
  <c r="X41" i="2"/>
  <c r="X48" i="2"/>
  <c r="X52" i="2"/>
  <c r="X54" i="2"/>
  <c r="X55" i="2"/>
  <c r="X56" i="2"/>
  <c r="X61" i="2"/>
  <c r="X63" i="2"/>
  <c r="X66" i="2"/>
  <c r="X69" i="2"/>
  <c r="X728" i="2"/>
  <c r="X734" i="2"/>
  <c r="X737" i="2"/>
  <c r="X752" i="2"/>
  <c r="X754" i="2"/>
  <c r="X757" i="2"/>
  <c r="X758" i="2"/>
  <c r="X760" i="2"/>
  <c r="X767" i="2"/>
  <c r="X773" i="2"/>
  <c r="X779" i="2"/>
  <c r="X790" i="2"/>
  <c r="X792" i="2"/>
  <c r="X803" i="2"/>
  <c r="X806" i="2"/>
  <c r="X808" i="2"/>
  <c r="X811" i="2"/>
  <c r="X815" i="2"/>
  <c r="X11" i="2"/>
  <c r="X15" i="2"/>
  <c r="X33" i="2"/>
  <c r="X35" i="2"/>
  <c r="X37" i="2"/>
  <c r="X39" i="2"/>
  <c r="X40" i="2"/>
  <c r="X42" i="2"/>
  <c r="X43" i="2"/>
  <c r="X45" i="2"/>
  <c r="X65" i="2"/>
  <c r="X67" i="2"/>
  <c r="X80" i="2"/>
  <c r="X87" i="2"/>
  <c r="X75" i="2"/>
  <c r="X82" i="2"/>
  <c r="X93" i="2"/>
  <c r="X95" i="2"/>
  <c r="X97" i="2"/>
  <c r="X98" i="2"/>
  <c r="X99" i="2"/>
  <c r="X102" i="2"/>
  <c r="X103" i="2"/>
  <c r="X105" i="2"/>
  <c r="X106" i="2"/>
  <c r="X107" i="2"/>
  <c r="X111" i="2"/>
  <c r="X112" i="2"/>
  <c r="X114" i="2"/>
  <c r="X119" i="2"/>
  <c r="X121" i="2"/>
  <c r="X149" i="2"/>
  <c r="X153" i="2"/>
  <c r="X154" i="2"/>
  <c r="X166" i="2"/>
  <c r="X167" i="2"/>
  <c r="X174" i="2"/>
  <c r="X175" i="2"/>
  <c r="X182" i="2"/>
  <c r="X183" i="2"/>
  <c r="X189" i="2"/>
  <c r="X194" i="2"/>
  <c r="X198" i="2"/>
  <c r="X199" i="2"/>
  <c r="X203" i="2"/>
  <c r="X205" i="2"/>
  <c r="X206" i="2"/>
  <c r="X207" i="2"/>
  <c r="X209" i="2"/>
  <c r="X210" i="2"/>
  <c r="X211" i="2"/>
  <c r="X213" i="2"/>
  <c r="X214" i="2"/>
  <c r="X83" i="2"/>
  <c r="X84" i="2"/>
  <c r="X91" i="2"/>
  <c r="X96" i="2"/>
  <c r="X101" i="2"/>
  <c r="X108" i="2"/>
  <c r="X109" i="2"/>
  <c r="X115" i="2"/>
  <c r="X116" i="2"/>
  <c r="X118" i="2"/>
  <c r="X120" i="2"/>
  <c r="X127" i="2"/>
  <c r="X131" i="2"/>
  <c r="X135" i="2"/>
  <c r="X139" i="2"/>
  <c r="X143" i="2"/>
  <c r="X147" i="2"/>
  <c r="X150" i="2"/>
  <c r="X152" i="2"/>
  <c r="X159" i="2"/>
  <c r="X164" i="2"/>
  <c r="X169" i="2"/>
  <c r="X172" i="2"/>
  <c r="X177" i="2"/>
  <c r="X180" i="2"/>
  <c r="X185" i="2"/>
  <c r="X192" i="2"/>
  <c r="X193" i="2"/>
  <c r="X195" i="2"/>
  <c r="X197" i="2"/>
  <c r="X217" i="2"/>
  <c r="X221" i="2"/>
  <c r="X223" i="2"/>
  <c r="X231" i="2"/>
  <c r="X219" i="2"/>
  <c r="X88" i="2"/>
  <c r="X104" i="2"/>
  <c r="X113" i="2"/>
  <c r="X122" i="2"/>
  <c r="X124" i="2"/>
  <c r="X125" i="2"/>
  <c r="X126" i="2"/>
  <c r="X128" i="2"/>
  <c r="X129" i="2"/>
  <c r="X130" i="2"/>
  <c r="X132" i="2"/>
  <c r="X133" i="2"/>
  <c r="X134" i="2"/>
  <c r="X136" i="2"/>
  <c r="X137" i="2"/>
  <c r="X138" i="2"/>
  <c r="X140" i="2"/>
  <c r="X141" i="2"/>
  <c r="X142" i="2"/>
  <c r="X144" i="2"/>
  <c r="X145" i="2"/>
  <c r="X146" i="2"/>
  <c r="X148" i="2"/>
  <c r="X158" i="2"/>
  <c r="X161" i="2"/>
  <c r="X162" i="2"/>
  <c r="X163" i="2"/>
  <c r="X170" i="2"/>
  <c r="X171" i="2"/>
  <c r="X178" i="2"/>
  <c r="X179" i="2"/>
  <c r="X186" i="2"/>
  <c r="X188" i="2"/>
  <c r="X202" i="2"/>
  <c r="X215" i="2"/>
  <c r="X72" i="2"/>
  <c r="X81" i="2"/>
  <c r="X89" i="2"/>
  <c r="X90" i="2"/>
  <c r="X92" i="2"/>
  <c r="X94" i="2"/>
  <c r="X100" i="2"/>
  <c r="X110" i="2"/>
  <c r="X117" i="2"/>
  <c r="X123" i="2"/>
  <c r="X151" i="2"/>
  <c r="X155" i="2"/>
  <c r="X156" i="2"/>
  <c r="X157" i="2"/>
  <c r="X160" i="2"/>
  <c r="X165" i="2"/>
  <c r="X168" i="2"/>
  <c r="X173" i="2"/>
  <c r="X176" i="2"/>
  <c r="X181" i="2"/>
  <c r="X184" i="2"/>
  <c r="X187" i="2"/>
  <c r="X190" i="2"/>
  <c r="X191" i="2"/>
  <c r="X196" i="2"/>
  <c r="X200" i="2"/>
  <c r="X201" i="2"/>
  <c r="X204" i="2"/>
  <c r="X208" i="2"/>
  <c r="X212" i="2"/>
  <c r="X224" i="2"/>
  <c r="X225" i="2"/>
  <c r="X226" i="2"/>
  <c r="X228" i="2"/>
  <c r="X229" i="2"/>
  <c r="X230" i="2"/>
  <c r="X232" i="2"/>
  <c r="X216" i="2"/>
  <c r="X218" i="2"/>
  <c r="X220" i="2"/>
  <c r="X222" i="2"/>
  <c r="X227" i="2"/>
  <c r="AN5" i="2"/>
  <c r="B35" i="1"/>
  <c r="B44" i="1" s="1"/>
  <c r="B36" i="1"/>
  <c r="B2" i="2"/>
  <c r="D2" i="2" s="1"/>
  <c r="B41" i="1"/>
  <c r="D21" i="2"/>
  <c r="X5" i="2"/>
  <c r="X4" i="2"/>
  <c r="E21" i="2"/>
  <c r="F54" i="1"/>
  <c r="F52" i="1"/>
  <c r="F51" i="1"/>
  <c r="B22" i="1"/>
  <c r="B51" i="1" s="1"/>
  <c r="B40" i="1"/>
  <c r="F53" i="1" l="1"/>
  <c r="K21" i="1"/>
  <c r="D8" i="2"/>
  <c r="D7" i="2"/>
  <c r="B19" i="2" s="1"/>
  <c r="G53" i="1"/>
  <c r="G51" i="1"/>
  <c r="G54" i="1"/>
  <c r="G52" i="1"/>
  <c r="G50" i="1"/>
  <c r="AB234" i="2" l="1"/>
  <c r="AA235" i="2"/>
  <c r="AA236" i="2"/>
  <c r="AA238" i="2"/>
  <c r="AA247" i="2"/>
  <c r="AA250" i="2"/>
  <c r="AA253" i="2"/>
  <c r="AA266" i="2"/>
  <c r="AB269" i="2"/>
  <c r="AA272" i="2"/>
  <c r="AA274" i="2"/>
  <c r="AB276" i="2"/>
  <c r="AA278" i="2"/>
  <c r="AA282" i="2"/>
  <c r="AB284" i="2"/>
  <c r="AA286" i="2"/>
  <c r="AB290" i="2"/>
  <c r="AA292" i="2"/>
  <c r="AA297" i="2"/>
  <c r="AA300" i="2"/>
  <c r="AB306" i="2"/>
  <c r="AA307" i="2"/>
  <c r="AA310" i="2"/>
  <c r="AA315" i="2"/>
  <c r="AB238" i="2"/>
  <c r="AB240" i="2"/>
  <c r="AA245" i="2"/>
  <c r="AB246" i="2"/>
  <c r="AA248" i="2"/>
  <c r="AA249" i="2"/>
  <c r="AA252" i="2"/>
  <c r="AB255" i="2"/>
  <c r="AA256" i="2"/>
  <c r="AA259" i="2"/>
  <c r="AB263" i="2"/>
  <c r="AB265" i="2"/>
  <c r="AB271" i="2"/>
  <c r="AA273" i="2"/>
  <c r="AA276" i="2"/>
  <c r="AA277" i="2"/>
  <c r="AA284" i="2"/>
  <c r="AA285" i="2"/>
  <c r="AA296" i="2"/>
  <c r="AB311" i="2"/>
  <c r="AA313" i="2"/>
  <c r="AA244" i="2"/>
  <c r="AB248" i="2"/>
  <c r="AB252" i="2"/>
  <c r="AA257" i="2"/>
  <c r="AB259" i="2"/>
  <c r="AA260" i="2"/>
  <c r="AA262" i="2"/>
  <c r="AA267" i="2"/>
  <c r="AA280" i="2"/>
  <c r="AA288" i="2"/>
  <c r="AA295" i="2"/>
  <c r="AA298" i="2"/>
  <c r="AA299" i="2"/>
  <c r="AA302" i="2"/>
  <c r="AA303" i="2"/>
  <c r="AB305" i="2"/>
  <c r="AA306" i="2"/>
  <c r="AB307" i="2"/>
  <c r="AA308" i="2"/>
  <c r="AA314" i="2"/>
  <c r="AA316" i="2"/>
  <c r="AA319" i="2"/>
  <c r="AA322" i="2"/>
  <c r="AB323" i="2"/>
  <c r="AA233" i="2"/>
  <c r="AB236" i="2"/>
  <c r="AA239" i="2"/>
  <c r="AA242" i="2"/>
  <c r="AB244" i="2"/>
  <c r="AB250" i="2"/>
  <c r="AA251" i="2"/>
  <c r="AA254" i="2"/>
  <c r="AB257" i="2"/>
  <c r="AA258" i="2"/>
  <c r="AA261" i="2"/>
  <c r="AB267" i="2"/>
  <c r="AA269" i="2"/>
  <c r="AA275" i="2"/>
  <c r="AB280" i="2"/>
  <c r="AA281" i="2"/>
  <c r="AA283" i="2"/>
  <c r="AB288" i="2"/>
  <c r="AA290" i="2"/>
  <c r="AB292" i="2"/>
  <c r="AA293" i="2"/>
  <c r="AB295" i="2"/>
  <c r="AB298" i="2"/>
  <c r="AB299" i="2"/>
  <c r="AB302" i="2"/>
  <c r="AB303" i="2"/>
  <c r="AA234" i="2"/>
  <c r="AA237" i="2"/>
  <c r="AA240" i="2"/>
  <c r="AB242" i="2"/>
  <c r="AA246" i="2"/>
  <c r="AB254" i="2"/>
  <c r="AB261" i="2"/>
  <c r="AA263" i="2"/>
  <c r="AA265" i="2"/>
  <c r="AA271" i="2"/>
  <c r="AB274" i="2"/>
  <c r="AB278" i="2"/>
  <c r="AB282" i="2"/>
  <c r="AB286" i="2"/>
  <c r="AB293" i="2"/>
  <c r="AB294" i="2"/>
  <c r="AA304" i="2"/>
  <c r="AB310" i="2"/>
  <c r="AA311" i="2"/>
  <c r="AB315" i="2"/>
  <c r="AA318" i="2"/>
  <c r="AA320" i="2"/>
  <c r="AB327" i="2"/>
  <c r="AB308" i="2"/>
  <c r="AA312" i="2"/>
  <c r="AA317" i="2"/>
  <c r="AA323" i="2"/>
  <c r="AA327" i="2"/>
  <c r="AB332" i="2"/>
  <c r="AB335" i="2"/>
  <c r="AA336" i="2"/>
  <c r="AA339" i="2"/>
  <c r="AB341" i="2"/>
  <c r="AA342" i="2"/>
  <c r="AA345" i="2"/>
  <c r="AB348" i="2"/>
  <c r="AB351" i="2"/>
  <c r="AA352" i="2"/>
  <c r="AA355" i="2"/>
  <c r="AB357" i="2"/>
  <c r="AB364" i="2"/>
  <c r="AA368" i="2"/>
  <c r="AB371" i="2"/>
  <c r="AB372" i="2"/>
  <c r="AA375" i="2"/>
  <c r="AB379" i="2"/>
  <c r="AB383" i="2"/>
  <c r="AA385" i="2"/>
  <c r="AA387" i="2"/>
  <c r="AA391" i="2"/>
  <c r="AA396" i="2"/>
  <c r="AB397" i="2"/>
  <c r="AA398" i="2"/>
  <c r="AA401" i="2"/>
  <c r="AB314" i="2"/>
  <c r="AB318" i="2"/>
  <c r="AB319" i="2"/>
  <c r="AA309" i="2"/>
  <c r="AB331" i="2"/>
  <c r="AB333" i="2"/>
  <c r="AA334" i="2"/>
  <c r="AA337" i="2"/>
  <c r="AB340" i="2"/>
  <c r="AB343" i="2"/>
  <c r="AA344" i="2"/>
  <c r="AA347" i="2"/>
  <c r="AB349" i="2"/>
  <c r="AA350" i="2"/>
  <c r="AB353" i="2"/>
  <c r="AB356" i="2"/>
  <c r="AB360" i="2"/>
  <c r="AA361" i="2"/>
  <c r="AA363" i="2"/>
  <c r="AB365" i="2"/>
  <c r="AA366" i="2"/>
  <c r="AB369" i="2"/>
  <c r="AB373" i="2"/>
  <c r="AB377" i="2"/>
  <c r="AA378" i="2"/>
  <c r="AB381" i="2"/>
  <c r="AA388" i="2"/>
  <c r="AB389" i="2"/>
  <c r="AA390" i="2"/>
  <c r="AA393" i="2"/>
  <c r="AB395" i="2"/>
  <c r="AA399" i="2"/>
  <c r="AA328" i="2"/>
  <c r="AA335" i="2"/>
  <c r="AA343" i="2"/>
  <c r="AA351" i="2"/>
  <c r="AA357" i="2"/>
  <c r="AB363" i="2"/>
  <c r="AA367" i="2"/>
  <c r="AB368" i="2"/>
  <c r="AA372" i="2"/>
  <c r="AA374" i="2"/>
  <c r="AA379" i="2"/>
  <c r="AA384" i="2"/>
  <c r="AB385" i="2"/>
  <c r="AB393" i="2"/>
  <c r="AA395" i="2"/>
  <c r="AA397" i="2"/>
  <c r="AB399" i="2"/>
  <c r="AB403" i="2"/>
  <c r="AA407" i="2"/>
  <c r="AB409" i="2"/>
  <c r="AB413" i="2"/>
  <c r="AB417" i="2"/>
  <c r="AA419" i="2"/>
  <c r="AA420" i="2"/>
  <c r="AA426" i="2"/>
  <c r="AA435" i="2"/>
  <c r="AB436" i="2"/>
  <c r="AA437" i="2"/>
  <c r="AA439" i="2"/>
  <c r="AB440" i="2"/>
  <c r="AA441" i="2"/>
  <c r="AA447" i="2"/>
  <c r="AB448" i="2"/>
  <c r="AA449" i="2"/>
  <c r="AA333" i="2"/>
  <c r="AA341" i="2"/>
  <c r="AA349" i="2"/>
  <c r="AA353" i="2"/>
  <c r="AA356" i="2"/>
  <c r="AB387" i="2"/>
  <c r="AA389" i="2"/>
  <c r="AB391" i="2"/>
  <c r="AA400" i="2"/>
  <c r="AA405" i="2"/>
  <c r="AB407" i="2"/>
  <c r="AA408" i="2"/>
  <c r="AA411" i="2"/>
  <c r="AA415" i="2"/>
  <c r="AB419" i="2"/>
  <c r="AA423" i="2"/>
  <c r="AA427" i="2"/>
  <c r="AA430" i="2"/>
  <c r="AA431" i="2"/>
  <c r="AA433" i="2"/>
  <c r="AA446" i="2"/>
  <c r="AA455" i="2"/>
  <c r="AA458" i="2"/>
  <c r="AA462" i="2"/>
  <c r="AB464" i="2"/>
  <c r="AA469" i="2"/>
  <c r="AA470" i="2"/>
  <c r="AB472" i="2"/>
  <c r="AB474" i="2"/>
  <c r="AA475" i="2"/>
  <c r="AB476" i="2"/>
  <c r="AA478" i="2"/>
  <c r="AA480" i="2"/>
  <c r="AA485" i="2"/>
  <c r="AB490" i="2"/>
  <c r="AA491" i="2"/>
  <c r="AB492" i="2"/>
  <c r="AA494" i="2"/>
  <c r="AA496" i="2"/>
  <c r="AB330" i="2"/>
  <c r="AA331" i="2"/>
  <c r="AA332" i="2"/>
  <c r="AA338" i="2"/>
  <c r="AA340" i="2"/>
  <c r="AA346" i="2"/>
  <c r="AA348" i="2"/>
  <c r="AB355" i="2"/>
  <c r="AA358" i="2"/>
  <c r="AB361" i="2"/>
  <c r="AA365" i="2"/>
  <c r="AA369" i="2"/>
  <c r="AA377" i="2"/>
  <c r="AA383" i="2"/>
  <c r="AA392" i="2"/>
  <c r="AA402" i="2"/>
  <c r="AA404" i="2"/>
  <c r="AB405" i="2"/>
  <c r="AB411" i="2"/>
  <c r="AA412" i="2"/>
  <c r="AB415" i="2"/>
  <c r="AA421" i="2"/>
  <c r="AB423" i="2"/>
  <c r="AA425" i="2"/>
  <c r="AB427" i="2"/>
  <c r="AA429" i="2"/>
  <c r="AB431" i="2"/>
  <c r="AB433" i="2"/>
  <c r="AA438" i="2"/>
  <c r="AA442" i="2"/>
  <c r="AA444" i="2"/>
  <c r="AB446" i="2"/>
  <c r="AA324" i="2"/>
  <c r="AB329" i="2"/>
  <c r="AB336" i="2"/>
  <c r="AB337" i="2"/>
  <c r="AB339" i="2"/>
  <c r="AB344" i="2"/>
  <c r="AB345" i="2"/>
  <c r="AB347" i="2"/>
  <c r="AB352" i="2"/>
  <c r="AA360" i="2"/>
  <c r="AA364" i="2"/>
  <c r="AA373" i="2"/>
  <c r="AB375" i="2"/>
  <c r="AA381" i="2"/>
  <c r="AA386" i="2"/>
  <c r="AA394" i="2"/>
  <c r="AB401" i="2"/>
  <c r="AA403" i="2"/>
  <c r="AA409" i="2"/>
  <c r="AA413" i="2"/>
  <c r="AA417" i="2"/>
  <c r="AA418" i="2"/>
  <c r="AB421" i="2"/>
  <c r="AB425" i="2"/>
  <c r="AB428" i="2"/>
  <c r="AB429" i="2"/>
  <c r="AB432" i="2"/>
  <c r="AA434" i="2"/>
  <c r="AA436" i="2"/>
  <c r="AB438" i="2"/>
  <c r="AA440" i="2"/>
  <c r="AB442" i="2"/>
  <c r="AA443" i="2"/>
  <c r="AB444" i="2"/>
  <c r="AA445" i="2"/>
  <c r="AA448" i="2"/>
  <c r="AB450" i="2"/>
  <c r="AA452" i="2"/>
  <c r="AB454" i="2"/>
  <c r="AB456" i="2"/>
  <c r="AB460" i="2"/>
  <c r="AB466" i="2"/>
  <c r="AA468" i="2"/>
  <c r="AA471" i="2"/>
  <c r="AA473" i="2"/>
  <c r="AA477" i="2"/>
  <c r="AB482" i="2"/>
  <c r="AA483" i="2"/>
  <c r="AB484" i="2"/>
  <c r="AA486" i="2"/>
  <c r="AA488" i="2"/>
  <c r="AA493" i="2"/>
  <c r="AB498" i="2"/>
  <c r="AA499" i="2"/>
  <c r="AB500" i="2"/>
  <c r="AA466" i="2"/>
  <c r="AA482" i="2"/>
  <c r="AA484" i="2"/>
  <c r="AA487" i="2"/>
  <c r="AB494" i="2"/>
  <c r="AA501" i="2"/>
  <c r="AB506" i="2"/>
  <c r="AA507" i="2"/>
  <c r="AB508" i="2"/>
  <c r="AA510" i="2"/>
  <c r="AA512" i="2"/>
  <c r="AA517" i="2"/>
  <c r="AA521" i="2"/>
  <c r="AA522" i="2"/>
  <c r="AA526" i="2"/>
  <c r="AB530" i="2"/>
  <c r="AA531" i="2"/>
  <c r="AA534" i="2"/>
  <c r="AB538" i="2"/>
  <c r="AA539" i="2"/>
  <c r="AB542" i="2"/>
  <c r="AA545" i="2"/>
  <c r="AA546" i="2"/>
  <c r="AB554" i="2"/>
  <c r="AA555" i="2"/>
  <c r="AB557" i="2"/>
  <c r="AA561" i="2"/>
  <c r="AA566" i="2"/>
  <c r="AB567" i="2"/>
  <c r="AA568" i="2"/>
  <c r="AA450" i="2"/>
  <c r="AA456" i="2"/>
  <c r="AB458" i="2"/>
  <c r="AA463" i="2"/>
  <c r="AA464" i="2"/>
  <c r="AB468" i="2"/>
  <c r="AA472" i="2"/>
  <c r="AA474" i="2"/>
  <c r="AA476" i="2"/>
  <c r="AA479" i="2"/>
  <c r="AB486" i="2"/>
  <c r="AB496" i="2"/>
  <c r="AA497" i="2"/>
  <c r="AA505" i="2"/>
  <c r="AB510" i="2"/>
  <c r="AA511" i="2"/>
  <c r="AB512" i="2"/>
  <c r="AA514" i="2"/>
  <c r="AA516" i="2"/>
  <c r="AA518" i="2"/>
  <c r="AB522" i="2"/>
  <c r="AA523" i="2"/>
  <c r="AB526" i="2"/>
  <c r="AB534" i="2"/>
  <c r="AA536" i="2"/>
  <c r="AA540" i="2"/>
  <c r="AA544" i="2"/>
  <c r="AB546" i="2"/>
  <c r="AA549" i="2"/>
  <c r="AA550" i="2"/>
  <c r="AA552" i="2"/>
  <c r="AB555" i="2"/>
  <c r="AA556" i="2"/>
  <c r="AA559" i="2"/>
  <c r="AB561" i="2"/>
  <c r="AA565" i="2"/>
  <c r="AA570" i="2"/>
  <c r="AB571" i="2"/>
  <c r="AA572" i="2"/>
  <c r="AA575" i="2"/>
  <c r="AB577" i="2"/>
  <c r="AA581" i="2"/>
  <c r="AA586" i="2"/>
  <c r="AB587" i="2"/>
  <c r="AA588" i="2"/>
  <c r="AB591" i="2"/>
  <c r="AA592" i="2"/>
  <c r="AA593" i="2"/>
  <c r="AB597" i="2"/>
  <c r="AA599" i="2"/>
  <c r="AB601" i="2"/>
  <c r="AA604" i="2"/>
  <c r="AA606" i="2"/>
  <c r="AB607" i="2"/>
  <c r="AA609" i="2"/>
  <c r="AB615" i="2"/>
  <c r="AB619" i="2"/>
  <c r="AB621" i="2"/>
  <c r="AA623" i="2"/>
  <c r="AA629" i="2"/>
  <c r="AA631" i="2"/>
  <c r="AB452" i="2"/>
  <c r="AA454" i="2"/>
  <c r="AA460" i="2"/>
  <c r="AA461" i="2"/>
  <c r="AB462" i="2"/>
  <c r="AB478" i="2"/>
  <c r="AB488" i="2"/>
  <c r="AA489" i="2"/>
  <c r="AA498" i="2"/>
  <c r="AA500" i="2"/>
  <c r="AA502" i="2"/>
  <c r="AA504" i="2"/>
  <c r="AA509" i="2"/>
  <c r="AB514" i="2"/>
  <c r="AA515" i="2"/>
  <c r="AB516" i="2"/>
  <c r="AB518" i="2"/>
  <c r="AA520" i="2"/>
  <c r="AA524" i="2"/>
  <c r="AA528" i="2"/>
  <c r="AA529" i="2"/>
  <c r="AA532" i="2"/>
  <c r="AB536" i="2"/>
  <c r="AB540" i="2"/>
  <c r="AB544" i="2"/>
  <c r="AA548" i="2"/>
  <c r="AB550" i="2"/>
  <c r="AB552" i="2"/>
  <c r="AA558" i="2"/>
  <c r="AB559" i="2"/>
  <c r="AA560" i="2"/>
  <c r="AA563" i="2"/>
  <c r="AA451" i="2"/>
  <c r="AB470" i="2"/>
  <c r="AB471" i="2"/>
  <c r="AB480" i="2"/>
  <c r="AA481" i="2"/>
  <c r="AA490" i="2"/>
  <c r="AA492" i="2"/>
  <c r="AA495" i="2"/>
  <c r="AB502" i="2"/>
  <c r="AA503" i="2"/>
  <c r="AB504" i="2"/>
  <c r="AA506" i="2"/>
  <c r="AA508" i="2"/>
  <c r="AA513" i="2"/>
  <c r="AB520" i="2"/>
  <c r="AB524" i="2"/>
  <c r="AB528" i="2"/>
  <c r="AA530" i="2"/>
  <c r="AB532" i="2"/>
  <c r="AA537" i="2"/>
  <c r="AA538" i="2"/>
  <c r="AA542" i="2"/>
  <c r="AB547" i="2"/>
  <c r="AB548" i="2"/>
  <c r="AB551" i="2"/>
  <c r="AA553" i="2"/>
  <c r="AA554" i="2"/>
  <c r="AA557" i="2"/>
  <c r="AA562" i="2"/>
  <c r="AB563" i="2"/>
  <c r="AA564" i="2"/>
  <c r="AA567" i="2"/>
  <c r="AB569" i="2"/>
  <c r="AA573" i="2"/>
  <c r="AA578" i="2"/>
  <c r="AB579" i="2"/>
  <c r="AA580" i="2"/>
  <c r="AA583" i="2"/>
  <c r="AB585" i="2"/>
  <c r="AA589" i="2"/>
  <c r="AA594" i="2"/>
  <c r="AB595" i="2"/>
  <c r="AA603" i="2"/>
  <c r="AA605" i="2"/>
  <c r="AA611" i="2"/>
  <c r="AA612" i="2"/>
  <c r="AA613" i="2"/>
  <c r="AA614" i="2"/>
  <c r="AA617" i="2"/>
  <c r="AB625" i="2"/>
  <c r="AA627" i="2"/>
  <c r="AB630" i="2"/>
  <c r="AA569" i="2"/>
  <c r="AA574" i="2"/>
  <c r="AA584" i="2"/>
  <c r="AB593" i="2"/>
  <c r="AA595" i="2"/>
  <c r="AA597" i="2"/>
  <c r="AA598" i="2"/>
  <c r="AB605" i="2"/>
  <c r="AB613" i="2"/>
  <c r="AB629" i="2"/>
  <c r="AB633" i="2"/>
  <c r="AA635" i="2"/>
  <c r="AB640" i="2"/>
  <c r="AA641" i="2"/>
  <c r="AB642" i="2"/>
  <c r="AA644" i="2"/>
  <c r="AA646" i="2"/>
  <c r="AA651" i="2"/>
  <c r="AB656" i="2"/>
  <c r="AA657" i="2"/>
  <c r="AB658" i="2"/>
  <c r="AA660" i="2"/>
  <c r="AA662" i="2"/>
  <c r="AA667" i="2"/>
  <c r="AB672" i="2"/>
  <c r="AA673" i="2"/>
  <c r="AB674" i="2"/>
  <c r="AA676" i="2"/>
  <c r="AB680" i="2"/>
  <c r="AA683" i="2"/>
  <c r="AA688" i="2"/>
  <c r="AB692" i="2"/>
  <c r="AA695" i="2"/>
  <c r="AA703" i="2"/>
  <c r="AA705" i="2"/>
  <c r="AB706" i="2"/>
  <c r="AB709" i="2"/>
  <c r="AB710" i="2"/>
  <c r="AB713" i="2"/>
  <c r="AA715" i="2"/>
  <c r="AA716" i="2"/>
  <c r="AB717" i="2"/>
  <c r="AA719" i="2"/>
  <c r="AA721" i="2"/>
  <c r="AA726" i="2"/>
  <c r="AB731" i="2"/>
  <c r="AA732" i="2"/>
  <c r="AB733" i="2"/>
  <c r="AA576" i="2"/>
  <c r="AB583" i="2"/>
  <c r="AA585" i="2"/>
  <c r="AA587" i="2"/>
  <c r="AB589" i="2"/>
  <c r="AB611" i="2"/>
  <c r="AA615" i="2"/>
  <c r="AB617" i="2"/>
  <c r="AB623" i="2"/>
  <c r="AB627" i="2"/>
  <c r="AA628" i="2"/>
  <c r="AB631" i="2"/>
  <c r="AB634" i="2"/>
  <c r="AB635" i="2"/>
  <c r="AA639" i="2"/>
  <c r="AB644" i="2"/>
  <c r="AA645" i="2"/>
  <c r="AB646" i="2"/>
  <c r="AA648" i="2"/>
  <c r="AA650" i="2"/>
  <c r="AA655" i="2"/>
  <c r="AB660" i="2"/>
  <c r="AA661" i="2"/>
  <c r="AB662" i="2"/>
  <c r="AA664" i="2"/>
  <c r="AA666" i="2"/>
  <c r="AA671" i="2"/>
  <c r="AB676" i="2"/>
  <c r="AA677" i="2"/>
  <c r="AB688" i="2"/>
  <c r="AA690" i="2"/>
  <c r="AA694" i="2"/>
  <c r="AA696" i="2"/>
  <c r="AA697" i="2"/>
  <c r="AA700" i="2"/>
  <c r="AA707" i="2"/>
  <c r="AB719" i="2"/>
  <c r="AA720" i="2"/>
  <c r="AB721" i="2"/>
  <c r="AB575" i="2"/>
  <c r="AA577" i="2"/>
  <c r="AA579" i="2"/>
  <c r="AB581" i="2"/>
  <c r="AA590" i="2"/>
  <c r="AA591" i="2"/>
  <c r="AB599" i="2"/>
  <c r="AA601" i="2"/>
  <c r="AB603" i="2"/>
  <c r="AB609" i="2"/>
  <c r="AA619" i="2"/>
  <c r="AA620" i="2"/>
  <c r="AA632" i="2"/>
  <c r="AA636" i="2"/>
  <c r="AA638" i="2"/>
  <c r="AA643" i="2"/>
  <c r="AB648" i="2"/>
  <c r="AA649" i="2"/>
  <c r="AB650" i="2"/>
  <c r="AA652" i="2"/>
  <c r="AA654" i="2"/>
  <c r="AA659" i="2"/>
  <c r="AB664" i="2"/>
  <c r="AA665" i="2"/>
  <c r="AB666" i="2"/>
  <c r="AA668" i="2"/>
  <c r="AA670" i="2"/>
  <c r="AA675" i="2"/>
  <c r="AA678" i="2"/>
  <c r="AA679" i="2"/>
  <c r="AA682" i="2"/>
  <c r="AA684" i="2"/>
  <c r="AA686" i="2"/>
  <c r="AA687" i="2"/>
  <c r="AB690" i="2"/>
  <c r="AB694" i="2"/>
  <c r="AB696" i="2"/>
  <c r="AA698" i="2"/>
  <c r="AB700" i="2"/>
  <c r="AA702" i="2"/>
  <c r="AA704" i="2"/>
  <c r="AA708" i="2"/>
  <c r="AA711" i="2"/>
  <c r="AA712" i="2"/>
  <c r="AA714" i="2"/>
  <c r="AA718" i="2"/>
  <c r="AB723" i="2"/>
  <c r="AA724" i="2"/>
  <c r="AB725" i="2"/>
  <c r="AB565" i="2"/>
  <c r="AA571" i="2"/>
  <c r="AB573" i="2"/>
  <c r="AA582" i="2"/>
  <c r="AA607" i="2"/>
  <c r="AA621" i="2"/>
  <c r="AA622" i="2"/>
  <c r="AA625" i="2"/>
  <c r="AB626" i="2"/>
  <c r="AA633" i="2"/>
  <c r="AB636" i="2"/>
  <c r="AA637" i="2"/>
  <c r="AB638" i="2"/>
  <c r="AA640" i="2"/>
  <c r="AA642" i="2"/>
  <c r="AA647" i="2"/>
  <c r="AB652" i="2"/>
  <c r="AA653" i="2"/>
  <c r="AB654" i="2"/>
  <c r="AA656" i="2"/>
  <c r="AA658" i="2"/>
  <c r="AA663" i="2"/>
  <c r="AB668" i="2"/>
  <c r="AA669" i="2"/>
  <c r="AB670" i="2"/>
  <c r="AA672" i="2"/>
  <c r="AA674" i="2"/>
  <c r="AB678" i="2"/>
  <c r="AA680" i="2"/>
  <c r="AA681" i="2"/>
  <c r="AB682" i="2"/>
  <c r="AB684" i="2"/>
  <c r="AB686" i="2"/>
  <c r="AA692" i="2"/>
  <c r="AB698" i="2"/>
  <c r="AB702" i="2"/>
  <c r="AB704" i="2"/>
  <c r="AA706" i="2"/>
  <c r="AB708" i="2"/>
  <c r="AA710" i="2"/>
  <c r="AB712" i="2"/>
  <c r="AB714" i="2"/>
  <c r="AA717" i="2"/>
  <c r="AA722" i="2"/>
  <c r="AB727" i="2"/>
  <c r="AA728" i="2"/>
  <c r="AB729" i="2"/>
  <c r="AA731" i="2"/>
  <c r="AA733" i="2"/>
  <c r="AA738" i="2"/>
  <c r="AB743" i="2"/>
  <c r="AA744" i="2"/>
  <c r="AB745" i="2"/>
  <c r="AA747" i="2"/>
  <c r="AA749" i="2"/>
  <c r="AA754" i="2"/>
  <c r="AA725" i="2"/>
  <c r="AA727" i="2"/>
  <c r="AA729" i="2"/>
  <c r="AA730" i="2"/>
  <c r="AA739" i="2"/>
  <c r="AB741" i="2"/>
  <c r="AA745" i="2"/>
  <c r="AB751" i="2"/>
  <c r="AA752" i="2"/>
  <c r="AB759" i="2"/>
  <c r="AA760" i="2"/>
  <c r="AB761" i="2"/>
  <c r="AA763" i="2"/>
  <c r="AA765" i="2"/>
  <c r="AA770" i="2"/>
  <c r="AA774" i="2"/>
  <c r="AA777" i="2"/>
  <c r="AA778" i="2"/>
  <c r="AA781" i="2"/>
  <c r="AA783" i="2"/>
  <c r="AA785" i="2"/>
  <c r="AA786" i="2"/>
  <c r="AB789" i="2"/>
  <c r="AB791" i="2"/>
  <c r="AA792" i="2"/>
  <c r="AA797" i="2"/>
  <c r="AA801" i="2"/>
  <c r="AA802" i="2"/>
  <c r="AA805" i="2"/>
  <c r="AB809" i="2"/>
  <c r="AB813" i="2"/>
  <c r="AB817" i="2"/>
  <c r="AA819" i="2"/>
  <c r="AA821" i="2"/>
  <c r="AB8" i="2"/>
  <c r="AA11" i="2"/>
  <c r="AA15" i="2"/>
  <c r="AA16" i="2"/>
  <c r="AA20" i="2"/>
  <c r="AB22" i="2"/>
  <c r="AA27" i="2"/>
  <c r="AB28" i="2"/>
  <c r="AB30" i="2"/>
  <c r="AA31" i="2"/>
  <c r="AB32" i="2"/>
  <c r="AA33" i="2"/>
  <c r="AA36" i="2"/>
  <c r="AB38" i="2"/>
  <c r="AB44" i="2"/>
  <c r="AA45" i="2"/>
  <c r="AB46" i="2"/>
  <c r="AA48" i="2"/>
  <c r="AA50" i="2"/>
  <c r="AA52" i="2"/>
  <c r="AA55" i="2"/>
  <c r="AA56" i="2"/>
  <c r="AA58" i="2"/>
  <c r="AB59" i="2"/>
  <c r="AA63" i="2"/>
  <c r="AB72" i="2"/>
  <c r="AB73" i="2"/>
  <c r="AA723" i="2"/>
  <c r="AA734" i="2"/>
  <c r="AA737" i="2"/>
  <c r="AB739" i="2"/>
  <c r="AA740" i="2"/>
  <c r="AA742" i="2"/>
  <c r="AA746" i="2"/>
  <c r="AB749" i="2"/>
  <c r="AA758" i="2"/>
  <c r="AB763" i="2"/>
  <c r="AA764" i="2"/>
  <c r="AB765" i="2"/>
  <c r="AA767" i="2"/>
  <c r="AA769" i="2"/>
  <c r="AB777" i="2"/>
  <c r="AA779" i="2"/>
  <c r="AA780" i="2"/>
  <c r="AB781" i="2"/>
  <c r="AB783" i="2"/>
  <c r="AB785" i="2"/>
  <c r="AA790" i="2"/>
  <c r="AA793" i="2"/>
  <c r="AB797" i="2"/>
  <c r="AB801" i="2"/>
  <c r="AA803" i="2"/>
  <c r="AB805" i="2"/>
  <c r="AA810" i="2"/>
  <c r="AA811" i="2"/>
  <c r="AA815" i="2"/>
  <c r="AB819" i="2"/>
  <c r="AB821" i="2"/>
  <c r="AA7" i="2"/>
  <c r="AA9" i="2"/>
  <c r="AA13" i="2"/>
  <c r="AB16" i="2"/>
  <c r="AA17" i="2"/>
  <c r="AA18" i="2"/>
  <c r="AB20" i="2"/>
  <c r="AA21" i="2"/>
  <c r="AA24" i="2"/>
  <c r="AA35" i="2"/>
  <c r="AB36" i="2"/>
  <c r="AA39" i="2"/>
  <c r="AA43" i="2"/>
  <c r="AB48" i="2"/>
  <c r="AA49" i="2"/>
  <c r="AB50" i="2"/>
  <c r="AB52" i="2"/>
  <c r="AA54" i="2"/>
  <c r="AB56" i="2"/>
  <c r="AB58" i="2"/>
  <c r="AA61" i="2"/>
  <c r="AB63" i="2"/>
  <c r="AA67" i="2"/>
  <c r="AA69" i="2"/>
  <c r="AA75" i="2"/>
  <c r="AB77" i="2"/>
  <c r="AB83" i="2"/>
  <c r="AA84" i="2"/>
  <c r="AB85" i="2"/>
  <c r="AA87" i="2"/>
  <c r="AA735" i="2"/>
  <c r="AB737" i="2"/>
  <c r="AA748" i="2"/>
  <c r="AA750" i="2"/>
  <c r="AA753" i="2"/>
  <c r="AA755" i="2"/>
  <c r="AA757" i="2"/>
  <c r="AA762" i="2"/>
  <c r="AB767" i="2"/>
  <c r="AA768" i="2"/>
  <c r="AB769" i="2"/>
  <c r="AA771" i="2"/>
  <c r="AA773" i="2"/>
  <c r="AA775" i="2"/>
  <c r="AB779" i="2"/>
  <c r="AA782" i="2"/>
  <c r="AA787" i="2"/>
  <c r="AB793" i="2"/>
  <c r="AA794" i="2"/>
  <c r="AA795" i="2"/>
  <c r="AA799" i="2"/>
  <c r="AB803" i="2"/>
  <c r="AA804" i="2"/>
  <c r="AA807" i="2"/>
  <c r="AB811" i="2"/>
  <c r="AA812" i="2"/>
  <c r="AB815" i="2"/>
  <c r="AB820" i="2"/>
  <c r="AA822" i="2"/>
  <c r="AA6" i="2"/>
  <c r="AB9" i="2"/>
  <c r="AA12" i="2"/>
  <c r="AB13" i="2"/>
  <c r="AB17" i="2"/>
  <c r="AA19" i="2"/>
  <c r="AA23" i="2"/>
  <c r="AB24" i="2"/>
  <c r="AA25" i="2"/>
  <c r="AA26" i="2"/>
  <c r="AA29" i="2"/>
  <c r="AA34" i="2"/>
  <c r="AB39" i="2"/>
  <c r="AA40" i="2"/>
  <c r="AA42" i="2"/>
  <c r="AA47" i="2"/>
  <c r="AA51" i="2"/>
  <c r="AB54" i="2"/>
  <c r="AB57" i="2"/>
  <c r="AA60" i="2"/>
  <c r="AB61" i="2"/>
  <c r="AA62" i="2"/>
  <c r="AA65" i="2"/>
  <c r="AB67" i="2"/>
  <c r="AB69" i="2"/>
  <c r="AA71" i="2"/>
  <c r="AB735" i="2"/>
  <c r="AA736" i="2"/>
  <c r="AA741" i="2"/>
  <c r="AA743" i="2"/>
  <c r="AB747" i="2"/>
  <c r="AA751" i="2"/>
  <c r="AB753" i="2"/>
  <c r="AB755" i="2"/>
  <c r="AA756" i="2"/>
  <c r="AB757" i="2"/>
  <c r="AA759" i="2"/>
  <c r="AA761" i="2"/>
  <c r="AA766" i="2"/>
  <c r="AB771" i="2"/>
  <c r="AA772" i="2"/>
  <c r="AB773" i="2"/>
  <c r="AB775" i="2"/>
  <c r="AA776" i="2"/>
  <c r="AB787" i="2"/>
  <c r="AA789" i="2"/>
  <c r="AA791" i="2"/>
  <c r="AB795" i="2"/>
  <c r="AA796" i="2"/>
  <c r="AB799" i="2"/>
  <c r="AB807" i="2"/>
  <c r="AA809" i="2"/>
  <c r="AA813" i="2"/>
  <c r="AA817" i="2"/>
  <c r="AA818" i="2"/>
  <c r="AA8" i="2"/>
  <c r="AA10" i="2"/>
  <c r="AB12" i="2"/>
  <c r="AA14" i="2"/>
  <c r="AB19" i="2"/>
  <c r="AA22" i="2"/>
  <c r="AB26" i="2"/>
  <c r="AA28" i="2"/>
  <c r="AA30" i="2"/>
  <c r="AA32" i="2"/>
  <c r="AB34" i="2"/>
  <c r="AA38" i="2"/>
  <c r="AB40" i="2"/>
  <c r="AA41" i="2"/>
  <c r="AB42" i="2"/>
  <c r="AA44" i="2"/>
  <c r="AA46" i="2"/>
  <c r="AA59" i="2"/>
  <c r="AA64" i="2"/>
  <c r="AB65" i="2"/>
  <c r="AA66" i="2"/>
  <c r="AA68" i="2"/>
  <c r="AB71" i="2"/>
  <c r="AA73" i="2"/>
  <c r="AA79" i="2"/>
  <c r="AA81" i="2"/>
  <c r="AA86" i="2"/>
  <c r="AB76" i="2"/>
  <c r="AA77" i="2"/>
  <c r="AA78" i="2"/>
  <c r="AB79" i="2"/>
  <c r="AB91" i="2"/>
  <c r="AA92" i="2"/>
  <c r="AB93" i="2"/>
  <c r="AB97" i="2"/>
  <c r="AA101" i="2"/>
  <c r="AB104" i="2"/>
  <c r="AB105" i="2"/>
  <c r="AB109" i="2"/>
  <c r="AA110" i="2"/>
  <c r="AB111" i="2"/>
  <c r="AA113" i="2"/>
  <c r="AA115" i="2"/>
  <c r="AB119" i="2"/>
  <c r="AA122" i="2"/>
  <c r="AB124" i="2"/>
  <c r="AB128" i="2"/>
  <c r="AB132" i="2"/>
  <c r="AB136" i="2"/>
  <c r="AB140" i="2"/>
  <c r="AB144" i="2"/>
  <c r="AB149" i="2"/>
  <c r="AA150" i="2"/>
  <c r="AB153" i="2"/>
  <c r="AB155" i="2"/>
  <c r="AB159" i="2"/>
  <c r="AA160" i="2"/>
  <c r="AA165" i="2"/>
  <c r="AB166" i="2"/>
  <c r="AA173" i="2"/>
  <c r="AB174" i="2"/>
  <c r="AA181" i="2"/>
  <c r="AB182" i="2"/>
  <c r="AA188" i="2"/>
  <c r="AB194" i="2"/>
  <c r="AA195" i="2"/>
  <c r="AB198" i="2"/>
  <c r="AB200" i="2"/>
  <c r="AB201" i="2"/>
  <c r="AA204" i="2"/>
  <c r="AB206" i="2"/>
  <c r="AA208" i="2"/>
  <c r="AB210" i="2"/>
  <c r="AA212" i="2"/>
  <c r="AB214" i="2"/>
  <c r="AB75" i="2"/>
  <c r="AB81" i="2"/>
  <c r="AA82" i="2"/>
  <c r="AA90" i="2"/>
  <c r="AA94" i="2"/>
  <c r="AB101" i="2"/>
  <c r="AA102" i="2"/>
  <c r="AA107" i="2"/>
  <c r="AB113" i="2"/>
  <c r="AA114" i="2"/>
  <c r="AB115" i="2"/>
  <c r="AA117" i="2"/>
  <c r="AB122" i="2"/>
  <c r="AA125" i="2"/>
  <c r="AA126" i="2"/>
  <c r="AA129" i="2"/>
  <c r="AA130" i="2"/>
  <c r="AA133" i="2"/>
  <c r="AA134" i="2"/>
  <c r="AA137" i="2"/>
  <c r="AA138" i="2"/>
  <c r="AA141" i="2"/>
  <c r="AA142" i="2"/>
  <c r="AA145" i="2"/>
  <c r="AA146" i="2"/>
  <c r="AA151" i="2"/>
  <c r="AA156" i="2"/>
  <c r="AA158" i="2"/>
  <c r="AB160" i="2"/>
  <c r="AA161" i="2"/>
  <c r="AA162" i="2"/>
  <c r="AA163" i="2"/>
  <c r="AA168" i="2"/>
  <c r="AA170" i="2"/>
  <c r="AA171" i="2"/>
  <c r="AA176" i="2"/>
  <c r="AA178" i="2"/>
  <c r="AA179" i="2"/>
  <c r="AA184" i="2"/>
  <c r="AA186" i="2"/>
  <c r="AA196" i="2"/>
  <c r="AA202" i="2"/>
  <c r="AA203" i="2"/>
  <c r="AA205" i="2"/>
  <c r="AA209" i="2"/>
  <c r="AA213" i="2"/>
  <c r="AA215" i="2"/>
  <c r="AA216" i="2"/>
  <c r="AA219" i="2"/>
  <c r="AA220" i="2"/>
  <c r="AB225" i="2"/>
  <c r="AB229" i="2"/>
  <c r="AB217" i="2"/>
  <c r="AB221" i="2"/>
  <c r="AA74" i="2"/>
  <c r="AA83" i="2"/>
  <c r="AA85" i="2"/>
  <c r="AA89" i="2"/>
  <c r="AA95" i="2"/>
  <c r="AA96" i="2"/>
  <c r="AA98" i="2"/>
  <c r="AA99" i="2"/>
  <c r="AA103" i="2"/>
  <c r="AA106" i="2"/>
  <c r="AB107" i="2"/>
  <c r="AB108" i="2"/>
  <c r="AA112" i="2"/>
  <c r="AB117" i="2"/>
  <c r="AA121" i="2"/>
  <c r="AA123" i="2"/>
  <c r="AB125" i="2"/>
  <c r="AA127" i="2"/>
  <c r="AB129" i="2"/>
  <c r="AA131" i="2"/>
  <c r="AB133" i="2"/>
  <c r="AA135" i="2"/>
  <c r="AB137" i="2"/>
  <c r="AA139" i="2"/>
  <c r="AB141" i="2"/>
  <c r="AA143" i="2"/>
  <c r="AB145" i="2"/>
  <c r="AA147" i="2"/>
  <c r="AA152" i="2"/>
  <c r="AA154" i="2"/>
  <c r="AB156" i="2"/>
  <c r="AA157" i="2"/>
  <c r="AB161" i="2"/>
  <c r="AB162" i="2"/>
  <c r="AA169" i="2"/>
  <c r="AB170" i="2"/>
  <c r="AA177" i="2"/>
  <c r="AB178" i="2"/>
  <c r="AB186" i="2"/>
  <c r="AA187" i="2"/>
  <c r="AA190" i="2"/>
  <c r="AA191" i="2"/>
  <c r="AA197" i="2"/>
  <c r="AB202" i="2"/>
  <c r="AB205" i="2"/>
  <c r="AB209" i="2"/>
  <c r="AB213" i="2"/>
  <c r="AA226" i="2"/>
  <c r="AA230" i="2"/>
  <c r="AA80" i="2"/>
  <c r="AB87" i="2"/>
  <c r="AA88" i="2"/>
  <c r="AB89" i="2"/>
  <c r="AA91" i="2"/>
  <c r="AA93" i="2"/>
  <c r="AB95" i="2"/>
  <c r="AA97" i="2"/>
  <c r="AB99" i="2"/>
  <c r="AB103" i="2"/>
  <c r="AA105" i="2"/>
  <c r="AA109" i="2"/>
  <c r="AA111" i="2"/>
  <c r="AA116" i="2"/>
  <c r="AA119" i="2"/>
  <c r="AB121" i="2"/>
  <c r="AB123" i="2"/>
  <c r="AA124" i="2"/>
  <c r="AA128" i="2"/>
  <c r="AA132" i="2"/>
  <c r="AA136" i="2"/>
  <c r="AA140" i="2"/>
  <c r="AA144" i="2"/>
  <c r="AA149" i="2"/>
  <c r="AB152" i="2"/>
  <c r="AA153" i="2"/>
  <c r="AB157" i="2"/>
  <c r="AA159" i="2"/>
  <c r="AA164" i="2"/>
  <c r="AA166" i="2"/>
  <c r="AA167" i="2"/>
  <c r="AA172" i="2"/>
  <c r="AA174" i="2"/>
  <c r="AA175" i="2"/>
  <c r="AA180" i="2"/>
  <c r="AA182" i="2"/>
  <c r="AA183" i="2"/>
  <c r="AB190" i="2"/>
  <c r="AA192" i="2"/>
  <c r="AA194" i="2"/>
  <c r="AB197" i="2"/>
  <c r="AA198" i="2"/>
  <c r="AA199" i="2"/>
  <c r="AA206" i="2"/>
  <c r="AA207" i="2"/>
  <c r="AA210" i="2"/>
  <c r="AA211" i="2"/>
  <c r="AA214" i="2"/>
  <c r="AA218" i="2"/>
  <c r="AA222" i="2"/>
  <c r="AB226" i="2"/>
  <c r="AA227" i="2"/>
  <c r="AB230" i="2"/>
  <c r="AA231" i="2"/>
  <c r="AB218" i="2"/>
  <c r="AB222" i="2"/>
  <c r="AA223" i="2"/>
  <c r="AA225" i="2"/>
  <c r="AB231" i="2"/>
  <c r="AB175" i="2"/>
  <c r="AB112" i="2"/>
  <c r="AB187" i="2"/>
  <c r="AB173" i="2"/>
  <c r="AB90" i="2"/>
  <c r="AB179" i="2"/>
  <c r="AB146" i="2"/>
  <c r="AB138" i="2"/>
  <c r="AB130" i="2"/>
  <c r="AB195" i="2"/>
  <c r="AB169" i="2"/>
  <c r="AA118" i="2"/>
  <c r="AB782" i="2"/>
  <c r="AB762" i="2"/>
  <c r="AB33" i="2"/>
  <c r="AB774" i="2"/>
  <c r="AB738" i="2"/>
  <c r="AB750" i="2"/>
  <c r="AB687" i="2"/>
  <c r="AA689" i="2"/>
  <c r="AB639" i="2"/>
  <c r="AB667" i="2"/>
  <c r="AB558" i="2"/>
  <c r="AB511" i="2"/>
  <c r="AB566" i="2"/>
  <c r="AB479" i="2"/>
  <c r="AB475" i="2"/>
  <c r="AB437" i="2"/>
  <c r="AB396" i="2"/>
  <c r="AB483" i="2"/>
  <c r="AB434" i="2"/>
  <c r="AB312" i="2"/>
  <c r="AB277" i="2"/>
  <c r="AB300" i="2"/>
  <c r="AB798" i="2"/>
  <c r="AA814" i="2"/>
  <c r="AA798" i="2"/>
  <c r="AA709" i="2"/>
  <c r="AB715" i="2"/>
  <c r="AB693" i="2"/>
  <c r="AB227" i="2"/>
  <c r="AB211" i="2"/>
  <c r="AB167" i="2"/>
  <c r="AB184" i="2"/>
  <c r="AB168" i="2"/>
  <c r="AB219" i="2"/>
  <c r="AB171" i="2"/>
  <c r="AB223" i="2"/>
  <c r="AB180" i="2"/>
  <c r="AB164" i="2"/>
  <c r="AB116" i="2"/>
  <c r="AB51" i="2"/>
  <c r="AB7" i="2"/>
  <c r="AB11" i="2"/>
  <c r="AB790" i="2"/>
  <c r="AB758" i="2"/>
  <c r="AB27" i="2"/>
  <c r="AB786" i="2"/>
  <c r="AB6" i="2"/>
  <c r="AA788" i="2"/>
  <c r="AB643" i="2"/>
  <c r="AB655" i="2"/>
  <c r="AB570" i="2"/>
  <c r="AB683" i="2"/>
  <c r="AB647" i="2"/>
  <c r="AB574" i="2"/>
  <c r="AB507" i="2"/>
  <c r="AB582" i="2"/>
  <c r="AB515" i="2"/>
  <c r="AB491" i="2"/>
  <c r="AB473" i="2"/>
  <c r="AB388" i="2"/>
  <c r="AB328" i="2"/>
  <c r="AB499" i="2"/>
  <c r="AB445" i="2"/>
  <c r="AB400" i="2"/>
  <c r="AB324" i="2"/>
  <c r="AA326" i="2"/>
  <c r="AB273" i="2"/>
  <c r="AB316" i="2"/>
  <c r="AA264" i="2"/>
  <c r="AA806" i="2"/>
  <c r="AB780" i="2"/>
  <c r="AB822" i="2"/>
  <c r="AB800" i="2"/>
  <c r="AA816" i="2"/>
  <c r="AB810" i="2"/>
  <c r="AA800" i="2"/>
  <c r="AB794" i="2"/>
  <c r="AB806" i="2"/>
  <c r="AB792" i="2"/>
  <c r="AA784" i="2"/>
  <c r="AB772" i="2"/>
  <c r="AB768" i="2"/>
  <c r="AB764" i="2"/>
  <c r="AB760" i="2"/>
  <c r="AB756" i="2"/>
  <c r="AB752" i="2"/>
  <c r="AB748" i="2"/>
  <c r="AB744" i="2"/>
  <c r="AB740" i="2"/>
  <c r="AB736" i="2"/>
  <c r="AB732" i="2"/>
  <c r="AB728" i="2"/>
  <c r="AA189" i="2"/>
  <c r="AB181" i="2"/>
  <c r="AB165" i="2"/>
  <c r="AB94" i="2"/>
  <c r="AB215" i="2"/>
  <c r="AB163" i="2"/>
  <c r="AB142" i="2"/>
  <c r="AB134" i="2"/>
  <c r="AB126" i="2"/>
  <c r="AB177" i="2"/>
  <c r="AB150" i="2"/>
  <c r="AB82" i="2"/>
  <c r="AB23" i="2"/>
  <c r="AB746" i="2"/>
  <c r="AB730" i="2"/>
  <c r="AB43" i="2"/>
  <c r="AB754" i="2"/>
  <c r="AB770" i="2"/>
  <c r="AB14" i="2"/>
  <c r="AB718" i="2"/>
  <c r="AB679" i="2"/>
  <c r="AB659" i="2"/>
  <c r="AB586" i="2"/>
  <c r="AB671" i="2"/>
  <c r="AB722" i="2"/>
  <c r="AB663" i="2"/>
  <c r="AB578" i="2"/>
  <c r="AB598" i="2"/>
  <c r="AB562" i="2"/>
  <c r="AB408" i="2"/>
  <c r="AB392" i="2"/>
  <c r="AB320" i="2"/>
  <c r="AB272" i="2"/>
  <c r="AB266" i="2"/>
  <c r="AB237" i="2"/>
  <c r="AB258" i="2"/>
  <c r="AB233" i="2"/>
  <c r="AB818" i="2"/>
  <c r="AA808" i="2"/>
  <c r="AB802" i="2"/>
  <c r="AB814" i="2"/>
  <c r="AB784" i="2"/>
  <c r="AA820" i="2"/>
  <c r="AB812" i="2"/>
  <c r="AB796" i="2"/>
  <c r="AB808" i="2"/>
  <c r="AB776" i="2"/>
  <c r="AB207" i="2"/>
  <c r="AB183" i="2"/>
  <c r="AB191" i="2"/>
  <c r="AB176" i="2"/>
  <c r="AB188" i="2"/>
  <c r="AB86" i="2"/>
  <c r="AB172" i="2"/>
  <c r="AB47" i="2"/>
  <c r="AB742" i="2"/>
  <c r="AB726" i="2"/>
  <c r="AB66" i="2"/>
  <c r="AB778" i="2"/>
  <c r="AB62" i="2"/>
  <c r="AB10" i="2"/>
  <c r="AB766" i="2"/>
  <c r="AB734" i="2"/>
  <c r="AB675" i="2"/>
  <c r="AB594" i="2"/>
  <c r="AB651" i="2"/>
  <c r="AB590" i="2"/>
  <c r="AB487" i="2"/>
  <c r="AB495" i="2"/>
  <c r="AB503" i="2"/>
  <c r="AB404" i="2"/>
  <c r="AB441" i="2"/>
  <c r="AB262" i="2"/>
  <c r="AB296" i="2"/>
  <c r="AB804" i="2"/>
  <c r="AB816" i="2"/>
  <c r="AB788" i="2"/>
  <c r="AB697" i="2"/>
  <c r="AB691" i="2"/>
  <c r="AA701" i="2"/>
  <c r="AA713" i="2"/>
  <c r="AA691" i="2"/>
  <c r="AB699" i="2"/>
  <c r="AA685" i="2"/>
  <c r="AB673" i="2"/>
  <c r="AB669" i="2"/>
  <c r="AB665" i="2"/>
  <c r="AB661" i="2"/>
  <c r="AB657" i="2"/>
  <c r="AB653" i="2"/>
  <c r="AB649" i="2"/>
  <c r="AB645" i="2"/>
  <c r="AB641" i="2"/>
  <c r="AB637" i="2"/>
  <c r="AA616" i="2"/>
  <c r="AA602" i="2"/>
  <c r="AB632" i="2"/>
  <c r="AB608" i="2"/>
  <c r="AA630" i="2"/>
  <c r="AB622" i="2"/>
  <c r="AB604" i="2"/>
  <c r="AA596" i="2"/>
  <c r="AB602" i="2"/>
  <c r="AB576" i="2"/>
  <c r="AB560" i="2"/>
  <c r="AA547" i="2"/>
  <c r="AB545" i="2"/>
  <c r="AB541" i="2"/>
  <c r="AA541" i="2"/>
  <c r="AA527" i="2"/>
  <c r="AB523" i="2"/>
  <c r="AB505" i="2"/>
  <c r="AB489" i="2"/>
  <c r="AB457" i="2"/>
  <c r="AB453" i="2"/>
  <c r="AA457" i="2"/>
  <c r="AB467" i="2"/>
  <c r="AB426" i="2"/>
  <c r="AB410" i="2"/>
  <c r="AB422" i="2"/>
  <c r="AB418" i="2"/>
  <c r="AB402" i="2"/>
  <c r="AB386" i="2"/>
  <c r="AB380" i="2"/>
  <c r="AA376" i="2"/>
  <c r="AA370" i="2"/>
  <c r="AB358" i="2"/>
  <c r="AB350" i="2"/>
  <c r="AA362" i="2"/>
  <c r="AA359" i="2"/>
  <c r="AA321" i="2"/>
  <c r="AB346" i="2"/>
  <c r="AB338" i="2"/>
  <c r="AA693" i="2"/>
  <c r="AB701" i="2"/>
  <c r="AA618" i="2"/>
  <c r="AB614" i="2"/>
  <c r="AB596" i="2"/>
  <c r="AB624" i="2"/>
  <c r="AB620" i="2"/>
  <c r="AB618" i="2"/>
  <c r="AA600" i="2"/>
  <c r="AB580" i="2"/>
  <c r="AB564" i="2"/>
  <c r="AA533" i="2"/>
  <c r="AB527" i="2"/>
  <c r="AA551" i="2"/>
  <c r="AA543" i="2"/>
  <c r="AB539" i="2"/>
  <c r="AB521" i="2"/>
  <c r="AB535" i="2"/>
  <c r="AA519" i="2"/>
  <c r="AB509" i="2"/>
  <c r="AB493" i="2"/>
  <c r="AB477" i="2"/>
  <c r="AA465" i="2"/>
  <c r="AB449" i="2"/>
  <c r="AB459" i="2"/>
  <c r="AB469" i="2"/>
  <c r="AA459" i="2"/>
  <c r="AB451" i="2"/>
  <c r="AA432" i="2"/>
  <c r="AB390" i="2"/>
  <c r="AB374" i="2"/>
  <c r="AB382" i="2"/>
  <c r="AA380" i="2"/>
  <c r="AA371" i="2"/>
  <c r="AB370" i="2"/>
  <c r="AA330" i="2"/>
  <c r="AA305" i="2"/>
  <c r="AB317" i="2"/>
  <c r="AB309" i="2"/>
  <c r="AA291" i="2"/>
  <c r="AB301" i="2"/>
  <c r="AA279" i="2"/>
  <c r="AB260" i="2"/>
  <c r="AA255" i="2"/>
  <c r="AB253" i="2"/>
  <c r="AB241" i="2"/>
  <c r="AB228" i="2"/>
  <c r="AB212" i="2"/>
  <c r="AB185" i="2"/>
  <c r="AA200" i="2"/>
  <c r="AA232" i="2"/>
  <c r="AB681" i="2"/>
  <c r="AB707" i="2"/>
  <c r="AB703" i="2"/>
  <c r="AB689" i="2"/>
  <c r="AB677" i="2"/>
  <c r="AA626" i="2"/>
  <c r="AB612" i="2"/>
  <c r="AB600" i="2"/>
  <c r="AA608" i="2"/>
  <c r="AB588" i="2"/>
  <c r="AB628" i="2"/>
  <c r="AB616" i="2"/>
  <c r="AB592" i="2"/>
  <c r="AB584" i="2"/>
  <c r="AB568" i="2"/>
  <c r="AA535" i="2"/>
  <c r="AB531" i="2"/>
  <c r="AB525" i="2"/>
  <c r="AB519" i="2"/>
  <c r="AB537" i="2"/>
  <c r="AB533" i="2"/>
  <c r="AB513" i="2"/>
  <c r="AB497" i="2"/>
  <c r="AB481" i="2"/>
  <c r="AA467" i="2"/>
  <c r="AB461" i="2"/>
  <c r="AB455" i="2"/>
  <c r="AB447" i="2"/>
  <c r="AB443" i="2"/>
  <c r="AB439" i="2"/>
  <c r="AB435" i="2"/>
  <c r="AA414" i="2"/>
  <c r="AB430" i="2"/>
  <c r="AA406" i="2"/>
  <c r="AA428" i="2"/>
  <c r="AA422" i="2"/>
  <c r="AA410" i="2"/>
  <c r="AB416" i="2"/>
  <c r="AB394" i="2"/>
  <c r="AB384" i="2"/>
  <c r="AA382" i="2"/>
  <c r="AA354" i="2"/>
  <c r="AB362" i="2"/>
  <c r="AB366" i="2"/>
  <c r="AB724" i="2"/>
  <c r="AB720" i="2"/>
  <c r="AB716" i="2"/>
  <c r="AA699" i="2"/>
  <c r="AB695" i="2"/>
  <c r="AB685" i="2"/>
  <c r="AB705" i="2"/>
  <c r="AB711" i="2"/>
  <c r="AA634" i="2"/>
  <c r="AB610" i="2"/>
  <c r="AA624" i="2"/>
  <c r="AA610" i="2"/>
  <c r="AB606" i="2"/>
  <c r="AB572" i="2"/>
  <c r="AB556" i="2"/>
  <c r="AB529" i="2"/>
  <c r="AB553" i="2"/>
  <c r="AB543" i="2"/>
  <c r="AA525" i="2"/>
  <c r="AB549" i="2"/>
  <c r="AB517" i="2"/>
  <c r="AB501" i="2"/>
  <c r="AB485" i="2"/>
  <c r="AB463" i="2"/>
  <c r="AA453" i="2"/>
  <c r="AB465" i="2"/>
  <c r="AA416" i="2"/>
  <c r="AB412" i="2"/>
  <c r="AB424" i="2"/>
  <c r="AA424" i="2"/>
  <c r="AB420" i="2"/>
  <c r="AB414" i="2"/>
  <c r="AB406" i="2"/>
  <c r="AB398" i="2"/>
  <c r="AB378" i="2"/>
  <c r="AB376" i="2"/>
  <c r="AB367" i="2"/>
  <c r="AB359" i="2"/>
  <c r="AA329" i="2"/>
  <c r="AB297" i="2"/>
  <c r="AA294" i="2"/>
  <c r="AB313" i="2"/>
  <c r="AB291" i="2"/>
  <c r="AA289" i="2"/>
  <c r="AB285" i="2"/>
  <c r="AB287" i="2"/>
  <c r="AA268" i="2"/>
  <c r="AB251" i="2"/>
  <c r="AA243" i="2"/>
  <c r="AA228" i="2"/>
  <c r="AB220" i="2"/>
  <c r="AB204" i="2"/>
  <c r="AB192" i="2"/>
  <c r="AB203" i="2"/>
  <c r="AB193" i="2"/>
  <c r="AA221" i="2"/>
  <c r="AB354" i="2"/>
  <c r="AB325" i="2"/>
  <c r="AB321" i="2"/>
  <c r="AB279" i="2"/>
  <c r="AB247" i="2"/>
  <c r="AA241" i="2"/>
  <c r="AB232" i="2"/>
  <c r="AB224" i="2"/>
  <c r="AB216" i="2"/>
  <c r="AB208" i="2"/>
  <c r="AB189" i="2"/>
  <c r="AA155" i="2"/>
  <c r="AB135" i="2"/>
  <c r="AB120" i="2"/>
  <c r="AA104" i="2"/>
  <c r="AB98" i="2"/>
  <c r="AA325" i="2"/>
  <c r="AA301" i="2"/>
  <c r="AB304" i="2"/>
  <c r="AB268" i="2"/>
  <c r="AB249" i="2"/>
  <c r="AB235" i="2"/>
  <c r="AB199" i="2"/>
  <c r="AA224" i="2"/>
  <c r="AA217" i="2"/>
  <c r="AB148" i="2"/>
  <c r="AB139" i="2"/>
  <c r="AA120" i="2"/>
  <c r="AB100" i="2"/>
  <c r="AB74" i="2"/>
  <c r="AB78" i="2"/>
  <c r="AB70" i="2"/>
  <c r="AB68" i="2"/>
  <c r="AB64" i="2"/>
  <c r="AB60" i="2"/>
  <c r="AB55" i="2"/>
  <c r="AB53" i="2"/>
  <c r="AB49" i="2"/>
  <c r="AB45" i="2"/>
  <c r="AB41" i="2"/>
  <c r="AB29" i="2"/>
  <c r="AB35" i="2"/>
  <c r="AB31" i="2"/>
  <c r="AB25" i="2"/>
  <c r="AA148" i="2"/>
  <c r="AB96" i="2"/>
  <c r="AB92" i="2"/>
  <c r="AB84" i="2"/>
  <c r="AA72" i="2"/>
  <c r="AA70" i="2"/>
  <c r="AA53" i="2"/>
  <c r="AA37" i="2"/>
  <c r="AB21" i="2"/>
  <c r="AB326" i="2"/>
  <c r="AB334" i="2"/>
  <c r="AB281" i="2"/>
  <c r="AB270" i="2"/>
  <c r="AB264" i="2"/>
  <c r="AB243" i="2"/>
  <c r="AB239" i="2"/>
  <c r="AA229" i="2"/>
  <c r="AA201" i="2"/>
  <c r="AB158" i="2"/>
  <c r="AB127" i="2"/>
  <c r="AB88" i="2"/>
  <c r="AB80" i="2"/>
  <c r="AB342" i="2"/>
  <c r="AB322" i="2"/>
  <c r="AA287" i="2"/>
  <c r="AB283" i="2"/>
  <c r="AB289" i="2"/>
  <c r="AB275" i="2"/>
  <c r="AA270" i="2"/>
  <c r="AB256" i="2"/>
  <c r="AB245" i="2"/>
  <c r="AB196" i="2"/>
  <c r="AA193" i="2"/>
  <c r="AA185" i="2"/>
  <c r="AB143" i="2"/>
  <c r="AB151" i="2"/>
  <c r="AB147" i="2"/>
  <c r="AB131" i="2"/>
  <c r="AB118" i="2"/>
  <c r="AB114" i="2"/>
  <c r="AB110" i="2"/>
  <c r="AB102" i="2"/>
  <c r="AB106" i="2"/>
  <c r="AA76" i="2"/>
  <c r="AB18" i="2"/>
  <c r="AB15" i="2"/>
  <c r="AB154" i="2"/>
  <c r="AA100" i="2"/>
  <c r="AA108" i="2"/>
  <c r="AA57" i="2"/>
  <c r="AB37" i="2"/>
  <c r="B20" i="2"/>
  <c r="B18" i="2"/>
  <c r="L22" i="1"/>
  <c r="B51" i="2"/>
  <c r="B54" i="2" s="1"/>
  <c r="AB4" i="2"/>
  <c r="AB5" i="2"/>
  <c r="AA4" i="2"/>
  <c r="AA5" i="2"/>
  <c r="D19" i="2"/>
  <c r="E19" i="2"/>
  <c r="AD238" i="2" l="1"/>
  <c r="AC240" i="2"/>
  <c r="AC244" i="2"/>
  <c r="AD245" i="2"/>
  <c r="AD255" i="2"/>
  <c r="AD257" i="2"/>
  <c r="AD259" i="2"/>
  <c r="AD261" i="2"/>
  <c r="AC266" i="2"/>
  <c r="AD267" i="2"/>
  <c r="AD269" i="2"/>
  <c r="AD274" i="2"/>
  <c r="AD276" i="2"/>
  <c r="AD280" i="2"/>
  <c r="AD282" i="2"/>
  <c r="AC285" i="2"/>
  <c r="AD286" i="2"/>
  <c r="AD288" i="2"/>
  <c r="AD293" i="2"/>
  <c r="AD296" i="2"/>
  <c r="AD299" i="2"/>
  <c r="AC300" i="2"/>
  <c r="AC307" i="2"/>
  <c r="AC308" i="2"/>
  <c r="AD311" i="2"/>
  <c r="AD312" i="2"/>
  <c r="AD319" i="2"/>
  <c r="AC323" i="2"/>
  <c r="AC324" i="2"/>
  <c r="AC327" i="2"/>
  <c r="AC328" i="2"/>
  <c r="AC331" i="2"/>
  <c r="AC332" i="2"/>
  <c r="AC336" i="2"/>
  <c r="AC340" i="2"/>
  <c r="AC344" i="2"/>
  <c r="AC348" i="2"/>
  <c r="AC352" i="2"/>
  <c r="AC353" i="2"/>
  <c r="AD354" i="2"/>
  <c r="AC356" i="2"/>
  <c r="AD358" i="2"/>
  <c r="AD361" i="2"/>
  <c r="AD365" i="2"/>
  <c r="AD373" i="2"/>
  <c r="AD381" i="2"/>
  <c r="AC396" i="2"/>
  <c r="AC397" i="2"/>
  <c r="AD401" i="2"/>
  <c r="AD403" i="2"/>
  <c r="AC412" i="2"/>
  <c r="AD413" i="2"/>
  <c r="AC414" i="2"/>
  <c r="AD417" i="2"/>
  <c r="AC418" i="2"/>
  <c r="AC420" i="2"/>
  <c r="AD421" i="2"/>
  <c r="AC422" i="2"/>
  <c r="AD425" i="2"/>
  <c r="AC429" i="2"/>
  <c r="AD430" i="2"/>
  <c r="AD433" i="2"/>
  <c r="AC435" i="2"/>
  <c r="AC436" i="2"/>
  <c r="AC439" i="2"/>
  <c r="AC440" i="2"/>
  <c r="AD444" i="2"/>
  <c r="AD446" i="2"/>
  <c r="AC452" i="2"/>
  <c r="AC456" i="2"/>
  <c r="AC460" i="2"/>
  <c r="AC461" i="2"/>
  <c r="AC463" i="2"/>
  <c r="AD464" i="2"/>
  <c r="AD466" i="2"/>
  <c r="AD472" i="2"/>
  <c r="AD473" i="2"/>
  <c r="AC480" i="2"/>
  <c r="AD484" i="2"/>
  <c r="AC485" i="2"/>
  <c r="AD486" i="2"/>
  <c r="AC496" i="2"/>
  <c r="AD500" i="2"/>
  <c r="AC501" i="2"/>
  <c r="AD502" i="2"/>
  <c r="AC235" i="2"/>
  <c r="AC236" i="2"/>
  <c r="AD240" i="2"/>
  <c r="AC241" i="2"/>
  <c r="AD244" i="2"/>
  <c r="AC248" i="2"/>
  <c r="AC249" i="2"/>
  <c r="AD250" i="2"/>
  <c r="AC270" i="2"/>
  <c r="AC277" i="2"/>
  <c r="AC278" i="2"/>
  <c r="AC281" i="2"/>
  <c r="AC289" i="2"/>
  <c r="AD300" i="2"/>
  <c r="AC303" i="2"/>
  <c r="AD307" i="2"/>
  <c r="AD308" i="2"/>
  <c r="AC315" i="2"/>
  <c r="AC316" i="2"/>
  <c r="AD321" i="2"/>
  <c r="AD323" i="2"/>
  <c r="AD324" i="2"/>
  <c r="AD327" i="2"/>
  <c r="AD328" i="2"/>
  <c r="AC330" i="2"/>
  <c r="AD331" i="2"/>
  <c r="AC333" i="2"/>
  <c r="AC337" i="2"/>
  <c r="AC341" i="2"/>
  <c r="AC345" i="2"/>
  <c r="AC349" i="2"/>
  <c r="AD353" i="2"/>
  <c r="AC357" i="2"/>
  <c r="AD375" i="2"/>
  <c r="AD377" i="2"/>
  <c r="AC382" i="2"/>
  <c r="AC392" i="2"/>
  <c r="AC393" i="2"/>
  <c r="AD397" i="2"/>
  <c r="AD399" i="2"/>
  <c r="AD407" i="2"/>
  <c r="AC409" i="2"/>
  <c r="AD415" i="2"/>
  <c r="AD423" i="2"/>
  <c r="AD429" i="2"/>
  <c r="AD436" i="2"/>
  <c r="AD438" i="2"/>
  <c r="AD440" i="2"/>
  <c r="AD442" i="2"/>
  <c r="AC451" i="2"/>
  <c r="AD452" i="2"/>
  <c r="AC453" i="2"/>
  <c r="AC455" i="2"/>
  <c r="AD456" i="2"/>
  <c r="AC457" i="2"/>
  <c r="AD460" i="2"/>
  <c r="AC467" i="2"/>
  <c r="AD470" i="2"/>
  <c r="AC476" i="2"/>
  <c r="AD480" i="2"/>
  <c r="AC481" i="2"/>
  <c r="AD482" i="2"/>
  <c r="AC492" i="2"/>
  <c r="AD496" i="2"/>
  <c r="AC497" i="2"/>
  <c r="AD498" i="2"/>
  <c r="AD236" i="2"/>
  <c r="AD242" i="2"/>
  <c r="AD246" i="2"/>
  <c r="AD248" i="2"/>
  <c r="AC251" i="2"/>
  <c r="AC252" i="2"/>
  <c r="AC262" i="2"/>
  <c r="AC263" i="2"/>
  <c r="AD265" i="2"/>
  <c r="AC271" i="2"/>
  <c r="AD278" i="2"/>
  <c r="AD284" i="2"/>
  <c r="AC290" i="2"/>
  <c r="AD292" i="2"/>
  <c r="AC295" i="2"/>
  <c r="AD297" i="2"/>
  <c r="AD303" i="2"/>
  <c r="AD315" i="2"/>
  <c r="AD316" i="2"/>
  <c r="AC320" i="2"/>
  <c r="AD325" i="2"/>
  <c r="AD329" i="2"/>
  <c r="AD333" i="2"/>
  <c r="AD337" i="2"/>
  <c r="AD341" i="2"/>
  <c r="AD345" i="2"/>
  <c r="AD349" i="2"/>
  <c r="AD357" i="2"/>
  <c r="AC364" i="2"/>
  <c r="AD366" i="2"/>
  <c r="AC368" i="2"/>
  <c r="AC369" i="2"/>
  <c r="AD370" i="2"/>
  <c r="AC372" i="2"/>
  <c r="AC379" i="2"/>
  <c r="AC383" i="2"/>
  <c r="AD385" i="2"/>
  <c r="AC387" i="2"/>
  <c r="AC388" i="2"/>
  <c r="AC389" i="2"/>
  <c r="AD393" i="2"/>
  <c r="AD395" i="2"/>
  <c r="AC404" i="2"/>
  <c r="AC405" i="2"/>
  <c r="AC408" i="2"/>
  <c r="AD409" i="2"/>
  <c r="AD411" i="2"/>
  <c r="AC416" i="2"/>
  <c r="AC424" i="2"/>
  <c r="AD427" i="2"/>
  <c r="AD431" i="2"/>
  <c r="AC447" i="2"/>
  <c r="AC448" i="2"/>
  <c r="AD454" i="2"/>
  <c r="AD458" i="2"/>
  <c r="AC468" i="2"/>
  <c r="AC469" i="2"/>
  <c r="AD476" i="2"/>
  <c r="AC477" i="2"/>
  <c r="AD478" i="2"/>
  <c r="AC488" i="2"/>
  <c r="AD492" i="2"/>
  <c r="AC493" i="2"/>
  <c r="AD494" i="2"/>
  <c r="AC504" i="2"/>
  <c r="AD234" i="2"/>
  <c r="AC243" i="2"/>
  <c r="AC247" i="2"/>
  <c r="AD252" i="2"/>
  <c r="AD254" i="2"/>
  <c r="AC258" i="2"/>
  <c r="AC259" i="2"/>
  <c r="AD263" i="2"/>
  <c r="AC267" i="2"/>
  <c r="AC268" i="2"/>
  <c r="AD271" i="2"/>
  <c r="AC273" i="2"/>
  <c r="AC274" i="2"/>
  <c r="AC282" i="2"/>
  <c r="AC283" i="2"/>
  <c r="AC286" i="2"/>
  <c r="AC287" i="2"/>
  <c r="AD290" i="2"/>
  <c r="AD295" i="2"/>
  <c r="AC296" i="2"/>
  <c r="AC299" i="2"/>
  <c r="AD301" i="2"/>
  <c r="AD305" i="2"/>
  <c r="AC311" i="2"/>
  <c r="AC312" i="2"/>
  <c r="AC319" i="2"/>
  <c r="AD320" i="2"/>
  <c r="AC360" i="2"/>
  <c r="AC361" i="2"/>
  <c r="AD362" i="2"/>
  <c r="AC365" i="2"/>
  <c r="AD369" i="2"/>
  <c r="AC373" i="2"/>
  <c r="AD374" i="2"/>
  <c r="AC378" i="2"/>
  <c r="AD379" i="2"/>
  <c r="AC380" i="2"/>
  <c r="AD383" i="2"/>
  <c r="AC384" i="2"/>
  <c r="AC386" i="2"/>
  <c r="AD387" i="2"/>
  <c r="AD389" i="2"/>
  <c r="AD391" i="2"/>
  <c r="AC400" i="2"/>
  <c r="AC401" i="2"/>
  <c r="AD405" i="2"/>
  <c r="AC413" i="2"/>
  <c r="AC417" i="2"/>
  <c r="AD419" i="2"/>
  <c r="AC421" i="2"/>
  <c r="AC425" i="2"/>
  <c r="AC426" i="2"/>
  <c r="AC433" i="2"/>
  <c r="AC443" i="2"/>
  <c r="AC444" i="2"/>
  <c r="AD448" i="2"/>
  <c r="AD450" i="2"/>
  <c r="AC459" i="2"/>
  <c r="AD462" i="2"/>
  <c r="AC464" i="2"/>
  <c r="AC465" i="2"/>
  <c r="AD468" i="2"/>
  <c r="AC471" i="2"/>
  <c r="AC472" i="2"/>
  <c r="AC473" i="2"/>
  <c r="AD474" i="2"/>
  <c r="AC484" i="2"/>
  <c r="AD488" i="2"/>
  <c r="AC489" i="2"/>
  <c r="AD490" i="2"/>
  <c r="AC500" i="2"/>
  <c r="AD504" i="2"/>
  <c r="AC512" i="2"/>
  <c r="AD516" i="2"/>
  <c r="AC517" i="2"/>
  <c r="AD520" i="2"/>
  <c r="AC523" i="2"/>
  <c r="AD524" i="2"/>
  <c r="AC525" i="2"/>
  <c r="AD528" i="2"/>
  <c r="AC529" i="2"/>
  <c r="AC531" i="2"/>
  <c r="AD532" i="2"/>
  <c r="AD534" i="2"/>
  <c r="AD542" i="2"/>
  <c r="AC548" i="2"/>
  <c r="AD549" i="2"/>
  <c r="AD552" i="2"/>
  <c r="AD554" i="2"/>
  <c r="AC555" i="2"/>
  <c r="AD559" i="2"/>
  <c r="AD561" i="2"/>
  <c r="AC570" i="2"/>
  <c r="AC571" i="2"/>
  <c r="AD575" i="2"/>
  <c r="AD577" i="2"/>
  <c r="AC586" i="2"/>
  <c r="AC587" i="2"/>
  <c r="AD595" i="2"/>
  <c r="AD597" i="2"/>
  <c r="AD603" i="2"/>
  <c r="AC606" i="2"/>
  <c r="AD607" i="2"/>
  <c r="AD609" i="2"/>
  <c r="AD617" i="2"/>
  <c r="AD631" i="2"/>
  <c r="AD633" i="2"/>
  <c r="AC638" i="2"/>
  <c r="AD642" i="2"/>
  <c r="AC643" i="2"/>
  <c r="AD644" i="2"/>
  <c r="AC654" i="2"/>
  <c r="AD658" i="2"/>
  <c r="AC659" i="2"/>
  <c r="AD660" i="2"/>
  <c r="AC670" i="2"/>
  <c r="AD674" i="2"/>
  <c r="AC675" i="2"/>
  <c r="AD676" i="2"/>
  <c r="AD682" i="2"/>
  <c r="AC683" i="2"/>
  <c r="AD684" i="2"/>
  <c r="AC686" i="2"/>
  <c r="AD692" i="2"/>
  <c r="AD700" i="2"/>
  <c r="AC714" i="2"/>
  <c r="AC725" i="2"/>
  <c r="AD729" i="2"/>
  <c r="AC730" i="2"/>
  <c r="AD731" i="2"/>
  <c r="AC741" i="2"/>
  <c r="AD745" i="2"/>
  <c r="AC746" i="2"/>
  <c r="AD747" i="2"/>
  <c r="AC508" i="2"/>
  <c r="AD512" i="2"/>
  <c r="AC513" i="2"/>
  <c r="AD514" i="2"/>
  <c r="AD526" i="2"/>
  <c r="AC535" i="2"/>
  <c r="AD538" i="2"/>
  <c r="AC543" i="2"/>
  <c r="AD548" i="2"/>
  <c r="AD555" i="2"/>
  <c r="AD557" i="2"/>
  <c r="AC566" i="2"/>
  <c r="AC567" i="2"/>
  <c r="AD571" i="2"/>
  <c r="AD573" i="2"/>
  <c r="AC582" i="2"/>
  <c r="AC583" i="2"/>
  <c r="AD587" i="2"/>
  <c r="AD589" i="2"/>
  <c r="AD601" i="2"/>
  <c r="AC610" i="2"/>
  <c r="AC618" i="2"/>
  <c r="AD621" i="2"/>
  <c r="AC627" i="2"/>
  <c r="AD628" i="2"/>
  <c r="AD638" i="2"/>
  <c r="AC639" i="2"/>
  <c r="AD640" i="2"/>
  <c r="AC650" i="2"/>
  <c r="AD654" i="2"/>
  <c r="AC655" i="2"/>
  <c r="AD656" i="2"/>
  <c r="AC666" i="2"/>
  <c r="AD670" i="2"/>
  <c r="AC671" i="2"/>
  <c r="AD672" i="2"/>
  <c r="AC678" i="2"/>
  <c r="AD680" i="2"/>
  <c r="AD686" i="2"/>
  <c r="AC687" i="2"/>
  <c r="AD688" i="2"/>
  <c r="AC693" i="2"/>
  <c r="AC701" i="2"/>
  <c r="AD704" i="2"/>
  <c r="AC710" i="2"/>
  <c r="AD711" i="2"/>
  <c r="AD714" i="2"/>
  <c r="AC721" i="2"/>
  <c r="AD725" i="2"/>
  <c r="AC726" i="2"/>
  <c r="AD727" i="2"/>
  <c r="AC737" i="2"/>
  <c r="AD741" i="2"/>
  <c r="AC742" i="2"/>
  <c r="AD743" i="2"/>
  <c r="AD508" i="2"/>
  <c r="AC509" i="2"/>
  <c r="AD510" i="2"/>
  <c r="AD522" i="2"/>
  <c r="AC527" i="2"/>
  <c r="AC536" i="2"/>
  <c r="AC537" i="2"/>
  <c r="AC540" i="2"/>
  <c r="AC544" i="2"/>
  <c r="AD550" i="2"/>
  <c r="AC562" i="2"/>
  <c r="AC563" i="2"/>
  <c r="AD567" i="2"/>
  <c r="AD569" i="2"/>
  <c r="AC578" i="2"/>
  <c r="AC579" i="2"/>
  <c r="AD583" i="2"/>
  <c r="AD585" i="2"/>
  <c r="AC591" i="2"/>
  <c r="AD593" i="2"/>
  <c r="AC598" i="2"/>
  <c r="AC599" i="2"/>
  <c r="AC602" i="2"/>
  <c r="AD605" i="2"/>
  <c r="AC611" i="2"/>
  <c r="AD613" i="2"/>
  <c r="AC615" i="2"/>
  <c r="AC619" i="2"/>
  <c r="AC620" i="2"/>
  <c r="AC623" i="2"/>
  <c r="AC624" i="2"/>
  <c r="AD627" i="2"/>
  <c r="AC635" i="2"/>
  <c r="AD636" i="2"/>
  <c r="AC646" i="2"/>
  <c r="AD650" i="2"/>
  <c r="AC651" i="2"/>
  <c r="AD652" i="2"/>
  <c r="AC662" i="2"/>
  <c r="AD666" i="2"/>
  <c r="AC667" i="2"/>
  <c r="AD668" i="2"/>
  <c r="AD678" i="2"/>
  <c r="AC679" i="2"/>
  <c r="AC690" i="2"/>
  <c r="AC694" i="2"/>
  <c r="AD696" i="2"/>
  <c r="AC698" i="2"/>
  <c r="AC702" i="2"/>
  <c r="AC703" i="2"/>
  <c r="AC706" i="2"/>
  <c r="AD710" i="2"/>
  <c r="AC717" i="2"/>
  <c r="AD721" i="2"/>
  <c r="AC722" i="2"/>
  <c r="AD723" i="2"/>
  <c r="AC733" i="2"/>
  <c r="AD737" i="2"/>
  <c r="AC738" i="2"/>
  <c r="AD739" i="2"/>
  <c r="AC749" i="2"/>
  <c r="AC505" i="2"/>
  <c r="AD506" i="2"/>
  <c r="AC516" i="2"/>
  <c r="AD518" i="2"/>
  <c r="AC520" i="2"/>
  <c r="AC521" i="2"/>
  <c r="AC524" i="2"/>
  <c r="AC528" i="2"/>
  <c r="AD530" i="2"/>
  <c r="AC532" i="2"/>
  <c r="AC533" i="2"/>
  <c r="AD536" i="2"/>
  <c r="AC539" i="2"/>
  <c r="AD540" i="2"/>
  <c r="AC541" i="2"/>
  <c r="AD544" i="2"/>
  <c r="AD546" i="2"/>
  <c r="AC552" i="2"/>
  <c r="AC558" i="2"/>
  <c r="AC559" i="2"/>
  <c r="AD563" i="2"/>
  <c r="AD565" i="2"/>
  <c r="AC574" i="2"/>
  <c r="AC575" i="2"/>
  <c r="AD579" i="2"/>
  <c r="AD581" i="2"/>
  <c r="AC590" i="2"/>
  <c r="AD591" i="2"/>
  <c r="AC594" i="2"/>
  <c r="AC595" i="2"/>
  <c r="AD599" i="2"/>
  <c r="AC603" i="2"/>
  <c r="AC604" i="2"/>
  <c r="AC607" i="2"/>
  <c r="AC608" i="2"/>
  <c r="AD611" i="2"/>
  <c r="AC612" i="2"/>
  <c r="AC614" i="2"/>
  <c r="AD615" i="2"/>
  <c r="AC616" i="2"/>
  <c r="AD619" i="2"/>
  <c r="AC622" i="2"/>
  <c r="AD623" i="2"/>
  <c r="AD625" i="2"/>
  <c r="AD629" i="2"/>
  <c r="AC631" i="2"/>
  <c r="AD635" i="2"/>
  <c r="AC642" i="2"/>
  <c r="AD646" i="2"/>
  <c r="AC647" i="2"/>
  <c r="AD648" i="2"/>
  <c r="AC658" i="2"/>
  <c r="AD662" i="2"/>
  <c r="AC663" i="2"/>
  <c r="AD664" i="2"/>
  <c r="AC674" i="2"/>
  <c r="AC682" i="2"/>
  <c r="AD690" i="2"/>
  <c r="AC691" i="2"/>
  <c r="AD694" i="2"/>
  <c r="AC695" i="2"/>
  <c r="AC697" i="2"/>
  <c r="AD698" i="2"/>
  <c r="AC699" i="2"/>
  <c r="AD702" i="2"/>
  <c r="AC705" i="2"/>
  <c r="AD706" i="2"/>
  <c r="AD708" i="2"/>
  <c r="AD712" i="2"/>
  <c r="AD717" i="2"/>
  <c r="AC718" i="2"/>
  <c r="AD719" i="2"/>
  <c r="AC729" i="2"/>
  <c r="AD733" i="2"/>
  <c r="AC734" i="2"/>
  <c r="AD735" i="2"/>
  <c r="AC745" i="2"/>
  <c r="AD749" i="2"/>
  <c r="AC750" i="2"/>
  <c r="AC753" i="2"/>
  <c r="AD757" i="2"/>
  <c r="AC758" i="2"/>
  <c r="AD759" i="2"/>
  <c r="AC769" i="2"/>
  <c r="AD773" i="2"/>
  <c r="AC774" i="2"/>
  <c r="AD775" i="2"/>
  <c r="AD781" i="2"/>
  <c r="AC782" i="2"/>
  <c r="AD783" i="2"/>
  <c r="AC785" i="2"/>
  <c r="AC793" i="2"/>
  <c r="AD795" i="2"/>
  <c r="AC800" i="2"/>
  <c r="AC809" i="2"/>
  <c r="AC810" i="2"/>
  <c r="AC813" i="2"/>
  <c r="AC817" i="2"/>
  <c r="AD819" i="2"/>
  <c r="AD13" i="2"/>
  <c r="AD17" i="2"/>
  <c r="AD20" i="2"/>
  <c r="AD22" i="2"/>
  <c r="AC35" i="2"/>
  <c r="AC36" i="2"/>
  <c r="AC37" i="2"/>
  <c r="AC39" i="2"/>
  <c r="AC40" i="2"/>
  <c r="AC46" i="2"/>
  <c r="AD50" i="2"/>
  <c r="AC51" i="2"/>
  <c r="AD52" i="2"/>
  <c r="AD56" i="2"/>
  <c r="AD59" i="2"/>
  <c r="AC77" i="2"/>
  <c r="AD81" i="2"/>
  <c r="AC82" i="2"/>
  <c r="AD83" i="2"/>
  <c r="AC93" i="2"/>
  <c r="AD95" i="2"/>
  <c r="AC97" i="2"/>
  <c r="AC100" i="2"/>
  <c r="AD105" i="2"/>
  <c r="AC111" i="2"/>
  <c r="AD115" i="2"/>
  <c r="AC116" i="2"/>
  <c r="AD117" i="2"/>
  <c r="AD123" i="2"/>
  <c r="AC125" i="2"/>
  <c r="AC126" i="2"/>
  <c r="AC133" i="2"/>
  <c r="AC134" i="2"/>
  <c r="AC141" i="2"/>
  <c r="AC142" i="2"/>
  <c r="AD149" i="2"/>
  <c r="AC150" i="2"/>
  <c r="AC156" i="2"/>
  <c r="AC157" i="2"/>
  <c r="AC158" i="2"/>
  <c r="AD163" i="2"/>
  <c r="AD166" i="2"/>
  <c r="AC167" i="2"/>
  <c r="AC170" i="2"/>
  <c r="AD172" i="2"/>
  <c r="AD179" i="2"/>
  <c r="AD182" i="2"/>
  <c r="AC183" i="2"/>
  <c r="AD753" i="2"/>
  <c r="AC754" i="2"/>
  <c r="AD755" i="2"/>
  <c r="AC765" i="2"/>
  <c r="AD769" i="2"/>
  <c r="AC770" i="2"/>
  <c r="AD771" i="2"/>
  <c r="AC777" i="2"/>
  <c r="AD779" i="2"/>
  <c r="AD785" i="2"/>
  <c r="AC786" i="2"/>
  <c r="AD787" i="2"/>
  <c r="AD793" i="2"/>
  <c r="AC794" i="2"/>
  <c r="AC797" i="2"/>
  <c r="AC801" i="2"/>
  <c r="AD803" i="2"/>
  <c r="AC805" i="2"/>
  <c r="AC806" i="2"/>
  <c r="AD809" i="2"/>
  <c r="AC812" i="2"/>
  <c r="AD813" i="2"/>
  <c r="AC814" i="2"/>
  <c r="AD817" i="2"/>
  <c r="AC818" i="2"/>
  <c r="AC821" i="2"/>
  <c r="AC8" i="2"/>
  <c r="AC9" i="2"/>
  <c r="AD10" i="2"/>
  <c r="AC31" i="2"/>
  <c r="AC32" i="2"/>
  <c r="AD36" i="2"/>
  <c r="AD40" i="2"/>
  <c r="AC42" i="2"/>
  <c r="AD46" i="2"/>
  <c r="AC47" i="2"/>
  <c r="AD48" i="2"/>
  <c r="AC53" i="2"/>
  <c r="AC58" i="2"/>
  <c r="AC64" i="2"/>
  <c r="AC65" i="2"/>
  <c r="AC73" i="2"/>
  <c r="AD74" i="2"/>
  <c r="AD77" i="2"/>
  <c r="AD79" i="2"/>
  <c r="AC89" i="2"/>
  <c r="AD93" i="2"/>
  <c r="AC94" i="2"/>
  <c r="AC96" i="2"/>
  <c r="AD97" i="2"/>
  <c r="AC98" i="2"/>
  <c r="AC101" i="2"/>
  <c r="AD103" i="2"/>
  <c r="AD107" i="2"/>
  <c r="AD111" i="2"/>
  <c r="AC112" i="2"/>
  <c r="AD113" i="2"/>
  <c r="AC119" i="2"/>
  <c r="AD125" i="2"/>
  <c r="AD126" i="2"/>
  <c r="AD133" i="2"/>
  <c r="AD134" i="2"/>
  <c r="AD141" i="2"/>
  <c r="AD142" i="2"/>
  <c r="AD147" i="2"/>
  <c r="AD150" i="2"/>
  <c r="AD157" i="2"/>
  <c r="AD158" i="2"/>
  <c r="AC161" i="2"/>
  <c r="AD167" i="2"/>
  <c r="AD170" i="2"/>
  <c r="AC171" i="2"/>
  <c r="AC174" i="2"/>
  <c r="AD176" i="2"/>
  <c r="AD183" i="2"/>
  <c r="AD191" i="2"/>
  <c r="AC194" i="2"/>
  <c r="AC198" i="2"/>
  <c r="AD199" i="2"/>
  <c r="AD206" i="2"/>
  <c r="AD751" i="2"/>
  <c r="AC761" i="2"/>
  <c r="AD765" i="2"/>
  <c r="AC766" i="2"/>
  <c r="AD767" i="2"/>
  <c r="AD777" i="2"/>
  <c r="AC778" i="2"/>
  <c r="AC789" i="2"/>
  <c r="AC796" i="2"/>
  <c r="AD797" i="2"/>
  <c r="AC798" i="2"/>
  <c r="AD801" i="2"/>
  <c r="AC802" i="2"/>
  <c r="AC804" i="2"/>
  <c r="AD805" i="2"/>
  <c r="AD807" i="2"/>
  <c r="AD815" i="2"/>
  <c r="AD821" i="2"/>
  <c r="AD6" i="2"/>
  <c r="AD9" i="2"/>
  <c r="AC12" i="2"/>
  <c r="AC23" i="2"/>
  <c r="AC24" i="2"/>
  <c r="AD26" i="2"/>
  <c r="AC28" i="2"/>
  <c r="AD32" i="2"/>
  <c r="AD34" i="2"/>
  <c r="AD38" i="2"/>
  <c r="AD42" i="2"/>
  <c r="AC43" i="2"/>
  <c r="AD44" i="2"/>
  <c r="AC54" i="2"/>
  <c r="AD55" i="2"/>
  <c r="AD58" i="2"/>
  <c r="AC60" i="2"/>
  <c r="AC61" i="2"/>
  <c r="AD65" i="2"/>
  <c r="AD67" i="2"/>
  <c r="AC69" i="2"/>
  <c r="AC70" i="2"/>
  <c r="AD73" i="2"/>
  <c r="AC85" i="2"/>
  <c r="AD89" i="2"/>
  <c r="AC90" i="2"/>
  <c r="AD91" i="2"/>
  <c r="AD101" i="2"/>
  <c r="AD109" i="2"/>
  <c r="AD119" i="2"/>
  <c r="AC120" i="2"/>
  <c r="AC129" i="2"/>
  <c r="AC130" i="2"/>
  <c r="AC137" i="2"/>
  <c r="AC138" i="2"/>
  <c r="AC145" i="2"/>
  <c r="AC146" i="2"/>
  <c r="AD151" i="2"/>
  <c r="AC153" i="2"/>
  <c r="AD161" i="2"/>
  <c r="AC162" i="2"/>
  <c r="AD164" i="2"/>
  <c r="AD171" i="2"/>
  <c r="AD174" i="2"/>
  <c r="AC175" i="2"/>
  <c r="AC178" i="2"/>
  <c r="AD180" i="2"/>
  <c r="AC757" i="2"/>
  <c r="AD761" i="2"/>
  <c r="AC762" i="2"/>
  <c r="AD763" i="2"/>
  <c r="AC773" i="2"/>
  <c r="AC781" i="2"/>
  <c r="AD789" i="2"/>
  <c r="AC790" i="2"/>
  <c r="AD791" i="2"/>
  <c r="AD799" i="2"/>
  <c r="AC808" i="2"/>
  <c r="AD811" i="2"/>
  <c r="AC816" i="2"/>
  <c r="AC13" i="2"/>
  <c r="AD14" i="2"/>
  <c r="AC16" i="2"/>
  <c r="AC17" i="2"/>
  <c r="AD19" i="2"/>
  <c r="AC20" i="2"/>
  <c r="AD24" i="2"/>
  <c r="AC27" i="2"/>
  <c r="AD28" i="2"/>
  <c r="AD30" i="2"/>
  <c r="AC50" i="2"/>
  <c r="AD54" i="2"/>
  <c r="AD61" i="2"/>
  <c r="AD63" i="2"/>
  <c r="AC68" i="2"/>
  <c r="AD69" i="2"/>
  <c r="AD71" i="2"/>
  <c r="AD75" i="2"/>
  <c r="AC81" i="2"/>
  <c r="AD85" i="2"/>
  <c r="AC86" i="2"/>
  <c r="AD87" i="2"/>
  <c r="AD99" i="2"/>
  <c r="AC105" i="2"/>
  <c r="AD106" i="2"/>
  <c r="AC115" i="2"/>
  <c r="AD121" i="2"/>
  <c r="AC123" i="2"/>
  <c r="AD129" i="2"/>
  <c r="AD130" i="2"/>
  <c r="AD137" i="2"/>
  <c r="AD138" i="2"/>
  <c r="AD145" i="2"/>
  <c r="AD146" i="2"/>
  <c r="AC149" i="2"/>
  <c r="AD153" i="2"/>
  <c r="AD162" i="2"/>
  <c r="AC163" i="2"/>
  <c r="AC166" i="2"/>
  <c r="AD168" i="2"/>
  <c r="AD175" i="2"/>
  <c r="AD178" i="2"/>
  <c r="AC179" i="2"/>
  <c r="AC182" i="2"/>
  <c r="AD184" i="2"/>
  <c r="AD186" i="2"/>
  <c r="AC187" i="2"/>
  <c r="AC190" i="2"/>
  <c r="AD195" i="2"/>
  <c r="AD202" i="2"/>
  <c r="AC186" i="2"/>
  <c r="AD187" i="2"/>
  <c r="AD192" i="2"/>
  <c r="AD196" i="2"/>
  <c r="AC202" i="2"/>
  <c r="AC207" i="2"/>
  <c r="AC214" i="2"/>
  <c r="AC215" i="2"/>
  <c r="AC229" i="2"/>
  <c r="AD231" i="2"/>
  <c r="AD198" i="2"/>
  <c r="AC206" i="2"/>
  <c r="AD207" i="2"/>
  <c r="AD214" i="2"/>
  <c r="AD215" i="2"/>
  <c r="AC218" i="2"/>
  <c r="AC219" i="2"/>
  <c r="AC223" i="2"/>
  <c r="AC227" i="2"/>
  <c r="AC230" i="2"/>
  <c r="AD218" i="2"/>
  <c r="AD188" i="2"/>
  <c r="AC201" i="2"/>
  <c r="AC210" i="2"/>
  <c r="AC211" i="2"/>
  <c r="AD219" i="2"/>
  <c r="AC222" i="2"/>
  <c r="AD223" i="2"/>
  <c r="AC226" i="2"/>
  <c r="AD227" i="2"/>
  <c r="AD230" i="2"/>
  <c r="AD190" i="2"/>
  <c r="AC191" i="2"/>
  <c r="AD194" i="2"/>
  <c r="AC195" i="2"/>
  <c r="AC203" i="2"/>
  <c r="AD210" i="2"/>
  <c r="AD211" i="2"/>
  <c r="AD222" i="2"/>
  <c r="AD226" i="2"/>
  <c r="AD200" i="2"/>
  <c r="AC106" i="2"/>
  <c r="AC104" i="2"/>
  <c r="AC102" i="2"/>
  <c r="AC709" i="2"/>
  <c r="AC549" i="2"/>
  <c r="AC547" i="2"/>
  <c r="AC634" i="2"/>
  <c r="AC245" i="2"/>
  <c r="AC304" i="2"/>
  <c r="AC819" i="2"/>
  <c r="AD804" i="2"/>
  <c r="AD810" i="2"/>
  <c r="AD794" i="2"/>
  <c r="AC792" i="2"/>
  <c r="AC776" i="2"/>
  <c r="AD790" i="2"/>
  <c r="AD774" i="2"/>
  <c r="AD770" i="2"/>
  <c r="AD766" i="2"/>
  <c r="AD762" i="2"/>
  <c r="AD758" i="2"/>
  <c r="AD754" i="2"/>
  <c r="AD750" i="2"/>
  <c r="AD746" i="2"/>
  <c r="AD742" i="2"/>
  <c r="AD738" i="2"/>
  <c r="AD734" i="2"/>
  <c r="AD730" i="2"/>
  <c r="AD726" i="2"/>
  <c r="AD722" i="2"/>
  <c r="AD718" i="2"/>
  <c r="AD681" i="2"/>
  <c r="AD693" i="2"/>
  <c r="AC779" i="2"/>
  <c r="AC689" i="2"/>
  <c r="AC772" i="2"/>
  <c r="AC764" i="2"/>
  <c r="AC756" i="2"/>
  <c r="AC748" i="2"/>
  <c r="AC740" i="2"/>
  <c r="AC732" i="2"/>
  <c r="AC724" i="2"/>
  <c r="AC716" i="2"/>
  <c r="AD677" i="2"/>
  <c r="AD679" i="2"/>
  <c r="AD614" i="2"/>
  <c r="AD596" i="2"/>
  <c r="AD610" i="2"/>
  <c r="AC600" i="2"/>
  <c r="AC684" i="2"/>
  <c r="AC672" i="2"/>
  <c r="AD669" i="2"/>
  <c r="AC664" i="2"/>
  <c r="AD661" i="2"/>
  <c r="AC656" i="2"/>
  <c r="AD653" i="2"/>
  <c r="AC648" i="2"/>
  <c r="AD645" i="2"/>
  <c r="AC640" i="2"/>
  <c r="AD637" i="2"/>
  <c r="AC633" i="2"/>
  <c r="AD604" i="2"/>
  <c r="AD634" i="2"/>
  <c r="AD632" i="2"/>
  <c r="AD592" i="2"/>
  <c r="AC625" i="2"/>
  <c r="AC617" i="2"/>
  <c r="AC609" i="2"/>
  <c r="AC601" i="2"/>
  <c r="AD594" i="2"/>
  <c r="AC585" i="2"/>
  <c r="AD582" i="2"/>
  <c r="AC577" i="2"/>
  <c r="AD574" i="2"/>
  <c r="AC569" i="2"/>
  <c r="AD566" i="2"/>
  <c r="AC561" i="2"/>
  <c r="AD558" i="2"/>
  <c r="AC550" i="2"/>
  <c r="AD519" i="2"/>
  <c r="AD539" i="2"/>
  <c r="AC584" i="2"/>
  <c r="AC576" i="2"/>
  <c r="AC568" i="2"/>
  <c r="AC560" i="2"/>
  <c r="AD553" i="2"/>
  <c r="AD471" i="2"/>
  <c r="AD449" i="2"/>
  <c r="AD451" i="2"/>
  <c r="AD445" i="2"/>
  <c r="AD441" i="2"/>
  <c r="AD437" i="2"/>
  <c r="AD426" i="2"/>
  <c r="AC160" i="2"/>
  <c r="AC18" i="2"/>
  <c r="AC55" i="2"/>
  <c r="AC78" i="2"/>
  <c r="AC632" i="2"/>
  <c r="AC707" i="2"/>
  <c r="AC545" i="2"/>
  <c r="AC628" i="2"/>
  <c r="AC432" i="2"/>
  <c r="AD802" i="2"/>
  <c r="AC780" i="2"/>
  <c r="AD816" i="2"/>
  <c r="AD800" i="2"/>
  <c r="AC784" i="2"/>
  <c r="AD788" i="2"/>
  <c r="AD778" i="2"/>
  <c r="AC712" i="2"/>
  <c r="AD697" i="2"/>
  <c r="AD691" i="2"/>
  <c r="AC685" i="2"/>
  <c r="AC811" i="2"/>
  <c r="AC803" i="2"/>
  <c r="AC795" i="2"/>
  <c r="AC783" i="2"/>
  <c r="AC771" i="2"/>
  <c r="AD768" i="2"/>
  <c r="AC763" i="2"/>
  <c r="AD760" i="2"/>
  <c r="AC755" i="2"/>
  <c r="AD752" i="2"/>
  <c r="AC747" i="2"/>
  <c r="AD744" i="2"/>
  <c r="AC739" i="2"/>
  <c r="AD736" i="2"/>
  <c r="AC731" i="2"/>
  <c r="AD728" i="2"/>
  <c r="AC723" i="2"/>
  <c r="AD720" i="2"/>
  <c r="AD705" i="2"/>
  <c r="AD709" i="2"/>
  <c r="AD707" i="2"/>
  <c r="AD683" i="2"/>
  <c r="AC629" i="2"/>
  <c r="AC704" i="2"/>
  <c r="AC696" i="2"/>
  <c r="AC688" i="2"/>
  <c r="AD620" i="2"/>
  <c r="AD606" i="2"/>
  <c r="AC588" i="2"/>
  <c r="AC673" i="2"/>
  <c r="AC665" i="2"/>
  <c r="AC657" i="2"/>
  <c r="AC649" i="2"/>
  <c r="AC641" i="2"/>
  <c r="AD602" i="2"/>
  <c r="AC597" i="2"/>
  <c r="AD590" i="2"/>
  <c r="AD584" i="2"/>
  <c r="AD580" i="2"/>
  <c r="AD576" i="2"/>
  <c r="AD572" i="2"/>
  <c r="AD568" i="2"/>
  <c r="AD564" i="2"/>
  <c r="AD560" i="2"/>
  <c r="AD556" i="2"/>
  <c r="AD533" i="2"/>
  <c r="AC542" i="2"/>
  <c r="AC534" i="2"/>
  <c r="AC526" i="2"/>
  <c r="AC518" i="2"/>
  <c r="AD515" i="2"/>
  <c r="AC510" i="2"/>
  <c r="AD507" i="2"/>
  <c r="AC502" i="2"/>
  <c r="AD499" i="2"/>
  <c r="AC494" i="2"/>
  <c r="AD491" i="2"/>
  <c r="AC486" i="2"/>
  <c r="AD483" i="2"/>
  <c r="AC478" i="2"/>
  <c r="AD475" i="2"/>
  <c r="AD463" i="2"/>
  <c r="AC515" i="2"/>
  <c r="AC507" i="2"/>
  <c r="AC499" i="2"/>
  <c r="AC491" i="2"/>
  <c r="AC76" i="2"/>
  <c r="AD159" i="2"/>
  <c r="AC822" i="2"/>
  <c r="AC820" i="2"/>
  <c r="AC626" i="2"/>
  <c r="AC630" i="2"/>
  <c r="AC715" i="2"/>
  <c r="AC430" i="2"/>
  <c r="AC428" i="2"/>
  <c r="AD820" i="2"/>
  <c r="AD814" i="2"/>
  <c r="AD798" i="2"/>
  <c r="AD808" i="2"/>
  <c r="AD792" i="2"/>
  <c r="AD776" i="2"/>
  <c r="AD782" i="2"/>
  <c r="AD695" i="2"/>
  <c r="AC681" i="2"/>
  <c r="AD713" i="2"/>
  <c r="AC787" i="2"/>
  <c r="AC708" i="2"/>
  <c r="AD703" i="2"/>
  <c r="AD689" i="2"/>
  <c r="AC768" i="2"/>
  <c r="AC760" i="2"/>
  <c r="AC752" i="2"/>
  <c r="AC744" i="2"/>
  <c r="AC736" i="2"/>
  <c r="AC728" i="2"/>
  <c r="AC720" i="2"/>
  <c r="AD715" i="2"/>
  <c r="AD701" i="2"/>
  <c r="AC677" i="2"/>
  <c r="AD687" i="2"/>
  <c r="AC596" i="2"/>
  <c r="AD624" i="2"/>
  <c r="AD600" i="2"/>
  <c r="AC676" i="2"/>
  <c r="AD673" i="2"/>
  <c r="AC668" i="2"/>
  <c r="AD665" i="2"/>
  <c r="AC660" i="2"/>
  <c r="AD657" i="2"/>
  <c r="AC652" i="2"/>
  <c r="AD649" i="2"/>
  <c r="AC644" i="2"/>
  <c r="AD641" i="2"/>
  <c r="AC636" i="2"/>
  <c r="AD622" i="2"/>
  <c r="AD616" i="2"/>
  <c r="AC592" i="2"/>
  <c r="AC621" i="2"/>
  <c r="AC613" i="2"/>
  <c r="AC605" i="2"/>
  <c r="AC593" i="2"/>
  <c r="AD586" i="2"/>
  <c r="AC581" i="2"/>
  <c r="AD578" i="2"/>
  <c r="AC573" i="2"/>
  <c r="AD570" i="2"/>
  <c r="AC565" i="2"/>
  <c r="AD562" i="2"/>
  <c r="AC557" i="2"/>
  <c r="AD529" i="2"/>
  <c r="AD551" i="2"/>
  <c r="AD541" i="2"/>
  <c r="AD525" i="2"/>
  <c r="AC554" i="2"/>
  <c r="AC546" i="2"/>
  <c r="AD521" i="2"/>
  <c r="AC580" i="2"/>
  <c r="AC572" i="2"/>
  <c r="AC564" i="2"/>
  <c r="AC556" i="2"/>
  <c r="AD535" i="2"/>
  <c r="AD461" i="2"/>
  <c r="AC449" i="2"/>
  <c r="AD459" i="2"/>
  <c r="AD517" i="2"/>
  <c r="AD513" i="2"/>
  <c r="AD509" i="2"/>
  <c r="AD505" i="2"/>
  <c r="AD501" i="2"/>
  <c r="AD497" i="2"/>
  <c r="AD493" i="2"/>
  <c r="AC154" i="2"/>
  <c r="AC108" i="2"/>
  <c r="AC152" i="2"/>
  <c r="AC713" i="2"/>
  <c r="AC553" i="2"/>
  <c r="AC551" i="2"/>
  <c r="AC711" i="2"/>
  <c r="AC302" i="2"/>
  <c r="AC253" i="2"/>
  <c r="AD818" i="2"/>
  <c r="AD780" i="2"/>
  <c r="AD784" i="2"/>
  <c r="AD812" i="2"/>
  <c r="AD796" i="2"/>
  <c r="AC788" i="2"/>
  <c r="AD822" i="2"/>
  <c r="AD806" i="2"/>
  <c r="AD786" i="2"/>
  <c r="AD685" i="2"/>
  <c r="AC815" i="2"/>
  <c r="AC807" i="2"/>
  <c r="AC799" i="2"/>
  <c r="AC791" i="2"/>
  <c r="AC775" i="2"/>
  <c r="AD772" i="2"/>
  <c r="AC767" i="2"/>
  <c r="AD764" i="2"/>
  <c r="AC759" i="2"/>
  <c r="AD756" i="2"/>
  <c r="AC751" i="2"/>
  <c r="AD748" i="2"/>
  <c r="AC743" i="2"/>
  <c r="AD740" i="2"/>
  <c r="AC735" i="2"/>
  <c r="AD732" i="2"/>
  <c r="AC727" i="2"/>
  <c r="AD724" i="2"/>
  <c r="AC719" i="2"/>
  <c r="AD716" i="2"/>
  <c r="AD699" i="2"/>
  <c r="AD675" i="2"/>
  <c r="AD671" i="2"/>
  <c r="AD667" i="2"/>
  <c r="AD663" i="2"/>
  <c r="AD659" i="2"/>
  <c r="AD655" i="2"/>
  <c r="AD651" i="2"/>
  <c r="AD647" i="2"/>
  <c r="AD643" i="2"/>
  <c r="AD639" i="2"/>
  <c r="AD612" i="2"/>
  <c r="AD630" i="2"/>
  <c r="AD608" i="2"/>
  <c r="AC700" i="2"/>
  <c r="AC692" i="2"/>
  <c r="AC680" i="2"/>
  <c r="AD588" i="2"/>
  <c r="AC669" i="2"/>
  <c r="AC661" i="2"/>
  <c r="AC653" i="2"/>
  <c r="AC645" i="2"/>
  <c r="AC637" i="2"/>
  <c r="AD626" i="2"/>
  <c r="AD618" i="2"/>
  <c r="AD598" i="2"/>
  <c r="AC589" i="2"/>
  <c r="AD531" i="2"/>
  <c r="AD543" i="2"/>
  <c r="AD527" i="2"/>
  <c r="AC519" i="2"/>
  <c r="AD537" i="2"/>
  <c r="AD523" i="2"/>
  <c r="AD547" i="2"/>
  <c r="AD545" i="2"/>
  <c r="AC538" i="2"/>
  <c r="AC530" i="2"/>
  <c r="AC522" i="2"/>
  <c r="AC514" i="2"/>
  <c r="AD511" i="2"/>
  <c r="AC506" i="2"/>
  <c r="AD503" i="2"/>
  <c r="AC498" i="2"/>
  <c r="AD495" i="2"/>
  <c r="AC490" i="2"/>
  <c r="AD487" i="2"/>
  <c r="AC482" i="2"/>
  <c r="AD479" i="2"/>
  <c r="AC474" i="2"/>
  <c r="AC511" i="2"/>
  <c r="AC503" i="2"/>
  <c r="AC495" i="2"/>
  <c r="AC487" i="2"/>
  <c r="AD467" i="2"/>
  <c r="AD410" i="2"/>
  <c r="AD434" i="2"/>
  <c r="AC470" i="2"/>
  <c r="AC462" i="2"/>
  <c r="AD447" i="2"/>
  <c r="AC442" i="2"/>
  <c r="AD439" i="2"/>
  <c r="AD418" i="2"/>
  <c r="AD416" i="2"/>
  <c r="AC423" i="2"/>
  <c r="AC415" i="2"/>
  <c r="AC403" i="2"/>
  <c r="AD400" i="2"/>
  <c r="AC395" i="2"/>
  <c r="AD392" i="2"/>
  <c r="AD384" i="2"/>
  <c r="AD402" i="2"/>
  <c r="AD398" i="2"/>
  <c r="AD394" i="2"/>
  <c r="AD390" i="2"/>
  <c r="AC371" i="2"/>
  <c r="AC359" i="2"/>
  <c r="AC366" i="2"/>
  <c r="AD363" i="2"/>
  <c r="AC342" i="2"/>
  <c r="AD335" i="2"/>
  <c r="AD364" i="2"/>
  <c r="AC347" i="2"/>
  <c r="AD344" i="2"/>
  <c r="AC339" i="2"/>
  <c r="AD336" i="2"/>
  <c r="AD342" i="2"/>
  <c r="AD318" i="2"/>
  <c r="AC313" i="2"/>
  <c r="AD310" i="2"/>
  <c r="AD304" i="2"/>
  <c r="AD302" i="2"/>
  <c r="AC301" i="2"/>
  <c r="AD285" i="2"/>
  <c r="AD287" i="2"/>
  <c r="AD264" i="2"/>
  <c r="AD262" i="2"/>
  <c r="AC246" i="2"/>
  <c r="AC192" i="2"/>
  <c r="AD185" i="2"/>
  <c r="AC184" i="2"/>
  <c r="AC176" i="2"/>
  <c r="AC168" i="2"/>
  <c r="AD156" i="2"/>
  <c r="AC173" i="2"/>
  <c r="AD160" i="2"/>
  <c r="AC128" i="2"/>
  <c r="AD100" i="2"/>
  <c r="AC72" i="2"/>
  <c r="AD62" i="2"/>
  <c r="AD53" i="2"/>
  <c r="AC63" i="2"/>
  <c r="AC57" i="2"/>
  <c r="AD37" i="2"/>
  <c r="AD49" i="2"/>
  <c r="AD41" i="2"/>
  <c r="AC29" i="2"/>
  <c r="AC10" i="2"/>
  <c r="AC483" i="2"/>
  <c r="AC475" i="2"/>
  <c r="AD469" i="2"/>
  <c r="AD465" i="2"/>
  <c r="AC445" i="2"/>
  <c r="AC437" i="2"/>
  <c r="AC450" i="2"/>
  <c r="AC438" i="2"/>
  <c r="AD435" i="2"/>
  <c r="AC431" i="2"/>
  <c r="AD420" i="2"/>
  <c r="AC406" i="2"/>
  <c r="AD408" i="2"/>
  <c r="AC376" i="2"/>
  <c r="AD378" i="2"/>
  <c r="AC398" i="2"/>
  <c r="AC390" i="2"/>
  <c r="AC358" i="2"/>
  <c r="AD355" i="2"/>
  <c r="AD350" i="2"/>
  <c r="AC350" i="2"/>
  <c r="AC381" i="2"/>
  <c r="AC367" i="2"/>
  <c r="AC354" i="2"/>
  <c r="AD347" i="2"/>
  <c r="AC338" i="2"/>
  <c r="AC322" i="2"/>
  <c r="AD368" i="2"/>
  <c r="AD352" i="2"/>
  <c r="AC325" i="2"/>
  <c r="AD346" i="2"/>
  <c r="AC326" i="2"/>
  <c r="AC321" i="2"/>
  <c r="AD306" i="2"/>
  <c r="AC318" i="2"/>
  <c r="AD309" i="2"/>
  <c r="AD281" i="2"/>
  <c r="AD289" i="2"/>
  <c r="AD277" i="2"/>
  <c r="AC272" i="2"/>
  <c r="AC275" i="2"/>
  <c r="AC265" i="2"/>
  <c r="AC255" i="2"/>
  <c r="AC256" i="2"/>
  <c r="AD251" i="2"/>
  <c r="AD243" i="2"/>
  <c r="AD239" i="2"/>
  <c r="AC234" i="2"/>
  <c r="AC217" i="2"/>
  <c r="AD203" i="2"/>
  <c r="AD216" i="2"/>
  <c r="AD201" i="2"/>
  <c r="AD232" i="2"/>
  <c r="AD228" i="2"/>
  <c r="AC228" i="2"/>
  <c r="AD225" i="2"/>
  <c r="AC220" i="2"/>
  <c r="AD217" i="2"/>
  <c r="AC212" i="2"/>
  <c r="AD209" i="2"/>
  <c r="AC204" i="2"/>
  <c r="AD148" i="2"/>
  <c r="AC188" i="2"/>
  <c r="AD154" i="2"/>
  <c r="AC143" i="2"/>
  <c r="AC177" i="2"/>
  <c r="AC159" i="2"/>
  <c r="AD155" i="2"/>
  <c r="AC147" i="2"/>
  <c r="AC144" i="2"/>
  <c r="AC132" i="2"/>
  <c r="AD120" i="2"/>
  <c r="AD135" i="2"/>
  <c r="AC118" i="2"/>
  <c r="AC139" i="2"/>
  <c r="AD136" i="2"/>
  <c r="AC131" i="2"/>
  <c r="AD128" i="2"/>
  <c r="AC122" i="2"/>
  <c r="AC117" i="2"/>
  <c r="AD114" i="2"/>
  <c r="AC109" i="2"/>
  <c r="AD98" i="2"/>
  <c r="AC88" i="2"/>
  <c r="AC80" i="2"/>
  <c r="AC75" i="2"/>
  <c r="AC95" i="2"/>
  <c r="AD92" i="2"/>
  <c r="AC87" i="2"/>
  <c r="AD84" i="2"/>
  <c r="AC71" i="2"/>
  <c r="AC56" i="2"/>
  <c r="AD51" i="2"/>
  <c r="AD47" i="2"/>
  <c r="AD43" i="2"/>
  <c r="AD39" i="2"/>
  <c r="AD29" i="2"/>
  <c r="AD35" i="2"/>
  <c r="AC30" i="2"/>
  <c r="AC26" i="2"/>
  <c r="AC21" i="2"/>
  <c r="AC15" i="2"/>
  <c r="AC11" i="2"/>
  <c r="AC7" i="2"/>
  <c r="AC291" i="2"/>
  <c r="AD298" i="2"/>
  <c r="AD313" i="2"/>
  <c r="AC293" i="2"/>
  <c r="AC288" i="2"/>
  <c r="AC264" i="2"/>
  <c r="AC261" i="2"/>
  <c r="AD247" i="2"/>
  <c r="AC250" i="2"/>
  <c r="AD233" i="2"/>
  <c r="AC242" i="2"/>
  <c r="AC205" i="2"/>
  <c r="AC200" i="2"/>
  <c r="AC185" i="2"/>
  <c r="AC189" i="2"/>
  <c r="AC180" i="2"/>
  <c r="AC172" i="2"/>
  <c r="AC164" i="2"/>
  <c r="AC181" i="2"/>
  <c r="AC165" i="2"/>
  <c r="AC136" i="2"/>
  <c r="AC121" i="2"/>
  <c r="AD96" i="2"/>
  <c r="AC110" i="2"/>
  <c r="AD72" i="2"/>
  <c r="AC74" i="2"/>
  <c r="AC66" i="2"/>
  <c r="AD64" i="2"/>
  <c r="AC59" i="2"/>
  <c r="AC41" i="2"/>
  <c r="AC48" i="2"/>
  <c r="AD33" i="2"/>
  <c r="AC38" i="2"/>
  <c r="AD21" i="2"/>
  <c r="AD11" i="2"/>
  <c r="AD457" i="2"/>
  <c r="AD453" i="2"/>
  <c r="AD489" i="2"/>
  <c r="AD485" i="2"/>
  <c r="AD481" i="2"/>
  <c r="AD477" i="2"/>
  <c r="AC410" i="2"/>
  <c r="AD422" i="2"/>
  <c r="AC466" i="2"/>
  <c r="AC458" i="2"/>
  <c r="AC446" i="2"/>
  <c r="AD443" i="2"/>
  <c r="AC427" i="2"/>
  <c r="AC419" i="2"/>
  <c r="AC411" i="2"/>
  <c r="AD404" i="2"/>
  <c r="AC399" i="2"/>
  <c r="AD396" i="2"/>
  <c r="AC391" i="2"/>
  <c r="AD388" i="2"/>
  <c r="AC374" i="2"/>
  <c r="AD382" i="2"/>
  <c r="AC375" i="2"/>
  <c r="AD371" i="2"/>
  <c r="AC362" i="2"/>
  <c r="AD359" i="2"/>
  <c r="AC363" i="2"/>
  <c r="AD351" i="2"/>
  <c r="AD343" i="2"/>
  <c r="AC334" i="2"/>
  <c r="AD372" i="2"/>
  <c r="AD356" i="2"/>
  <c r="AD348" i="2"/>
  <c r="AC343" i="2"/>
  <c r="AD340" i="2"/>
  <c r="AC335" i="2"/>
  <c r="AD332" i="2"/>
  <c r="AD334" i="2"/>
  <c r="AC317" i="2"/>
  <c r="AD314" i="2"/>
  <c r="AC309" i="2"/>
  <c r="AC306" i="2"/>
  <c r="AD294" i="2"/>
  <c r="AC305" i="2"/>
  <c r="AC279" i="2"/>
  <c r="AC280" i="2"/>
  <c r="AD258" i="2"/>
  <c r="AC254" i="2"/>
  <c r="AD241" i="2"/>
  <c r="AD237" i="2"/>
  <c r="AC221" i="2"/>
  <c r="AC197" i="2"/>
  <c r="AD193" i="2"/>
  <c r="AD204" i="2"/>
  <c r="AC196" i="2"/>
  <c r="AD177" i="2"/>
  <c r="AD169" i="2"/>
  <c r="AD139" i="2"/>
  <c r="AD108" i="2"/>
  <c r="AD57" i="2"/>
  <c r="AC67" i="2"/>
  <c r="AC49" i="2"/>
  <c r="AD45" i="2"/>
  <c r="AC25" i="2"/>
  <c r="AC22" i="2"/>
  <c r="AC479" i="2"/>
  <c r="AD455" i="2"/>
  <c r="AD412" i="2"/>
  <c r="AC441" i="2"/>
  <c r="AD428" i="2"/>
  <c r="AD424" i="2"/>
  <c r="AC454" i="2"/>
  <c r="AC434" i="2"/>
  <c r="AD432" i="2"/>
  <c r="AD414" i="2"/>
  <c r="AD406" i="2"/>
  <c r="AC407" i="2"/>
  <c r="AD386" i="2"/>
  <c r="AD380" i="2"/>
  <c r="AD376" i="2"/>
  <c r="AC402" i="2"/>
  <c r="AC394" i="2"/>
  <c r="AC355" i="2"/>
  <c r="AC385" i="2"/>
  <c r="AC377" i="2"/>
  <c r="AC370" i="2"/>
  <c r="AD367" i="2"/>
  <c r="AC346" i="2"/>
  <c r="AD339" i="2"/>
  <c r="AD330" i="2"/>
  <c r="AD322" i="2"/>
  <c r="AD360" i="2"/>
  <c r="AC351" i="2"/>
  <c r="AD338" i="2"/>
  <c r="AC329" i="2"/>
  <c r="AD326" i="2"/>
  <c r="AC297" i="2"/>
  <c r="AC310" i="2"/>
  <c r="AD317" i="2"/>
  <c r="AC292" i="2"/>
  <c r="AD283" i="2"/>
  <c r="AC276" i="2"/>
  <c r="AD273" i="2"/>
  <c r="AD268" i="2"/>
  <c r="AD275" i="2"/>
  <c r="AD266" i="2"/>
  <c r="AC257" i="2"/>
  <c r="AD260" i="2"/>
  <c r="AD256" i="2"/>
  <c r="AC260" i="2"/>
  <c r="AD253" i="2"/>
  <c r="AC237" i="2"/>
  <c r="AC238" i="2"/>
  <c r="AD235" i="2"/>
  <c r="AC239" i="2"/>
  <c r="AC225" i="2"/>
  <c r="AC209" i="2"/>
  <c r="AD220" i="2"/>
  <c r="AD208" i="2"/>
  <c r="AC231" i="2"/>
  <c r="AD224" i="2"/>
  <c r="AC232" i="2"/>
  <c r="AD229" i="2"/>
  <c r="AC224" i="2"/>
  <c r="AD221" i="2"/>
  <c r="AC216" i="2"/>
  <c r="AD213" i="2"/>
  <c r="AC208" i="2"/>
  <c r="AD205" i="2"/>
  <c r="AC199" i="2"/>
  <c r="AC155" i="2"/>
  <c r="AD143" i="2"/>
  <c r="AC169" i="2"/>
  <c r="AC140" i="2"/>
  <c r="AC124" i="2"/>
  <c r="AD127" i="2"/>
  <c r="AD118" i="2"/>
  <c r="AD144" i="2"/>
  <c r="AD140" i="2"/>
  <c r="AC135" i="2"/>
  <c r="AD132" i="2"/>
  <c r="AC127" i="2"/>
  <c r="AD124" i="2"/>
  <c r="AD116" i="2"/>
  <c r="AD112" i="2"/>
  <c r="AC107" i="2"/>
  <c r="AC113" i="2"/>
  <c r="AD110" i="2"/>
  <c r="AC103" i="2"/>
  <c r="AD104" i="2"/>
  <c r="AD102" i="2"/>
  <c r="AC92" i="2"/>
  <c r="AC84" i="2"/>
  <c r="AD78" i="2"/>
  <c r="AD94" i="2"/>
  <c r="AD90" i="2"/>
  <c r="AD86" i="2"/>
  <c r="AD82" i="2"/>
  <c r="AD76" i="2"/>
  <c r="AD70" i="2"/>
  <c r="AC99" i="2"/>
  <c r="AC91" i="2"/>
  <c r="AD88" i="2"/>
  <c r="AC83" i="2"/>
  <c r="AD80" i="2"/>
  <c r="AC33" i="2"/>
  <c r="AC34" i="2"/>
  <c r="AD31" i="2"/>
  <c r="AD27" i="2"/>
  <c r="AC19" i="2"/>
  <c r="AD18" i="2"/>
  <c r="AD15" i="2"/>
  <c r="AC14" i="2"/>
  <c r="AD7" i="2"/>
  <c r="AD16" i="2"/>
  <c r="AD12" i="2"/>
  <c r="AD8" i="2"/>
  <c r="AC314" i="2"/>
  <c r="AC298" i="2"/>
  <c r="AC294" i="2"/>
  <c r="AD291" i="2"/>
  <c r="AD279" i="2"/>
  <c r="AC284" i="2"/>
  <c r="AD270" i="2"/>
  <c r="AD272" i="2"/>
  <c r="AC269" i="2"/>
  <c r="AD249" i="2"/>
  <c r="AC233" i="2"/>
  <c r="AC213" i="2"/>
  <c r="AD197" i="2"/>
  <c r="AC193" i="2"/>
  <c r="AD212" i="2"/>
  <c r="AD189" i="2"/>
  <c r="AC148" i="2"/>
  <c r="AD181" i="2"/>
  <c r="AD173" i="2"/>
  <c r="AD165" i="2"/>
  <c r="AC151" i="2"/>
  <c r="AD152" i="2"/>
  <c r="AD122" i="2"/>
  <c r="AD131" i="2"/>
  <c r="AC114" i="2"/>
  <c r="AC79" i="2"/>
  <c r="AD66" i="2"/>
  <c r="AC62" i="2"/>
  <c r="AD68" i="2"/>
  <c r="AD60" i="2"/>
  <c r="AC45" i="2"/>
  <c r="AC52" i="2"/>
  <c r="AC44" i="2"/>
  <c r="AD25" i="2"/>
  <c r="AD23" i="2"/>
  <c r="AC6" i="2"/>
  <c r="Z240" i="2"/>
  <c r="Z242" i="2"/>
  <c r="Y244" i="2"/>
  <c r="Z248" i="2"/>
  <c r="Z252" i="2"/>
  <c r="Z254" i="2"/>
  <c r="Z257" i="2"/>
  <c r="Y259" i="2"/>
  <c r="Z261" i="2"/>
  <c r="Z263" i="2"/>
  <c r="Y267" i="2"/>
  <c r="AE267" i="2" s="1"/>
  <c r="AR267" i="2" s="1"/>
  <c r="Y271" i="2"/>
  <c r="Y273" i="2"/>
  <c r="Y277" i="2"/>
  <c r="Z280" i="2"/>
  <c r="Y283" i="2"/>
  <c r="Y285" i="2"/>
  <c r="Z288" i="2"/>
  <c r="Y295" i="2"/>
  <c r="Y296" i="2"/>
  <c r="Y299" i="2"/>
  <c r="Y303" i="2"/>
  <c r="Z304" i="2"/>
  <c r="Y308" i="2"/>
  <c r="Y311" i="2"/>
  <c r="Y312" i="2"/>
  <c r="Y236" i="2"/>
  <c r="Z244" i="2"/>
  <c r="AF244" i="2" s="1"/>
  <c r="AS244" i="2" s="1"/>
  <c r="Y247" i="2"/>
  <c r="Y262" i="2"/>
  <c r="Y266" i="2"/>
  <c r="AE266" i="2" s="1"/>
  <c r="AR266" i="2" s="1"/>
  <c r="Z267" i="2"/>
  <c r="AF267" i="2" s="1"/>
  <c r="AS267" i="2" s="1"/>
  <c r="Y290" i="2"/>
  <c r="Z295" i="2"/>
  <c r="Z299" i="2"/>
  <c r="AF299" i="2" s="1"/>
  <c r="AS299" i="2" s="1"/>
  <c r="Z303" i="2"/>
  <c r="Y307" i="2"/>
  <c r="AE307" i="2" s="1"/>
  <c r="AR307" i="2" s="1"/>
  <c r="Z308" i="2"/>
  <c r="Z236" i="2"/>
  <c r="Y241" i="2"/>
  <c r="Z250" i="2"/>
  <c r="Y251" i="2"/>
  <c r="AE251" i="2" s="1"/>
  <c r="AR251" i="2" s="1"/>
  <c r="Y258" i="2"/>
  <c r="Z269" i="2"/>
  <c r="Y274" i="2"/>
  <c r="Y278" i="2"/>
  <c r="AE278" i="2" s="1"/>
  <c r="AR278" i="2" s="1"/>
  <c r="Y281" i="2"/>
  <c r="AE281" i="2" s="1"/>
  <c r="AR281" i="2" s="1"/>
  <c r="Y282" i="2"/>
  <c r="Y286" i="2"/>
  <c r="Z290" i="2"/>
  <c r="Z292" i="2"/>
  <c r="AF292" i="2" s="1"/>
  <c r="AS292" i="2" s="1"/>
  <c r="Y293" i="2"/>
  <c r="AE293" i="2" s="1"/>
  <c r="AR293" i="2" s="1"/>
  <c r="Z297" i="2"/>
  <c r="AF297" i="2" s="1"/>
  <c r="AS297" i="2" s="1"/>
  <c r="Y300" i="2"/>
  <c r="Z312" i="2"/>
  <c r="Y315" i="2"/>
  <c r="Y320" i="2"/>
  <c r="AE320" i="2" s="1"/>
  <c r="AR320" i="2" s="1"/>
  <c r="Z324" i="2"/>
  <c r="Z327" i="2"/>
  <c r="Z234" i="2"/>
  <c r="Y235" i="2"/>
  <c r="Y240" i="2"/>
  <c r="Z246" i="2"/>
  <c r="Y263" i="2"/>
  <c r="Z265" i="2"/>
  <c r="Z271" i="2"/>
  <c r="Z274" i="2"/>
  <c r="Z278" i="2"/>
  <c r="AF278" i="2" s="1"/>
  <c r="AS278" i="2" s="1"/>
  <c r="Z282" i="2"/>
  <c r="AF282" i="2" s="1"/>
  <c r="AS282" i="2" s="1"/>
  <c r="Z286" i="2"/>
  <c r="Z300" i="2"/>
  <c r="Z238" i="2"/>
  <c r="AF238" i="2" s="1"/>
  <c r="AS238" i="2" s="1"/>
  <c r="Y243" i="2"/>
  <c r="Y245" i="2"/>
  <c r="Y248" i="2"/>
  <c r="Y249" i="2"/>
  <c r="Y252" i="2"/>
  <c r="Y255" i="2"/>
  <c r="Z259" i="2"/>
  <c r="Z276" i="2"/>
  <c r="Z284" i="2"/>
  <c r="AF284" i="2" s="1"/>
  <c r="AS284" i="2" s="1"/>
  <c r="Z296" i="2"/>
  <c r="AF296" i="2" s="1"/>
  <c r="AS296" i="2" s="1"/>
  <c r="Y316" i="2"/>
  <c r="Y319" i="2"/>
  <c r="AE319" i="2" s="1"/>
  <c r="AR319" i="2" s="1"/>
  <c r="Z323" i="2"/>
  <c r="AF323" i="2" s="1"/>
  <c r="AS323" i="2" s="1"/>
  <c r="Z328" i="2"/>
  <c r="Z320" i="2"/>
  <c r="Y323" i="2"/>
  <c r="Z311" i="2"/>
  <c r="Z315" i="2"/>
  <c r="Z316" i="2"/>
  <c r="Z319" i="2"/>
  <c r="Z331" i="2"/>
  <c r="AF331" i="2" s="1"/>
  <c r="AS331" i="2" s="1"/>
  <c r="Z333" i="2"/>
  <c r="Y337" i="2"/>
  <c r="AE337" i="2" s="1"/>
  <c r="AR337" i="2" s="1"/>
  <c r="Y340" i="2"/>
  <c r="Z349" i="2"/>
  <c r="AF349" i="2" s="1"/>
  <c r="AS349" i="2" s="1"/>
  <c r="Z353" i="2"/>
  <c r="Y356" i="2"/>
  <c r="AE356" i="2" s="1"/>
  <c r="AR356" i="2" s="1"/>
  <c r="Y360" i="2"/>
  <c r="Y361" i="2"/>
  <c r="Z365" i="2"/>
  <c r="AF365" i="2" s="1"/>
  <c r="AS365" i="2" s="1"/>
  <c r="Z369" i="2"/>
  <c r="Z373" i="2"/>
  <c r="Y374" i="2"/>
  <c r="Z377" i="2"/>
  <c r="Z381" i="2"/>
  <c r="Y386" i="2"/>
  <c r="Z389" i="2"/>
  <c r="AF389" i="2" s="1"/>
  <c r="AS389" i="2" s="1"/>
  <c r="Y393" i="2"/>
  <c r="Z395" i="2"/>
  <c r="AF395" i="2" s="1"/>
  <c r="AS395" i="2" s="1"/>
  <c r="Y400" i="2"/>
  <c r="Y324" i="2"/>
  <c r="Y328" i="2"/>
  <c r="Y330" i="2"/>
  <c r="Y332" i="2"/>
  <c r="Z341" i="2"/>
  <c r="Y345" i="2"/>
  <c r="Y348" i="2"/>
  <c r="Z354" i="2"/>
  <c r="Z357" i="2"/>
  <c r="AF357" i="2" s="1"/>
  <c r="AS357" i="2" s="1"/>
  <c r="Y364" i="2"/>
  <c r="AE364" i="2" s="1"/>
  <c r="AR364" i="2" s="1"/>
  <c r="Z370" i="2"/>
  <c r="Y372" i="2"/>
  <c r="Z379" i="2"/>
  <c r="Z383" i="2"/>
  <c r="Y384" i="2"/>
  <c r="Y387" i="2"/>
  <c r="Y392" i="2"/>
  <c r="AE392" i="2" s="1"/>
  <c r="AR392" i="2" s="1"/>
  <c r="Z397" i="2"/>
  <c r="AF397" i="2" s="1"/>
  <c r="AS397" i="2" s="1"/>
  <c r="Y401" i="2"/>
  <c r="AE401" i="2" s="1"/>
  <c r="AR401" i="2" s="1"/>
  <c r="Z403" i="2"/>
  <c r="AF403" i="2" s="1"/>
  <c r="AS403" i="2" s="1"/>
  <c r="Y333" i="2"/>
  <c r="Y341" i="2"/>
  <c r="Y349" i="2"/>
  <c r="Y353" i="2"/>
  <c r="Z366" i="2"/>
  <c r="Z387" i="2"/>
  <c r="Y388" i="2"/>
  <c r="Y389" i="2"/>
  <c r="Z391" i="2"/>
  <c r="Z405" i="2"/>
  <c r="Y408" i="2"/>
  <c r="Z411" i="2"/>
  <c r="Z415" i="2"/>
  <c r="Y421" i="2"/>
  <c r="Z423" i="2"/>
  <c r="AF423" i="2" s="1"/>
  <c r="AS423" i="2" s="1"/>
  <c r="Y425" i="2"/>
  <c r="Z427" i="2"/>
  <c r="Y429" i="2"/>
  <c r="AE429" i="2" s="1"/>
  <c r="AR429" i="2" s="1"/>
  <c r="Y430" i="2"/>
  <c r="AE430" i="2" s="1"/>
  <c r="AR430" i="2" s="1"/>
  <c r="Z431" i="2"/>
  <c r="AF431" i="2" s="1"/>
  <c r="AS431" i="2" s="1"/>
  <c r="Z433" i="2"/>
  <c r="Y444" i="2"/>
  <c r="Z446" i="2"/>
  <c r="Y331" i="2"/>
  <c r="Z361" i="2"/>
  <c r="Y365" i="2"/>
  <c r="Y369" i="2"/>
  <c r="Y383" i="2"/>
  <c r="Y404" i="2"/>
  <c r="AE404" i="2" s="1"/>
  <c r="AR404" i="2" s="1"/>
  <c r="Y409" i="2"/>
  <c r="Y413" i="2"/>
  <c r="Y417" i="2"/>
  <c r="Z421" i="2"/>
  <c r="Z425" i="2"/>
  <c r="Z429" i="2"/>
  <c r="Y436" i="2"/>
  <c r="Z438" i="2"/>
  <c r="Y440" i="2"/>
  <c r="Z442" i="2"/>
  <c r="Z444" i="2"/>
  <c r="Y448" i="2"/>
  <c r="Z450" i="2"/>
  <c r="Y452" i="2"/>
  <c r="Z454" i="2"/>
  <c r="Z456" i="2"/>
  <c r="AF456" i="2" s="1"/>
  <c r="AS456" i="2" s="1"/>
  <c r="Z460" i="2"/>
  <c r="Y463" i="2"/>
  <c r="AE463" i="2" s="1"/>
  <c r="AR463" i="2" s="1"/>
  <c r="Z466" i="2"/>
  <c r="Y468" i="2"/>
  <c r="AE468" i="2" s="1"/>
  <c r="AR468" i="2" s="1"/>
  <c r="Y473" i="2"/>
  <c r="Z482" i="2"/>
  <c r="Z484" i="2"/>
  <c r="Y488" i="2"/>
  <c r="Y489" i="2"/>
  <c r="Z498" i="2"/>
  <c r="Z500" i="2"/>
  <c r="Y327" i="2"/>
  <c r="Y336" i="2"/>
  <c r="Z337" i="2"/>
  <c r="Y344" i="2"/>
  <c r="Z345" i="2"/>
  <c r="Y352" i="2"/>
  <c r="Y373" i="2"/>
  <c r="AE373" i="2" s="1"/>
  <c r="AR373" i="2" s="1"/>
  <c r="Z401" i="2"/>
  <c r="Z409" i="2"/>
  <c r="Z413" i="2"/>
  <c r="AF413" i="2" s="1"/>
  <c r="AS413" i="2" s="1"/>
  <c r="Z417" i="2"/>
  <c r="Y418" i="2"/>
  <c r="Y428" i="2"/>
  <c r="Z436" i="2"/>
  <c r="Z440" i="2"/>
  <c r="Y443" i="2"/>
  <c r="Y357" i="2"/>
  <c r="Y368" i="2"/>
  <c r="Y379" i="2"/>
  <c r="Z385" i="2"/>
  <c r="Z393" i="2"/>
  <c r="Y396" i="2"/>
  <c r="Y397" i="2"/>
  <c r="Z399" i="2"/>
  <c r="Y405" i="2"/>
  <c r="Z407" i="2"/>
  <c r="Z419" i="2"/>
  <c r="AF419" i="2" s="1"/>
  <c r="AS419" i="2" s="1"/>
  <c r="Y422" i="2"/>
  <c r="AE422" i="2" s="1"/>
  <c r="AR422" i="2" s="1"/>
  <c r="Y424" i="2"/>
  <c r="Y433" i="2"/>
  <c r="Y435" i="2"/>
  <c r="Y439" i="2"/>
  <c r="Y447" i="2"/>
  <c r="Y457" i="2"/>
  <c r="Y459" i="2"/>
  <c r="Y461" i="2"/>
  <c r="Z464" i="2"/>
  <c r="AF464" i="2" s="1"/>
  <c r="AS464" i="2" s="1"/>
  <c r="Z472" i="2"/>
  <c r="Z474" i="2"/>
  <c r="Z476" i="2"/>
  <c r="Y480" i="2"/>
  <c r="Y481" i="2"/>
  <c r="Z490" i="2"/>
  <c r="Z492" i="2"/>
  <c r="Y496" i="2"/>
  <c r="AE496" i="2" s="1"/>
  <c r="AR496" i="2" s="1"/>
  <c r="Y497" i="2"/>
  <c r="Y456" i="2"/>
  <c r="Z458" i="2"/>
  <c r="AF458" i="2" s="1"/>
  <c r="AS458" i="2" s="1"/>
  <c r="Y464" i="2"/>
  <c r="Z468" i="2"/>
  <c r="Y472" i="2"/>
  <c r="Y476" i="2"/>
  <c r="Y485" i="2"/>
  <c r="Z486" i="2"/>
  <c r="Z496" i="2"/>
  <c r="AF496" i="2" s="1"/>
  <c r="AS496" i="2" s="1"/>
  <c r="Y504" i="2"/>
  <c r="Y505" i="2"/>
  <c r="Z514" i="2"/>
  <c r="Z516" i="2"/>
  <c r="Z518" i="2"/>
  <c r="Y520" i="2"/>
  <c r="Y524" i="2"/>
  <c r="Y528" i="2"/>
  <c r="Y532" i="2"/>
  <c r="Z536" i="2"/>
  <c r="Z540" i="2"/>
  <c r="AF540" i="2" s="1"/>
  <c r="AS540" i="2" s="1"/>
  <c r="Z544" i="2"/>
  <c r="Y548" i="2"/>
  <c r="Y549" i="2"/>
  <c r="AE549" i="2" s="1"/>
  <c r="AR549" i="2" s="1"/>
  <c r="Z550" i="2"/>
  <c r="Z552" i="2"/>
  <c r="Z559" i="2"/>
  <c r="Y563" i="2"/>
  <c r="Z565" i="2"/>
  <c r="AF565" i="2" s="1"/>
  <c r="AS565" i="2" s="1"/>
  <c r="Y570" i="2"/>
  <c r="Z452" i="2"/>
  <c r="Y453" i="2"/>
  <c r="Y460" i="2"/>
  <c r="Z462" i="2"/>
  <c r="Z473" i="2"/>
  <c r="Y477" i="2"/>
  <c r="AE477" i="2" s="1"/>
  <c r="AR477" i="2" s="1"/>
  <c r="Z478" i="2"/>
  <c r="Z488" i="2"/>
  <c r="Y500" i="2"/>
  <c r="Z502" i="2"/>
  <c r="Z504" i="2"/>
  <c r="Y508" i="2"/>
  <c r="Y509" i="2"/>
  <c r="Z520" i="2"/>
  <c r="Z524" i="2"/>
  <c r="Z528" i="2"/>
  <c r="Y529" i="2"/>
  <c r="Z532" i="2"/>
  <c r="AF532" i="2" s="1"/>
  <c r="AS532" i="2" s="1"/>
  <c r="Z548" i="2"/>
  <c r="Y558" i="2"/>
  <c r="AE558" i="2" s="1"/>
  <c r="AR558" i="2" s="1"/>
  <c r="Z563" i="2"/>
  <c r="Y567" i="2"/>
  <c r="Z569" i="2"/>
  <c r="Y574" i="2"/>
  <c r="AE574" i="2" s="1"/>
  <c r="AR574" i="2" s="1"/>
  <c r="Z579" i="2"/>
  <c r="Y583" i="2"/>
  <c r="Z585" i="2"/>
  <c r="Y590" i="2"/>
  <c r="AE590" i="2" s="1"/>
  <c r="AR590" i="2" s="1"/>
  <c r="Z595" i="2"/>
  <c r="Y598" i="2"/>
  <c r="AE598" i="2" s="1"/>
  <c r="AR598" i="2" s="1"/>
  <c r="Y603" i="2"/>
  <c r="Y611" i="2"/>
  <c r="Y616" i="2"/>
  <c r="AE616" i="2" s="1"/>
  <c r="AR616" i="2" s="1"/>
  <c r="Y618" i="2"/>
  <c r="Y620" i="2"/>
  <c r="Y622" i="2"/>
  <c r="Z625" i="2"/>
  <c r="AF625" i="2" s="1"/>
  <c r="AS625" i="2" s="1"/>
  <c r="Y627" i="2"/>
  <c r="Y628" i="2"/>
  <c r="Z470" i="2"/>
  <c r="Y471" i="2"/>
  <c r="Z480" i="2"/>
  <c r="Y492" i="2"/>
  <c r="Z506" i="2"/>
  <c r="Z508" i="2"/>
  <c r="AF508" i="2" s="1"/>
  <c r="AS508" i="2" s="1"/>
  <c r="Y512" i="2"/>
  <c r="Y513" i="2"/>
  <c r="Z530" i="2"/>
  <c r="Y533" i="2"/>
  <c r="Y535" i="2"/>
  <c r="Z538" i="2"/>
  <c r="Z542" i="2"/>
  <c r="AF542" i="2" s="1"/>
  <c r="AS542" i="2" s="1"/>
  <c r="Y547" i="2"/>
  <c r="Y555" i="2"/>
  <c r="AE555" i="2" s="1"/>
  <c r="AR555" i="2" s="1"/>
  <c r="Z557" i="2"/>
  <c r="Y562" i="2"/>
  <c r="Z448" i="2"/>
  <c r="Y465" i="2"/>
  <c r="Y467" i="2"/>
  <c r="Y484" i="2"/>
  <c r="Y493" i="2"/>
  <c r="AE493" i="2" s="1"/>
  <c r="AR493" i="2" s="1"/>
  <c r="Z494" i="2"/>
  <c r="AF494" i="2" s="1"/>
  <c r="AS494" i="2" s="1"/>
  <c r="Y501" i="2"/>
  <c r="Z510" i="2"/>
  <c r="Z512" i="2"/>
  <c r="Y516" i="2"/>
  <c r="Y517" i="2"/>
  <c r="Z522" i="2"/>
  <c r="Z526" i="2"/>
  <c r="Y531" i="2"/>
  <c r="AE531" i="2" s="1"/>
  <c r="AR531" i="2" s="1"/>
  <c r="Z534" i="2"/>
  <c r="Y536" i="2"/>
  <c r="Y540" i="2"/>
  <c r="Y544" i="2"/>
  <c r="Y552" i="2"/>
  <c r="AE552" i="2" s="1"/>
  <c r="AR552" i="2" s="1"/>
  <c r="Z555" i="2"/>
  <c r="Y559" i="2"/>
  <c r="AE559" i="2" s="1"/>
  <c r="AR559" i="2" s="1"/>
  <c r="Z561" i="2"/>
  <c r="Y566" i="2"/>
  <c r="Z571" i="2"/>
  <c r="Y575" i="2"/>
  <c r="AE575" i="2" s="1"/>
  <c r="AR575" i="2" s="1"/>
  <c r="Z577" i="2"/>
  <c r="Y582" i="2"/>
  <c r="Z587" i="2"/>
  <c r="Z591" i="2"/>
  <c r="AF591" i="2" s="1"/>
  <c r="AS591" i="2" s="1"/>
  <c r="Z597" i="2"/>
  <c r="Y599" i="2"/>
  <c r="Z601" i="2"/>
  <c r="Z607" i="2"/>
  <c r="Z615" i="2"/>
  <c r="Z619" i="2"/>
  <c r="Z621" i="2"/>
  <c r="AF621" i="2" s="1"/>
  <c r="AS621" i="2" s="1"/>
  <c r="Y623" i="2"/>
  <c r="Y626" i="2"/>
  <c r="Y631" i="2"/>
  <c r="AE631" i="2" s="1"/>
  <c r="AR631" i="2" s="1"/>
  <c r="Z583" i="2"/>
  <c r="Y586" i="2"/>
  <c r="Y587" i="2"/>
  <c r="AE587" i="2" s="1"/>
  <c r="AR587" i="2" s="1"/>
  <c r="Z589" i="2"/>
  <c r="Y602" i="2"/>
  <c r="Y604" i="2"/>
  <c r="Z611" i="2"/>
  <c r="Y615" i="2"/>
  <c r="AE615" i="2" s="1"/>
  <c r="AR615" i="2" s="1"/>
  <c r="Z617" i="2"/>
  <c r="AF617" i="2" s="1"/>
  <c r="AS617" i="2" s="1"/>
  <c r="Z623" i="2"/>
  <c r="Z627" i="2"/>
  <c r="Z631" i="2"/>
  <c r="Y634" i="2"/>
  <c r="AE634" i="2" s="1"/>
  <c r="AR634" i="2" s="1"/>
  <c r="Y638" i="2"/>
  <c r="Y639" i="2"/>
  <c r="Z648" i="2"/>
  <c r="Z650" i="2"/>
  <c r="AF650" i="2" s="1"/>
  <c r="AS650" i="2" s="1"/>
  <c r="Y654" i="2"/>
  <c r="Y655" i="2"/>
  <c r="Z664" i="2"/>
  <c r="Z666" i="2"/>
  <c r="AF666" i="2" s="1"/>
  <c r="AS666" i="2" s="1"/>
  <c r="Y670" i="2"/>
  <c r="Y671" i="2"/>
  <c r="Y678" i="2"/>
  <c r="Y682" i="2"/>
  <c r="Y686" i="2"/>
  <c r="Z690" i="2"/>
  <c r="Z694" i="2"/>
  <c r="Z696" i="2"/>
  <c r="Y698" i="2"/>
  <c r="Z700" i="2"/>
  <c r="Y702" i="2"/>
  <c r="Y714" i="2"/>
  <c r="Z723" i="2"/>
  <c r="Z725" i="2"/>
  <c r="Y729" i="2"/>
  <c r="Y730" i="2"/>
  <c r="AE730" i="2" s="1"/>
  <c r="AR730" i="2" s="1"/>
  <c r="Z575" i="2"/>
  <c r="Y578" i="2"/>
  <c r="Y579" i="2"/>
  <c r="Z581" i="2"/>
  <c r="Y591" i="2"/>
  <c r="Z599" i="2"/>
  <c r="Z603" i="2"/>
  <c r="Z609" i="2"/>
  <c r="Y619" i="2"/>
  <c r="Z636" i="2"/>
  <c r="AF636" i="2" s="1"/>
  <c r="AS636" i="2" s="1"/>
  <c r="Z638" i="2"/>
  <c r="AF638" i="2" s="1"/>
  <c r="AS638" i="2" s="1"/>
  <c r="Y642" i="2"/>
  <c r="Y643" i="2"/>
  <c r="Z652" i="2"/>
  <c r="AF652" i="2" s="1"/>
  <c r="AS652" i="2" s="1"/>
  <c r="Z654" i="2"/>
  <c r="AF654" i="2" s="1"/>
  <c r="AS654" i="2" s="1"/>
  <c r="Y658" i="2"/>
  <c r="Y659" i="2"/>
  <c r="AE659" i="2" s="1"/>
  <c r="AR659" i="2" s="1"/>
  <c r="Z668" i="2"/>
  <c r="AF668" i="2" s="1"/>
  <c r="AS668" i="2" s="1"/>
  <c r="Z670" i="2"/>
  <c r="AF670" i="2" s="1"/>
  <c r="AS670" i="2" s="1"/>
  <c r="Y674" i="2"/>
  <c r="Y675" i="2"/>
  <c r="Z678" i="2"/>
  <c r="Y679" i="2"/>
  <c r="Z682" i="2"/>
  <c r="Z684" i="2"/>
  <c r="AF684" i="2" s="1"/>
  <c r="AS684" i="2" s="1"/>
  <c r="Z686" i="2"/>
  <c r="Y687" i="2"/>
  <c r="Z698" i="2"/>
  <c r="AF698" i="2" s="1"/>
  <c r="AS698" i="2" s="1"/>
  <c r="Z702" i="2"/>
  <c r="Z704" i="2"/>
  <c r="AF704" i="2" s="1"/>
  <c r="AS704" i="2" s="1"/>
  <c r="Y706" i="2"/>
  <c r="Z708" i="2"/>
  <c r="Y710" i="2"/>
  <c r="Y711" i="2"/>
  <c r="Z712" i="2"/>
  <c r="Z714" i="2"/>
  <c r="Y717" i="2"/>
  <c r="AE717" i="2" s="1"/>
  <c r="AR717" i="2" s="1"/>
  <c r="Y718" i="2"/>
  <c r="Z567" i="2"/>
  <c r="Y571" i="2"/>
  <c r="Z573" i="2"/>
  <c r="Y607" i="2"/>
  <c r="Z633" i="2"/>
  <c r="Y635" i="2"/>
  <c r="Z640" i="2"/>
  <c r="AF640" i="2" s="1"/>
  <c r="AS640" i="2" s="1"/>
  <c r="Z642" i="2"/>
  <c r="Y646" i="2"/>
  <c r="Y647" i="2"/>
  <c r="Z656" i="2"/>
  <c r="AF656" i="2" s="1"/>
  <c r="AS656" i="2" s="1"/>
  <c r="Z658" i="2"/>
  <c r="Y662" i="2"/>
  <c r="Y663" i="2"/>
  <c r="Z672" i="2"/>
  <c r="AF672" i="2" s="1"/>
  <c r="AS672" i="2" s="1"/>
  <c r="Z674" i="2"/>
  <c r="Z680" i="2"/>
  <c r="AF680" i="2" s="1"/>
  <c r="AS680" i="2" s="1"/>
  <c r="Z692" i="2"/>
  <c r="Z706" i="2"/>
  <c r="Z710" i="2"/>
  <c r="Z717" i="2"/>
  <c r="AF717" i="2" s="1"/>
  <c r="AS717" i="2" s="1"/>
  <c r="Y721" i="2"/>
  <c r="Y722" i="2"/>
  <c r="Z593" i="2"/>
  <c r="Y594" i="2"/>
  <c r="Y595" i="2"/>
  <c r="Z605" i="2"/>
  <c r="Y606" i="2"/>
  <c r="Z613" i="2"/>
  <c r="Z635" i="2"/>
  <c r="AF635" i="2" s="1"/>
  <c r="AS635" i="2" s="1"/>
  <c r="Z644" i="2"/>
  <c r="Z646" i="2"/>
  <c r="AF646" i="2" s="1"/>
  <c r="AS646" i="2" s="1"/>
  <c r="Y650" i="2"/>
  <c r="Y651" i="2"/>
  <c r="Z660" i="2"/>
  <c r="Z662" i="2"/>
  <c r="AF662" i="2" s="1"/>
  <c r="AS662" i="2" s="1"/>
  <c r="Y666" i="2"/>
  <c r="Y667" i="2"/>
  <c r="Z676" i="2"/>
  <c r="Y683" i="2"/>
  <c r="Z688" i="2"/>
  <c r="Y690" i="2"/>
  <c r="Y694" i="2"/>
  <c r="Y699" i="2"/>
  <c r="AE699" i="2" s="1"/>
  <c r="AR699" i="2" s="1"/>
  <c r="Y701" i="2"/>
  <c r="Y703" i="2"/>
  <c r="Y705" i="2"/>
  <c r="Y709" i="2"/>
  <c r="Z719" i="2"/>
  <c r="Z721" i="2"/>
  <c r="Y725" i="2"/>
  <c r="Y726" i="2"/>
  <c r="Z735" i="2"/>
  <c r="Z737" i="2"/>
  <c r="Y741" i="2"/>
  <c r="Y742" i="2"/>
  <c r="Z751" i="2"/>
  <c r="Z753" i="2"/>
  <c r="Z733" i="2"/>
  <c r="Y734" i="2"/>
  <c r="Y737" i="2"/>
  <c r="Y746" i="2"/>
  <c r="Z749" i="2"/>
  <c r="Y754" i="2"/>
  <c r="Y757" i="2"/>
  <c r="Y758" i="2"/>
  <c r="Z767" i="2"/>
  <c r="AF767" i="2" s="1"/>
  <c r="AS767" i="2" s="1"/>
  <c r="Z769" i="2"/>
  <c r="AF769" i="2" s="1"/>
  <c r="AS769" i="2" s="1"/>
  <c r="Y773" i="2"/>
  <c r="Z779" i="2"/>
  <c r="Y790" i="2"/>
  <c r="Z793" i="2"/>
  <c r="AF793" i="2" s="1"/>
  <c r="AS793" i="2" s="1"/>
  <c r="Z803" i="2"/>
  <c r="Y806" i="2"/>
  <c r="Y808" i="2"/>
  <c r="Z811" i="2"/>
  <c r="AF811" i="2" s="1"/>
  <c r="AS811" i="2" s="1"/>
  <c r="Z815" i="2"/>
  <c r="Z9" i="2"/>
  <c r="AF9" i="2" s="1"/>
  <c r="AS9" i="2" s="1"/>
  <c r="Z13" i="2"/>
  <c r="Z17" i="2"/>
  <c r="Z24" i="2"/>
  <c r="Y35" i="2"/>
  <c r="Y37" i="2"/>
  <c r="Y39" i="2"/>
  <c r="Y40" i="2"/>
  <c r="Y42" i="2"/>
  <c r="Y43" i="2"/>
  <c r="Z54" i="2"/>
  <c r="Z61" i="2"/>
  <c r="Y65" i="2"/>
  <c r="Z67" i="2"/>
  <c r="Z69" i="2"/>
  <c r="AF69" i="2" s="1"/>
  <c r="AS69" i="2" s="1"/>
  <c r="Z731" i="2"/>
  <c r="Y750" i="2"/>
  <c r="AE750" i="2" s="1"/>
  <c r="AR750" i="2" s="1"/>
  <c r="Y753" i="2"/>
  <c r="AE753" i="2" s="1"/>
  <c r="AR753" i="2" s="1"/>
  <c r="Z755" i="2"/>
  <c r="Z757" i="2"/>
  <c r="Y761" i="2"/>
  <c r="Y762" i="2"/>
  <c r="Z771" i="2"/>
  <c r="Z773" i="2"/>
  <c r="Z775" i="2"/>
  <c r="AF775" i="2" s="1"/>
  <c r="AS775" i="2" s="1"/>
  <c r="Y782" i="2"/>
  <c r="Z787" i="2"/>
  <c r="Y789" i="2"/>
  <c r="Z795" i="2"/>
  <c r="Z799" i="2"/>
  <c r="Y804" i="2"/>
  <c r="AE804" i="2" s="1"/>
  <c r="AR804" i="2" s="1"/>
  <c r="Z807" i="2"/>
  <c r="Y809" i="2"/>
  <c r="AE809" i="2" s="1"/>
  <c r="AR809" i="2" s="1"/>
  <c r="Y813" i="2"/>
  <c r="Y817" i="2"/>
  <c r="Y12" i="2"/>
  <c r="Y23" i="2"/>
  <c r="Z26" i="2"/>
  <c r="Y28" i="2"/>
  <c r="Y32" i="2"/>
  <c r="Z34" i="2"/>
  <c r="Z40" i="2"/>
  <c r="Z42" i="2"/>
  <c r="AF42" i="2" s="1"/>
  <c r="AS42" i="2" s="1"/>
  <c r="Y46" i="2"/>
  <c r="Y47" i="2"/>
  <c r="AE47" i="2" s="1"/>
  <c r="AR47" i="2" s="1"/>
  <c r="Y51" i="2"/>
  <c r="Y60" i="2"/>
  <c r="Z65" i="2"/>
  <c r="Z71" i="2"/>
  <c r="Y73" i="2"/>
  <c r="Y74" i="2"/>
  <c r="Y81" i="2"/>
  <c r="Y82" i="2"/>
  <c r="Z741" i="2"/>
  <c r="Z743" i="2"/>
  <c r="Y745" i="2"/>
  <c r="Z747" i="2"/>
  <c r="Z759" i="2"/>
  <c r="Z761" i="2"/>
  <c r="Y765" i="2"/>
  <c r="Y766" i="2"/>
  <c r="AE766" i="2" s="1"/>
  <c r="AR766" i="2" s="1"/>
  <c r="Y777" i="2"/>
  <c r="Y781" i="2"/>
  <c r="Y785" i="2"/>
  <c r="Z789" i="2"/>
  <c r="Z791" i="2"/>
  <c r="Y797" i="2"/>
  <c r="Y801" i="2"/>
  <c r="Y805" i="2"/>
  <c r="Z809" i="2"/>
  <c r="Z813" i="2"/>
  <c r="AF813" i="2" s="1"/>
  <c r="AS813" i="2" s="1"/>
  <c r="Z817" i="2"/>
  <c r="Y818" i="2"/>
  <c r="Y821" i="2"/>
  <c r="Y8" i="2"/>
  <c r="Z10" i="2"/>
  <c r="Z14" i="2"/>
  <c r="AF14" i="2" s="1"/>
  <c r="AS14" i="2" s="1"/>
  <c r="Y20" i="2"/>
  <c r="Z22" i="2"/>
  <c r="Z28" i="2"/>
  <c r="Z30" i="2"/>
  <c r="Z32" i="2"/>
  <c r="Y36" i="2"/>
  <c r="AE36" i="2" s="1"/>
  <c r="AR36" i="2" s="1"/>
  <c r="Z38" i="2"/>
  <c r="Z44" i="2"/>
  <c r="Z46" i="2"/>
  <c r="Y50" i="2"/>
  <c r="Y53" i="2"/>
  <c r="Y58" i="2"/>
  <c r="Z59" i="2"/>
  <c r="Y64" i="2"/>
  <c r="Y68" i="2"/>
  <c r="Z727" i="2"/>
  <c r="AF727" i="2" s="1"/>
  <c r="AS727" i="2" s="1"/>
  <c r="Z729" i="2"/>
  <c r="Y733" i="2"/>
  <c r="Y738" i="2"/>
  <c r="AE738" i="2" s="1"/>
  <c r="AR738" i="2" s="1"/>
  <c r="Z739" i="2"/>
  <c r="AF739" i="2" s="1"/>
  <c r="AS739" i="2" s="1"/>
  <c r="Z745" i="2"/>
  <c r="Y749" i="2"/>
  <c r="AE749" i="2" s="1"/>
  <c r="AR749" i="2" s="1"/>
  <c r="Z763" i="2"/>
  <c r="Z765" i="2"/>
  <c r="Y769" i="2"/>
  <c r="AE769" i="2" s="1"/>
  <c r="AR769" i="2" s="1"/>
  <c r="Y770" i="2"/>
  <c r="AE770" i="2" s="1"/>
  <c r="AR770" i="2" s="1"/>
  <c r="Y774" i="2"/>
  <c r="AE774" i="2" s="1"/>
  <c r="AR774" i="2" s="1"/>
  <c r="Z777" i="2"/>
  <c r="Y778" i="2"/>
  <c r="Z781" i="2"/>
  <c r="AF781" i="2" s="1"/>
  <c r="AS781" i="2" s="1"/>
  <c r="Z783" i="2"/>
  <c r="AF783" i="2" s="1"/>
  <c r="AS783" i="2" s="1"/>
  <c r="Z785" i="2"/>
  <c r="Y786" i="2"/>
  <c r="Y793" i="2"/>
  <c r="Z797" i="2"/>
  <c r="Z801" i="2"/>
  <c r="AF801" i="2" s="1"/>
  <c r="AS801" i="2" s="1"/>
  <c r="Y802" i="2"/>
  <c r="AE802" i="2" s="1"/>
  <c r="AR802" i="2" s="1"/>
  <c r="Z805" i="2"/>
  <c r="Z819" i="2"/>
  <c r="Z821" i="2"/>
  <c r="Y9" i="2"/>
  <c r="Y13" i="2"/>
  <c r="Y16" i="2"/>
  <c r="Y17" i="2"/>
  <c r="Z20" i="2"/>
  <c r="Y24" i="2"/>
  <c r="Y27" i="2"/>
  <c r="Y31" i="2"/>
  <c r="Z36" i="2"/>
  <c r="Z48" i="2"/>
  <c r="AF48" i="2" s="1"/>
  <c r="AS48" i="2" s="1"/>
  <c r="Z50" i="2"/>
  <c r="AF50" i="2" s="1"/>
  <c r="AS50" i="2" s="1"/>
  <c r="Z52" i="2"/>
  <c r="Y54" i="2"/>
  <c r="Y55" i="2"/>
  <c r="Z56" i="2"/>
  <c r="Z58" i="2"/>
  <c r="Y61" i="2"/>
  <c r="Z63" i="2"/>
  <c r="Y69" i="2"/>
  <c r="Y72" i="2"/>
  <c r="AE72" i="2" s="1"/>
  <c r="AR72" i="2" s="1"/>
  <c r="Z77" i="2"/>
  <c r="Z83" i="2"/>
  <c r="Z85" i="2"/>
  <c r="Z81" i="2"/>
  <c r="Y89" i="2"/>
  <c r="Y90" i="2"/>
  <c r="Y94" i="2"/>
  <c r="Y100" i="2"/>
  <c r="Z117" i="2"/>
  <c r="Y123" i="2"/>
  <c r="Z125" i="2"/>
  <c r="Z126" i="2"/>
  <c r="AF126" i="2" s="1"/>
  <c r="AS126" i="2" s="1"/>
  <c r="Z129" i="2"/>
  <c r="Z130" i="2"/>
  <c r="Z133" i="2"/>
  <c r="Z134" i="2"/>
  <c r="Z137" i="2"/>
  <c r="AF137" i="2" s="1"/>
  <c r="AS137" i="2" s="1"/>
  <c r="Z138" i="2"/>
  <c r="AF138" i="2" s="1"/>
  <c r="AS138" i="2" s="1"/>
  <c r="Z141" i="2"/>
  <c r="AF141" i="2" s="1"/>
  <c r="AS141" i="2" s="1"/>
  <c r="Z142" i="2"/>
  <c r="AF142" i="2" s="1"/>
  <c r="AS142" i="2" s="1"/>
  <c r="Z145" i="2"/>
  <c r="Z146" i="2"/>
  <c r="Z151" i="2"/>
  <c r="Y156" i="2"/>
  <c r="Y157" i="2"/>
  <c r="Z158" i="2"/>
  <c r="Z161" i="2"/>
  <c r="Z162" i="2"/>
  <c r="Z163" i="2"/>
  <c r="AF163" i="2" s="1"/>
  <c r="AS163" i="2" s="1"/>
  <c r="Z168" i="2"/>
  <c r="AF168" i="2" s="1"/>
  <c r="AS168" i="2" s="1"/>
  <c r="Z170" i="2"/>
  <c r="Z171" i="2"/>
  <c r="Z176" i="2"/>
  <c r="Z178" i="2"/>
  <c r="Z179" i="2"/>
  <c r="Z184" i="2"/>
  <c r="Z186" i="2"/>
  <c r="Y187" i="2"/>
  <c r="AE187" i="2" s="1"/>
  <c r="AR187" i="2" s="1"/>
  <c r="Y190" i="2"/>
  <c r="Y191" i="2"/>
  <c r="Z196" i="2"/>
  <c r="Z202" i="2"/>
  <c r="Z215" i="2"/>
  <c r="AF215" i="2" s="1"/>
  <c r="AS215" i="2" s="1"/>
  <c r="Z219" i="2"/>
  <c r="Y226" i="2"/>
  <c r="AE226" i="2" s="1"/>
  <c r="AR226" i="2" s="1"/>
  <c r="Y230" i="2"/>
  <c r="Y85" i="2"/>
  <c r="Z89" i="2"/>
  <c r="Y93" i="2"/>
  <c r="Z95" i="2"/>
  <c r="AF95" i="2" s="1"/>
  <c r="AS95" i="2" s="1"/>
  <c r="Y97" i="2"/>
  <c r="Y98" i="2"/>
  <c r="Z99" i="2"/>
  <c r="AF99" i="2" s="1"/>
  <c r="AS99" i="2" s="1"/>
  <c r="Z103" i="2"/>
  <c r="AF103" i="2" s="1"/>
  <c r="AS103" i="2" s="1"/>
  <c r="Y105" i="2"/>
  <c r="Y106" i="2"/>
  <c r="Y111" i="2"/>
  <c r="Y112" i="2"/>
  <c r="Y119" i="2"/>
  <c r="Z121" i="2"/>
  <c r="Z123" i="2"/>
  <c r="AF123" i="2" s="1"/>
  <c r="AS123" i="2" s="1"/>
  <c r="Y149" i="2"/>
  <c r="Y153" i="2"/>
  <c r="Z154" i="2"/>
  <c r="Z157" i="2"/>
  <c r="Y166" i="2"/>
  <c r="AE166" i="2" s="1"/>
  <c r="AR166" i="2" s="1"/>
  <c r="Y167" i="2"/>
  <c r="Y174" i="2"/>
  <c r="Y175" i="2"/>
  <c r="Y182" i="2"/>
  <c r="AE182" i="2" s="1"/>
  <c r="AR182" i="2" s="1"/>
  <c r="Y183" i="2"/>
  <c r="Z187" i="2"/>
  <c r="Z190" i="2"/>
  <c r="Z191" i="2"/>
  <c r="Y194" i="2"/>
  <c r="Y198" i="2"/>
  <c r="Y199" i="2"/>
  <c r="Y206" i="2"/>
  <c r="Y207" i="2"/>
  <c r="Y210" i="2"/>
  <c r="Y211" i="2"/>
  <c r="Y214" i="2"/>
  <c r="Y218" i="2"/>
  <c r="Y222" i="2"/>
  <c r="Z226" i="2"/>
  <c r="Y227" i="2"/>
  <c r="Z230" i="2"/>
  <c r="Z214" i="2"/>
  <c r="Y223" i="2"/>
  <c r="Z227" i="2"/>
  <c r="AF227" i="2" s="1"/>
  <c r="AS227" i="2" s="1"/>
  <c r="Z231" i="2"/>
  <c r="Y86" i="2"/>
  <c r="Z87" i="2"/>
  <c r="Z91" i="2"/>
  <c r="AF91" i="2" s="1"/>
  <c r="AS91" i="2" s="1"/>
  <c r="Z93" i="2"/>
  <c r="Z97" i="2"/>
  <c r="Y101" i="2"/>
  <c r="Z105" i="2"/>
  <c r="Z109" i="2"/>
  <c r="AF109" i="2" s="1"/>
  <c r="AS109" i="2" s="1"/>
  <c r="Z111" i="2"/>
  <c r="Y115" i="2"/>
  <c r="Y116" i="2"/>
  <c r="Z119" i="2"/>
  <c r="Z149" i="2"/>
  <c r="AF149" i="2" s="1"/>
  <c r="AS149" i="2" s="1"/>
  <c r="Y150" i="2"/>
  <c r="AE150" i="2" s="1"/>
  <c r="AR150" i="2" s="1"/>
  <c r="Z153" i="2"/>
  <c r="Z159" i="2"/>
  <c r="Z164" i="2"/>
  <c r="AF164" i="2" s="1"/>
  <c r="AS164" i="2" s="1"/>
  <c r="Z166" i="2"/>
  <c r="Z167" i="2"/>
  <c r="AF167" i="2" s="1"/>
  <c r="AS167" i="2" s="1"/>
  <c r="Z172" i="2"/>
  <c r="Z174" i="2"/>
  <c r="Z175" i="2"/>
  <c r="Z180" i="2"/>
  <c r="Z182" i="2"/>
  <c r="AF182" i="2" s="1"/>
  <c r="AS182" i="2" s="1"/>
  <c r="Z183" i="2"/>
  <c r="Z192" i="2"/>
  <c r="Z194" i="2"/>
  <c r="AF194" i="2" s="1"/>
  <c r="AS194" i="2" s="1"/>
  <c r="Y195" i="2"/>
  <c r="AE195" i="2" s="1"/>
  <c r="AR195" i="2" s="1"/>
  <c r="Z198" i="2"/>
  <c r="Z199" i="2"/>
  <c r="Z206" i="2"/>
  <c r="Z207" i="2"/>
  <c r="Z210" i="2"/>
  <c r="Z211" i="2"/>
  <c r="Z218" i="2"/>
  <c r="AF218" i="2" s="1"/>
  <c r="AS218" i="2" s="1"/>
  <c r="Z222" i="2"/>
  <c r="Z73" i="2"/>
  <c r="Y77" i="2"/>
  <c r="Z79" i="2"/>
  <c r="AF79" i="2" s="1"/>
  <c r="AS79" i="2" s="1"/>
  <c r="Z101" i="2"/>
  <c r="Y104" i="2"/>
  <c r="Z113" i="2"/>
  <c r="AF113" i="2" s="1"/>
  <c r="AS113" i="2" s="1"/>
  <c r="Z115" i="2"/>
  <c r="AF115" i="2" s="1"/>
  <c r="AS115" i="2" s="1"/>
  <c r="Y122" i="2"/>
  <c r="Y125" i="2"/>
  <c r="Y126" i="2"/>
  <c r="Y129" i="2"/>
  <c r="Y130" i="2"/>
  <c r="Y133" i="2"/>
  <c r="AE133" i="2" s="1"/>
  <c r="AR133" i="2" s="1"/>
  <c r="Y134" i="2"/>
  <c r="AE134" i="2" s="1"/>
  <c r="AR134" i="2" s="1"/>
  <c r="Y137" i="2"/>
  <c r="Y138" i="2"/>
  <c r="Y141" i="2"/>
  <c r="Y142" i="2"/>
  <c r="Y145" i="2"/>
  <c r="AE145" i="2" s="1"/>
  <c r="AR145" i="2" s="1"/>
  <c r="Y146" i="2"/>
  <c r="AE146" i="2" s="1"/>
  <c r="AR146" i="2" s="1"/>
  <c r="Z150" i="2"/>
  <c r="Y158" i="2"/>
  <c r="Y161" i="2"/>
  <c r="AE161" i="2" s="1"/>
  <c r="AR161" i="2" s="1"/>
  <c r="Y162" i="2"/>
  <c r="AE162" i="2" s="1"/>
  <c r="AR162" i="2" s="1"/>
  <c r="Y163" i="2"/>
  <c r="AE163" i="2" s="1"/>
  <c r="AR163" i="2" s="1"/>
  <c r="Y170" i="2"/>
  <c r="Y171" i="2"/>
  <c r="Y178" i="2"/>
  <c r="Y179" i="2"/>
  <c r="Y186" i="2"/>
  <c r="AE186" i="2" s="1"/>
  <c r="AR186" i="2" s="1"/>
  <c r="Z188" i="2"/>
  <c r="AF188" i="2" s="1"/>
  <c r="AS188" i="2" s="1"/>
  <c r="Z195" i="2"/>
  <c r="Y202" i="2"/>
  <c r="Y215" i="2"/>
  <c r="Y219" i="2"/>
  <c r="Z223" i="2"/>
  <c r="Y229" i="2"/>
  <c r="Z213" i="2"/>
  <c r="Z205" i="2"/>
  <c r="Y228" i="2"/>
  <c r="Y110" i="2"/>
  <c r="Y113" i="2"/>
  <c r="Y139" i="2"/>
  <c r="Y131" i="2"/>
  <c r="Y91" i="2"/>
  <c r="Z60" i="2"/>
  <c r="Y34" i="2"/>
  <c r="Z12" i="2"/>
  <c r="Y740" i="2"/>
  <c r="Y67" i="2"/>
  <c r="AE67" i="2" s="1"/>
  <c r="AR67" i="2" s="1"/>
  <c r="Y803" i="2"/>
  <c r="Y760" i="2"/>
  <c r="Y728" i="2"/>
  <c r="Y63" i="2"/>
  <c r="Z31" i="2"/>
  <c r="Y796" i="2"/>
  <c r="Y756" i="2"/>
  <c r="Y59" i="2"/>
  <c r="Y22" i="2"/>
  <c r="Z8" i="2"/>
  <c r="Y791" i="2"/>
  <c r="AE791" i="2" s="1"/>
  <c r="AR791" i="2" s="1"/>
  <c r="Y759" i="2"/>
  <c r="AE759" i="2" s="1"/>
  <c r="AR759" i="2" s="1"/>
  <c r="Y727" i="2"/>
  <c r="Y668" i="2"/>
  <c r="Y645" i="2"/>
  <c r="Y617" i="2"/>
  <c r="Y723" i="2"/>
  <c r="Y657" i="2"/>
  <c r="Y593" i="2"/>
  <c r="Y688" i="2"/>
  <c r="Y644" i="2"/>
  <c r="AE644" i="2" s="1"/>
  <c r="AR644" i="2" s="1"/>
  <c r="Y731" i="2"/>
  <c r="Y672" i="2"/>
  <c r="AE672" i="2" s="1"/>
  <c r="AR672" i="2" s="1"/>
  <c r="Y649" i="2"/>
  <c r="Y609" i="2"/>
  <c r="AE609" i="2" s="1"/>
  <c r="AR609" i="2" s="1"/>
  <c r="Y568" i="2"/>
  <c r="Y585" i="2"/>
  <c r="AE585" i="2" s="1"/>
  <c r="AR585" i="2" s="1"/>
  <c r="Y486" i="2"/>
  <c r="Z546" i="2"/>
  <c r="AF546" i="2" s="1"/>
  <c r="AS546" i="2" s="1"/>
  <c r="Y514" i="2"/>
  <c r="Y494" i="2"/>
  <c r="Y621" i="2"/>
  <c r="Y597" i="2"/>
  <c r="AE597" i="2" s="1"/>
  <c r="AR597" i="2" s="1"/>
  <c r="Y537" i="2"/>
  <c r="AE537" i="2" s="1"/>
  <c r="AR537" i="2" s="1"/>
  <c r="Y522" i="2"/>
  <c r="Z501" i="2"/>
  <c r="Y557" i="2"/>
  <c r="Y498" i="2"/>
  <c r="AE498" i="2" s="1"/>
  <c r="AR498" i="2" s="1"/>
  <c r="Y442" i="2"/>
  <c r="AE442" i="2" s="1"/>
  <c r="AR442" i="2" s="1"/>
  <c r="Y391" i="2"/>
  <c r="Y335" i="2"/>
  <c r="Y415" i="2"/>
  <c r="Z329" i="2"/>
  <c r="AF329" i="2" s="1"/>
  <c r="AS329" i="2" s="1"/>
  <c r="Z447" i="2"/>
  <c r="Z352" i="2"/>
  <c r="AF352" i="2" s="1"/>
  <c r="AS352" i="2" s="1"/>
  <c r="Z336" i="2"/>
  <c r="Z356" i="2"/>
  <c r="Z321" i="2"/>
  <c r="Z307" i="2"/>
  <c r="Y378" i="2"/>
  <c r="Y347" i="2"/>
  <c r="Z317" i="2"/>
  <c r="Y260" i="2"/>
  <c r="AE260" i="2" s="1"/>
  <c r="AR260" i="2" s="1"/>
  <c r="Y318" i="2"/>
  <c r="Y246" i="2"/>
  <c r="Z293" i="2"/>
  <c r="Y239" i="2"/>
  <c r="Y269" i="2"/>
  <c r="Z255" i="2"/>
  <c r="AF255" i="2" s="1"/>
  <c r="AS255" i="2" s="1"/>
  <c r="Y780" i="2"/>
  <c r="AE780" i="2" s="1"/>
  <c r="AR780" i="2" s="1"/>
  <c r="Z780" i="2"/>
  <c r="Z820" i="2"/>
  <c r="Z800" i="2"/>
  <c r="Z810" i="2"/>
  <c r="AF810" i="2" s="1"/>
  <c r="AS810" i="2" s="1"/>
  <c r="Z794" i="2"/>
  <c r="AF794" i="2" s="1"/>
  <c r="AS794" i="2" s="1"/>
  <c r="Y822" i="2"/>
  <c r="AE822" i="2" s="1"/>
  <c r="AR822" i="2" s="1"/>
  <c r="Z806" i="2"/>
  <c r="Y792" i="2"/>
  <c r="Z792" i="2"/>
  <c r="AF792" i="2" s="1"/>
  <c r="AS792" i="2" s="1"/>
  <c r="Z782" i="2"/>
  <c r="Y203" i="2"/>
  <c r="AE203" i="2" s="1"/>
  <c r="AR203" i="2" s="1"/>
  <c r="Y99" i="2"/>
  <c r="Y224" i="2"/>
  <c r="Y204" i="2"/>
  <c r="Z80" i="2"/>
  <c r="Z144" i="2"/>
  <c r="Z136" i="2"/>
  <c r="Z128" i="2"/>
  <c r="AF128" i="2" s="1"/>
  <c r="AS128" i="2" s="1"/>
  <c r="Z88" i="2"/>
  <c r="Z84" i="2"/>
  <c r="Y26" i="2"/>
  <c r="Y799" i="2"/>
  <c r="AE799" i="2" s="1"/>
  <c r="AR799" i="2" s="1"/>
  <c r="Y775" i="2"/>
  <c r="Y755" i="2"/>
  <c r="Y732" i="2"/>
  <c r="AE732" i="2" s="1"/>
  <c r="AR732" i="2" s="1"/>
  <c r="Z45" i="2"/>
  <c r="Y83" i="2"/>
  <c r="AE83" i="2" s="1"/>
  <c r="AR83" i="2" s="1"/>
  <c r="Y52" i="2"/>
  <c r="Y772" i="2"/>
  <c r="AE772" i="2" s="1"/>
  <c r="AR772" i="2" s="1"/>
  <c r="Y751" i="2"/>
  <c r="AE751" i="2" s="1"/>
  <c r="AR751" i="2" s="1"/>
  <c r="Z68" i="2"/>
  <c r="Y44" i="2"/>
  <c r="Z19" i="2"/>
  <c r="Y747" i="2"/>
  <c r="Y743" i="2"/>
  <c r="Y720" i="2"/>
  <c r="Y684" i="2"/>
  <c r="Y661" i="2"/>
  <c r="Y589" i="2"/>
  <c r="Y716" i="2"/>
  <c r="Y673" i="2"/>
  <c r="Y613" i="2"/>
  <c r="Y660" i="2"/>
  <c r="Y637" i="2"/>
  <c r="Y724" i="2"/>
  <c r="Y665" i="2"/>
  <c r="Y581" i="2"/>
  <c r="Y625" i="2"/>
  <c r="Y556" i="2"/>
  <c r="AE556" i="2" s="1"/>
  <c r="AR556" i="2" s="1"/>
  <c r="Z509" i="2"/>
  <c r="Z485" i="2"/>
  <c r="AF485" i="2" s="1"/>
  <c r="AS485" i="2" s="1"/>
  <c r="Y539" i="2"/>
  <c r="Z493" i="2"/>
  <c r="Y564" i="2"/>
  <c r="Y534" i="2"/>
  <c r="Z517" i="2"/>
  <c r="Y470" i="2"/>
  <c r="Y542" i="2"/>
  <c r="Y478" i="2"/>
  <c r="Y455" i="2"/>
  <c r="AE455" i="2" s="1"/>
  <c r="AR455" i="2" s="1"/>
  <c r="Y438" i="2"/>
  <c r="Y427" i="2"/>
  <c r="Y411" i="2"/>
  <c r="Y394" i="2"/>
  <c r="Z481" i="2"/>
  <c r="Y419" i="2"/>
  <c r="Z346" i="2"/>
  <c r="AF346" i="2" s="1"/>
  <c r="AS346" i="2" s="1"/>
  <c r="Y451" i="2"/>
  <c r="Y381" i="2"/>
  <c r="Z342" i="2"/>
  <c r="Y403" i="2"/>
  <c r="Z372" i="2"/>
  <c r="Z334" i="2"/>
  <c r="AF334" i="2" s="1"/>
  <c r="AS334" i="2" s="1"/>
  <c r="Y306" i="2"/>
  <c r="Y280" i="2"/>
  <c r="Y257" i="2"/>
  <c r="Y275" i="2"/>
  <c r="AE275" i="2" s="1"/>
  <c r="AR275" i="2" s="1"/>
  <c r="Y238" i="2"/>
  <c r="Y261" i="2"/>
  <c r="AE261" i="2" s="1"/>
  <c r="AR261" i="2" s="1"/>
  <c r="Z235" i="2"/>
  <c r="Y234" i="2"/>
  <c r="Z818" i="2"/>
  <c r="AF818" i="2" s="1"/>
  <c r="AS818" i="2" s="1"/>
  <c r="Z802" i="2"/>
  <c r="Z814" i="2"/>
  <c r="Y784" i="2"/>
  <c r="Z784" i="2"/>
  <c r="AF784" i="2" s="1"/>
  <c r="AS784" i="2" s="1"/>
  <c r="Z812" i="2"/>
  <c r="Z796" i="2"/>
  <c r="Y816" i="2"/>
  <c r="AE816" i="2" s="1"/>
  <c r="AR816" i="2" s="1"/>
  <c r="Z808" i="2"/>
  <c r="Y776" i="2"/>
  <c r="Z776" i="2"/>
  <c r="Z778" i="2"/>
  <c r="AF778" i="2" s="1"/>
  <c r="AS778" i="2" s="1"/>
  <c r="Y220" i="2"/>
  <c r="AE220" i="2" s="1"/>
  <c r="AR220" i="2" s="1"/>
  <c r="Z209" i="2"/>
  <c r="Y95" i="2"/>
  <c r="Y212" i="2"/>
  <c r="Y201" i="2"/>
  <c r="Z229" i="2"/>
  <c r="Y87" i="2"/>
  <c r="Z221" i="2"/>
  <c r="Y135" i="2"/>
  <c r="Y127" i="2"/>
  <c r="Y109" i="2"/>
  <c r="Z49" i="2"/>
  <c r="AF49" i="2" s="1"/>
  <c r="AS49" i="2" s="1"/>
  <c r="Y810" i="2"/>
  <c r="AE810" i="2" s="1"/>
  <c r="AR810" i="2" s="1"/>
  <c r="Y795" i="2"/>
  <c r="Y771" i="2"/>
  <c r="Y815" i="2"/>
  <c r="Y779" i="2"/>
  <c r="Y48" i="2"/>
  <c r="AE48" i="2" s="1"/>
  <c r="AR48" i="2" s="1"/>
  <c r="Z16" i="2"/>
  <c r="Y783" i="2"/>
  <c r="AE783" i="2" s="1"/>
  <c r="AR783" i="2" s="1"/>
  <c r="Y748" i="2"/>
  <c r="Z64" i="2"/>
  <c r="Y38" i="2"/>
  <c r="Y812" i="2"/>
  <c r="AE812" i="2" s="1"/>
  <c r="AR812" i="2" s="1"/>
  <c r="Y768" i="2"/>
  <c r="Y735" i="2"/>
  <c r="Y736" i="2"/>
  <c r="Y636" i="2"/>
  <c r="Y700" i="2"/>
  <c r="Y648" i="2"/>
  <c r="Y605" i="2"/>
  <c r="Y565" i="2"/>
  <c r="Y676" i="2"/>
  <c r="Y653" i="2"/>
  <c r="Y692" i="2"/>
  <c r="Y640" i="2"/>
  <c r="Y572" i="2"/>
  <c r="Y502" i="2"/>
  <c r="Y521" i="2"/>
  <c r="Z505" i="2"/>
  <c r="AF505" i="2" s="1"/>
  <c r="AS505" i="2" s="1"/>
  <c r="Y580" i="2"/>
  <c r="Y561" i="2"/>
  <c r="Y510" i="2"/>
  <c r="Y538" i="2"/>
  <c r="Z513" i="2"/>
  <c r="Z477" i="2"/>
  <c r="Z489" i="2"/>
  <c r="Y469" i="2"/>
  <c r="Y454" i="2"/>
  <c r="Y351" i="2"/>
  <c r="Y446" i="2"/>
  <c r="Y423" i="2"/>
  <c r="Y385" i="2"/>
  <c r="Z497" i="2"/>
  <c r="Y474" i="2"/>
  <c r="Z439" i="2"/>
  <c r="Y407" i="2"/>
  <c r="Z344" i="2"/>
  <c r="Y398" i="2"/>
  <c r="AE398" i="2" s="1"/>
  <c r="AR398" i="2" s="1"/>
  <c r="Y377" i="2"/>
  <c r="Z340" i="2"/>
  <c r="AF340" i="2" s="1"/>
  <c r="AS340" i="2" s="1"/>
  <c r="Z364" i="2"/>
  <c r="Z332" i="2"/>
  <c r="AF332" i="2" s="1"/>
  <c r="AS332" i="2" s="1"/>
  <c r="Z305" i="2"/>
  <c r="Y250" i="2"/>
  <c r="AE250" i="2" s="1"/>
  <c r="AR250" i="2" s="1"/>
  <c r="Y310" i="2"/>
  <c r="Y265" i="2"/>
  <c r="Y314" i="2"/>
  <c r="AE314" i="2" s="1"/>
  <c r="AR314" i="2" s="1"/>
  <c r="Y284" i="2"/>
  <c r="Y819" i="2"/>
  <c r="Z804" i="2"/>
  <c r="Z816" i="2"/>
  <c r="Y788" i="2"/>
  <c r="Z788" i="2"/>
  <c r="Y820" i="2"/>
  <c r="Y798" i="2"/>
  <c r="Z790" i="2"/>
  <c r="Z774" i="2"/>
  <c r="Z770" i="2"/>
  <c r="Z766" i="2"/>
  <c r="Z762" i="2"/>
  <c r="AF762" i="2" s="1"/>
  <c r="AS762" i="2" s="1"/>
  <c r="Z758" i="2"/>
  <c r="Z754" i="2"/>
  <c r="Z750" i="2"/>
  <c r="Z746" i="2"/>
  <c r="Z742" i="2"/>
  <c r="Z738" i="2"/>
  <c r="Y216" i="2"/>
  <c r="AE216" i="2" s="1"/>
  <c r="AR216" i="2" s="1"/>
  <c r="Y114" i="2"/>
  <c r="Y232" i="2"/>
  <c r="Y208" i="2"/>
  <c r="Y117" i="2"/>
  <c r="Z92" i="2"/>
  <c r="Z225" i="2"/>
  <c r="Z140" i="2"/>
  <c r="Z132" i="2"/>
  <c r="Z124" i="2"/>
  <c r="AF124" i="2" s="1"/>
  <c r="AS124" i="2" s="1"/>
  <c r="Z217" i="2"/>
  <c r="Y71" i="2"/>
  <c r="Y21" i="2"/>
  <c r="AE21" i="2" s="1"/>
  <c r="AR21" i="2" s="1"/>
  <c r="Y807" i="2"/>
  <c r="Y787" i="2"/>
  <c r="Y764" i="2"/>
  <c r="Z35" i="2"/>
  <c r="Y811" i="2"/>
  <c r="Y767" i="2"/>
  <c r="Y739" i="2"/>
  <c r="Z41" i="2"/>
  <c r="Y763" i="2"/>
  <c r="Y744" i="2"/>
  <c r="Y30" i="2"/>
  <c r="Y794" i="2"/>
  <c r="AE794" i="2" s="1"/>
  <c r="AR794" i="2" s="1"/>
  <c r="Y752" i="2"/>
  <c r="AE752" i="2" s="1"/>
  <c r="AR752" i="2" s="1"/>
  <c r="Y704" i="2"/>
  <c r="Y652" i="2"/>
  <c r="Y584" i="2"/>
  <c r="Y696" i="2"/>
  <c r="AE696" i="2" s="1"/>
  <c r="AR696" i="2" s="1"/>
  <c r="Y664" i="2"/>
  <c r="Y641" i="2"/>
  <c r="Y719" i="2"/>
  <c r="Y669" i="2"/>
  <c r="Y573" i="2"/>
  <c r="Y680" i="2"/>
  <c r="AE680" i="2" s="1"/>
  <c r="AR680" i="2" s="1"/>
  <c r="Y656" i="2"/>
  <c r="Y576" i="2"/>
  <c r="Y569" i="2"/>
  <c r="AE569" i="2" s="1"/>
  <c r="AR569" i="2" s="1"/>
  <c r="Y523" i="2"/>
  <c r="Y458" i="2"/>
  <c r="Y518" i="2"/>
  <c r="Y601" i="2"/>
  <c r="Y577" i="2"/>
  <c r="Z554" i="2"/>
  <c r="Y526" i="2"/>
  <c r="AE526" i="2" s="1"/>
  <c r="AR526" i="2" s="1"/>
  <c r="Y560" i="2"/>
  <c r="Y530" i="2"/>
  <c r="AE530" i="2" s="1"/>
  <c r="AR530" i="2" s="1"/>
  <c r="Y506" i="2"/>
  <c r="Y462" i="2"/>
  <c r="Y482" i="2"/>
  <c r="Y466" i="2"/>
  <c r="AE466" i="2" s="1"/>
  <c r="AR466" i="2" s="1"/>
  <c r="Y450" i="2"/>
  <c r="Y343" i="2"/>
  <c r="Y420" i="2"/>
  <c r="Y399" i="2"/>
  <c r="Z368" i="2"/>
  <c r="Y490" i="2"/>
  <c r="AE490" i="2" s="1"/>
  <c r="AR490" i="2" s="1"/>
  <c r="Z435" i="2"/>
  <c r="Y402" i="2"/>
  <c r="AE402" i="2" s="1"/>
  <c r="AR402" i="2" s="1"/>
  <c r="Z338" i="2"/>
  <c r="AF338" i="2" s="1"/>
  <c r="AS338" i="2" s="1"/>
  <c r="Z443" i="2"/>
  <c r="Y395" i="2"/>
  <c r="AE395" i="2" s="1"/>
  <c r="AR395" i="2" s="1"/>
  <c r="Z360" i="2"/>
  <c r="Y339" i="2"/>
  <c r="Y390" i="2"/>
  <c r="AE390" i="2" s="1"/>
  <c r="AR390" i="2" s="1"/>
  <c r="Z348" i="2"/>
  <c r="Z313" i="2"/>
  <c r="Y288" i="2"/>
  <c r="AE288" i="2" s="1"/>
  <c r="AR288" i="2" s="1"/>
  <c r="Y256" i="2"/>
  <c r="Z309" i="2"/>
  <c r="Y242" i="2"/>
  <c r="Y276" i="2"/>
  <c r="AE276" i="2" s="1"/>
  <c r="AR276" i="2" s="1"/>
  <c r="Z798" i="2"/>
  <c r="Z822" i="2"/>
  <c r="Y814" i="2"/>
  <c r="Y800" i="2"/>
  <c r="Z786" i="2"/>
  <c r="AF786" i="2" s="1"/>
  <c r="AS786" i="2" s="1"/>
  <c r="Y712" i="2"/>
  <c r="Z713" i="2"/>
  <c r="Z693" i="2"/>
  <c r="Z726" i="2"/>
  <c r="AF726" i="2" s="1"/>
  <c r="AS726" i="2" s="1"/>
  <c r="Z722" i="2"/>
  <c r="Z718" i="2"/>
  <c r="Z697" i="2"/>
  <c r="Z768" i="2"/>
  <c r="Z760" i="2"/>
  <c r="Z752" i="2"/>
  <c r="Z744" i="2"/>
  <c r="AF744" i="2" s="1"/>
  <c r="AS744" i="2" s="1"/>
  <c r="Z736" i="2"/>
  <c r="Z728" i="2"/>
  <c r="Z720" i="2"/>
  <c r="Y697" i="2"/>
  <c r="Y715" i="2"/>
  <c r="AE715" i="2" s="1"/>
  <c r="AR715" i="2" s="1"/>
  <c r="Z701" i="2"/>
  <c r="AF701" i="2" s="1"/>
  <c r="AS701" i="2" s="1"/>
  <c r="Y693" i="2"/>
  <c r="Z679" i="2"/>
  <c r="AF679" i="2" s="1"/>
  <c r="AS679" i="2" s="1"/>
  <c r="Z614" i="2"/>
  <c r="Y596" i="2"/>
  <c r="Z596" i="2"/>
  <c r="Z624" i="2"/>
  <c r="Z620" i="2"/>
  <c r="AF620" i="2" s="1"/>
  <c r="AS620" i="2" s="1"/>
  <c r="Y612" i="2"/>
  <c r="Z618" i="2"/>
  <c r="Y610" i="2"/>
  <c r="AE610" i="2" s="1"/>
  <c r="AR610" i="2" s="1"/>
  <c r="Z598" i="2"/>
  <c r="Z594" i="2"/>
  <c r="Z590" i="2"/>
  <c r="Z586" i="2"/>
  <c r="Z570" i="2"/>
  <c r="Z527" i="2"/>
  <c r="Z572" i="2"/>
  <c r="Z556" i="2"/>
  <c r="Y546" i="2"/>
  <c r="Z539" i="2"/>
  <c r="Z521" i="2"/>
  <c r="Y553" i="2"/>
  <c r="AE553" i="2" s="1"/>
  <c r="AR553" i="2" s="1"/>
  <c r="Z535" i="2"/>
  <c r="Z515" i="2"/>
  <c r="Z499" i="2"/>
  <c r="Z483" i="2"/>
  <c r="Y449" i="2"/>
  <c r="Z449" i="2"/>
  <c r="Z459" i="2"/>
  <c r="Z469" i="2"/>
  <c r="Z451" i="2"/>
  <c r="Y426" i="2"/>
  <c r="Z396" i="2"/>
  <c r="Z382" i="2"/>
  <c r="AF382" i="2" s="1"/>
  <c r="AS382" i="2" s="1"/>
  <c r="Z390" i="2"/>
  <c r="Y376" i="2"/>
  <c r="Y355" i="2"/>
  <c r="Z355" i="2"/>
  <c r="Y370" i="2"/>
  <c r="Z347" i="2"/>
  <c r="Y346" i="2"/>
  <c r="Z330" i="2"/>
  <c r="Z730" i="2"/>
  <c r="AF730" i="2" s="1"/>
  <c r="AS730" i="2" s="1"/>
  <c r="Z711" i="2"/>
  <c r="Y681" i="2"/>
  <c r="Z681" i="2"/>
  <c r="Z715" i="2"/>
  <c r="AF715" i="2" s="1"/>
  <c r="AS715" i="2" s="1"/>
  <c r="Z707" i="2"/>
  <c r="Z703" i="2"/>
  <c r="Y689" i="2"/>
  <c r="Z689" i="2"/>
  <c r="Y677" i="2"/>
  <c r="Z677" i="2"/>
  <c r="AF677" i="2" s="1"/>
  <c r="AS677" i="2" s="1"/>
  <c r="Z675" i="2"/>
  <c r="AF675" i="2" s="1"/>
  <c r="AS675" i="2" s="1"/>
  <c r="Z671" i="2"/>
  <c r="AF671" i="2" s="1"/>
  <c r="AS671" i="2" s="1"/>
  <c r="Z667" i="2"/>
  <c r="AF667" i="2" s="1"/>
  <c r="AS667" i="2" s="1"/>
  <c r="Z663" i="2"/>
  <c r="AF663" i="2" s="1"/>
  <c r="AS663" i="2" s="1"/>
  <c r="Z659" i="2"/>
  <c r="AF659" i="2" s="1"/>
  <c r="AS659" i="2" s="1"/>
  <c r="Z655" i="2"/>
  <c r="AF655" i="2" s="1"/>
  <c r="AS655" i="2" s="1"/>
  <c r="Z651" i="2"/>
  <c r="AF651" i="2" s="1"/>
  <c r="AS651" i="2" s="1"/>
  <c r="Z647" i="2"/>
  <c r="AF647" i="2" s="1"/>
  <c r="AS647" i="2" s="1"/>
  <c r="Z643" i="2"/>
  <c r="AF643" i="2" s="1"/>
  <c r="AS643" i="2" s="1"/>
  <c r="Z639" i="2"/>
  <c r="AF639" i="2" s="1"/>
  <c r="AS639" i="2" s="1"/>
  <c r="Y629" i="2"/>
  <c r="Z612" i="2"/>
  <c r="Y600" i="2"/>
  <c r="Z600" i="2"/>
  <c r="Z669" i="2"/>
  <c r="AF669" i="2" s="1"/>
  <c r="AS669" i="2" s="1"/>
  <c r="Z661" i="2"/>
  <c r="Z653" i="2"/>
  <c r="Z645" i="2"/>
  <c r="AF645" i="2" s="1"/>
  <c r="AS645" i="2" s="1"/>
  <c r="Z637" i="2"/>
  <c r="AF637" i="2" s="1"/>
  <c r="AS637" i="2" s="1"/>
  <c r="Z632" i="2"/>
  <c r="Y588" i="2"/>
  <c r="Z588" i="2"/>
  <c r="Y630" i="2"/>
  <c r="Z626" i="2"/>
  <c r="Z616" i="2"/>
  <c r="AF616" i="2" s="1"/>
  <c r="AS616" i="2" s="1"/>
  <c r="Y592" i="2"/>
  <c r="Z592" i="2"/>
  <c r="Z574" i="2"/>
  <c r="Z558" i="2"/>
  <c r="Z549" i="2"/>
  <c r="Z531" i="2"/>
  <c r="AF531" i="2" s="1"/>
  <c r="AS531" i="2" s="1"/>
  <c r="Z525" i="2"/>
  <c r="Y519" i="2"/>
  <c r="Z576" i="2"/>
  <c r="Z560" i="2"/>
  <c r="Y554" i="2"/>
  <c r="Z537" i="2"/>
  <c r="Y543" i="2"/>
  <c r="Z533" i="2"/>
  <c r="AF533" i="2" s="1"/>
  <c r="AS533" i="2" s="1"/>
  <c r="Z503" i="2"/>
  <c r="Z487" i="2"/>
  <c r="AF487" i="2" s="1"/>
  <c r="AS487" i="2" s="1"/>
  <c r="Z461" i="2"/>
  <c r="Y515" i="2"/>
  <c r="Y511" i="2"/>
  <c r="Y507" i="2"/>
  <c r="Y503" i="2"/>
  <c r="Y499" i="2"/>
  <c r="Y495" i="2"/>
  <c r="Y491" i="2"/>
  <c r="Y487" i="2"/>
  <c r="AE487" i="2" s="1"/>
  <c r="AR487" i="2" s="1"/>
  <c r="Y483" i="2"/>
  <c r="Y479" i="2"/>
  <c r="Y475" i="2"/>
  <c r="Z455" i="2"/>
  <c r="Y432" i="2"/>
  <c r="Z428" i="2"/>
  <c r="Y416" i="2"/>
  <c r="AE416" i="2" s="1"/>
  <c r="AR416" i="2" s="1"/>
  <c r="Y431" i="2"/>
  <c r="Y412" i="2"/>
  <c r="Z416" i="2"/>
  <c r="Z400" i="2"/>
  <c r="Z384" i="2"/>
  <c r="AF384" i="2" s="1"/>
  <c r="AS384" i="2" s="1"/>
  <c r="Z394" i="2"/>
  <c r="Y380" i="2"/>
  <c r="Y362" i="2"/>
  <c r="Y366" i="2"/>
  <c r="AE366" i="2" s="1"/>
  <c r="AR366" i="2" s="1"/>
  <c r="Y367" i="2"/>
  <c r="AE367" i="2" s="1"/>
  <c r="AR367" i="2" s="1"/>
  <c r="Z367" i="2"/>
  <c r="Z362" i="2"/>
  <c r="Y354" i="2"/>
  <c r="AE354" i="2" s="1"/>
  <c r="AR354" i="2" s="1"/>
  <c r="Z343" i="2"/>
  <c r="Y342" i="2"/>
  <c r="Z325" i="2"/>
  <c r="Z310" i="2"/>
  <c r="Y309" i="2"/>
  <c r="Y304" i="2"/>
  <c r="Z301" i="2"/>
  <c r="Z302" i="2"/>
  <c r="Y294" i="2"/>
  <c r="AE294" i="2" s="1"/>
  <c r="AR294" i="2" s="1"/>
  <c r="Z294" i="2"/>
  <c r="Y305" i="2"/>
  <c r="Y292" i="2"/>
  <c r="Y289" i="2"/>
  <c r="AE289" i="2" s="1"/>
  <c r="AR289" i="2" s="1"/>
  <c r="Z279" i="2"/>
  <c r="Z289" i="2"/>
  <c r="Z273" i="2"/>
  <c r="AF273" i="2" s="1"/>
  <c r="AS273" i="2" s="1"/>
  <c r="Z272" i="2"/>
  <c r="Y264" i="2"/>
  <c r="Z264" i="2"/>
  <c r="Z260" i="2"/>
  <c r="Z253" i="2"/>
  <c r="Z243" i="2"/>
  <c r="Y237" i="2"/>
  <c r="Y225" i="2"/>
  <c r="Y209" i="2"/>
  <c r="Y197" i="2"/>
  <c r="Z197" i="2"/>
  <c r="AF197" i="2" s="1"/>
  <c r="AS197" i="2" s="1"/>
  <c r="Y200" i="2"/>
  <c r="Y231" i="2"/>
  <c r="Z204" i="2"/>
  <c r="Y189" i="2"/>
  <c r="Z189" i="2"/>
  <c r="Z734" i="2"/>
  <c r="AF734" i="2" s="1"/>
  <c r="AS734" i="2" s="1"/>
  <c r="Z695" i="2"/>
  <c r="AF695" i="2" s="1"/>
  <c r="AS695" i="2" s="1"/>
  <c r="Y685" i="2"/>
  <c r="AE685" i="2" s="1"/>
  <c r="AR685" i="2" s="1"/>
  <c r="Z685" i="2"/>
  <c r="Z772" i="2"/>
  <c r="Z764" i="2"/>
  <c r="Z756" i="2"/>
  <c r="AF756" i="2" s="1"/>
  <c r="AS756" i="2" s="1"/>
  <c r="Z748" i="2"/>
  <c r="Z740" i="2"/>
  <c r="Z732" i="2"/>
  <c r="Z724" i="2"/>
  <c r="AF724" i="2" s="1"/>
  <c r="AS724" i="2" s="1"/>
  <c r="Z716" i="2"/>
  <c r="Z705" i="2"/>
  <c r="AF705" i="2" s="1"/>
  <c r="AS705" i="2" s="1"/>
  <c r="Y695" i="2"/>
  <c r="Y713" i="2"/>
  <c r="Z709" i="2"/>
  <c r="AF709" i="2" s="1"/>
  <c r="AS709" i="2" s="1"/>
  <c r="Y707" i="2"/>
  <c r="AE707" i="2" s="1"/>
  <c r="AR707" i="2" s="1"/>
  <c r="Y691" i="2"/>
  <c r="Z687" i="2"/>
  <c r="AF687" i="2" s="1"/>
  <c r="AS687" i="2" s="1"/>
  <c r="Z610" i="2"/>
  <c r="Y614" i="2"/>
  <c r="Z606" i="2"/>
  <c r="Y608" i="2"/>
  <c r="Z578" i="2"/>
  <c r="AF578" i="2" s="1"/>
  <c r="AS578" i="2" s="1"/>
  <c r="Z562" i="2"/>
  <c r="Z529" i="2"/>
  <c r="Z551" i="2"/>
  <c r="Z543" i="2"/>
  <c r="AF543" i="2" s="1"/>
  <c r="AS543" i="2" s="1"/>
  <c r="Z580" i="2"/>
  <c r="Z564" i="2"/>
  <c r="AF564" i="2" s="1"/>
  <c r="AS564" i="2" s="1"/>
  <c r="Z553" i="2"/>
  <c r="Z545" i="2"/>
  <c r="Y551" i="2"/>
  <c r="Z547" i="2"/>
  <c r="Y545" i="2"/>
  <c r="AE545" i="2" s="1"/>
  <c r="AR545" i="2" s="1"/>
  <c r="Y525" i="2"/>
  <c r="Z507" i="2"/>
  <c r="Z491" i="2"/>
  <c r="Z475" i="2"/>
  <c r="Z471" i="2"/>
  <c r="Z463" i="2"/>
  <c r="AF463" i="2" s="1"/>
  <c r="AS463" i="2" s="1"/>
  <c r="Z465" i="2"/>
  <c r="AF465" i="2" s="1"/>
  <c r="AS465" i="2" s="1"/>
  <c r="Z434" i="2"/>
  <c r="Z412" i="2"/>
  <c r="Y445" i="2"/>
  <c r="Y441" i="2"/>
  <c r="AE441" i="2" s="1"/>
  <c r="AR441" i="2" s="1"/>
  <c r="Y437" i="2"/>
  <c r="Z424" i="2"/>
  <c r="Z420" i="2"/>
  <c r="AF420" i="2" s="1"/>
  <c r="AS420" i="2" s="1"/>
  <c r="Z414" i="2"/>
  <c r="Y406" i="2"/>
  <c r="Z406" i="2"/>
  <c r="Z408" i="2"/>
  <c r="Z404" i="2"/>
  <c r="Z388" i="2"/>
  <c r="Z376" i="2"/>
  <c r="Z398" i="2"/>
  <c r="AF398" i="2" s="1"/>
  <c r="AS398" i="2" s="1"/>
  <c r="Z378" i="2"/>
  <c r="Y375" i="2"/>
  <c r="Y371" i="2"/>
  <c r="AE371" i="2" s="1"/>
  <c r="AR371" i="2" s="1"/>
  <c r="Z371" i="2"/>
  <c r="Y359" i="2"/>
  <c r="Z359" i="2"/>
  <c r="Z375" i="2"/>
  <c r="Y363" i="2"/>
  <c r="Z363" i="2"/>
  <c r="Z691" i="2"/>
  <c r="Y708" i="2"/>
  <c r="Z699" i="2"/>
  <c r="Z683" i="2"/>
  <c r="Z628" i="2"/>
  <c r="Z630" i="2"/>
  <c r="AF630" i="2" s="1"/>
  <c r="AS630" i="2" s="1"/>
  <c r="Z608" i="2"/>
  <c r="Z673" i="2"/>
  <c r="Z665" i="2"/>
  <c r="Z657" i="2"/>
  <c r="Z649" i="2"/>
  <c r="Z641" i="2"/>
  <c r="Y633" i="2"/>
  <c r="AE633" i="2" s="1"/>
  <c r="AR633" i="2" s="1"/>
  <c r="Z629" i="2"/>
  <c r="Z622" i="2"/>
  <c r="AF622" i="2" s="1"/>
  <c r="AS622" i="2" s="1"/>
  <c r="Z604" i="2"/>
  <c r="Z634" i="2"/>
  <c r="Y632" i="2"/>
  <c r="AE632" i="2" s="1"/>
  <c r="AR632" i="2" s="1"/>
  <c r="Y624" i="2"/>
  <c r="Z602" i="2"/>
  <c r="AF602" i="2" s="1"/>
  <c r="AS602" i="2" s="1"/>
  <c r="Z582" i="2"/>
  <c r="Z566" i="2"/>
  <c r="AF566" i="2" s="1"/>
  <c r="AS566" i="2" s="1"/>
  <c r="Y550" i="2"/>
  <c r="AE550" i="2" s="1"/>
  <c r="AR550" i="2" s="1"/>
  <c r="Z541" i="2"/>
  <c r="Z519" i="2"/>
  <c r="Z584" i="2"/>
  <c r="Z568" i="2"/>
  <c r="AF568" i="2" s="1"/>
  <c r="AS568" i="2" s="1"/>
  <c r="Z523" i="2"/>
  <c r="Y541" i="2"/>
  <c r="Y527" i="2"/>
  <c r="AE527" i="2" s="1"/>
  <c r="AR527" i="2" s="1"/>
  <c r="Z511" i="2"/>
  <c r="AF511" i="2" s="1"/>
  <c r="AS511" i="2" s="1"/>
  <c r="Z495" i="2"/>
  <c r="Z479" i="2"/>
  <c r="Z457" i="2"/>
  <c r="Z453" i="2"/>
  <c r="Z467" i="2"/>
  <c r="Z445" i="2"/>
  <c r="Z441" i="2"/>
  <c r="Z437" i="2"/>
  <c r="AF437" i="2" s="1"/>
  <c r="AS437" i="2" s="1"/>
  <c r="Z426" i="2"/>
  <c r="Y410" i="2"/>
  <c r="Z410" i="2"/>
  <c r="Y434" i="2"/>
  <c r="Z422" i="2"/>
  <c r="Y414" i="2"/>
  <c r="Z430" i="2"/>
  <c r="Z418" i="2"/>
  <c r="Z432" i="2"/>
  <c r="Z392" i="2"/>
  <c r="Z386" i="2"/>
  <c r="Z374" i="2"/>
  <c r="AF374" i="2" s="1"/>
  <c r="AS374" i="2" s="1"/>
  <c r="Z380" i="2"/>
  <c r="Z402" i="2"/>
  <c r="Y382" i="2"/>
  <c r="AE382" i="2" s="1"/>
  <c r="AR382" i="2" s="1"/>
  <c r="Y358" i="2"/>
  <c r="Z350" i="2"/>
  <c r="AF350" i="2" s="1"/>
  <c r="AS350" i="2" s="1"/>
  <c r="Y350" i="2"/>
  <c r="AE350" i="2" s="1"/>
  <c r="AR350" i="2" s="1"/>
  <c r="Z358" i="2"/>
  <c r="AF358" i="2" s="1"/>
  <c r="AS358" i="2" s="1"/>
  <c r="Z351" i="2"/>
  <c r="AF351" i="2" s="1"/>
  <c r="AS351" i="2" s="1"/>
  <c r="Z335" i="2"/>
  <c r="Y334" i="2"/>
  <c r="AE334" i="2" s="1"/>
  <c r="AR334" i="2" s="1"/>
  <c r="Y325" i="2"/>
  <c r="Y321" i="2"/>
  <c r="Z314" i="2"/>
  <c r="Y313" i="2"/>
  <c r="Y302" i="2"/>
  <c r="Z283" i="2"/>
  <c r="Y287" i="2"/>
  <c r="Z281" i="2"/>
  <c r="Z268" i="2"/>
  <c r="Z275" i="2"/>
  <c r="Y268" i="2"/>
  <c r="AE268" i="2" s="1"/>
  <c r="AR268" i="2" s="1"/>
  <c r="Z247" i="2"/>
  <c r="Y254" i="2"/>
  <c r="Z249" i="2"/>
  <c r="Z237" i="2"/>
  <c r="Z233" i="2"/>
  <c r="Y233" i="2"/>
  <c r="Z239" i="2"/>
  <c r="AF239" i="2" s="1"/>
  <c r="AS239" i="2" s="1"/>
  <c r="Y217" i="2"/>
  <c r="Z212" i="2"/>
  <c r="Z306" i="2"/>
  <c r="Z270" i="2"/>
  <c r="Z251" i="2"/>
  <c r="Y221" i="2"/>
  <c r="Y213" i="2"/>
  <c r="Y205" i="2"/>
  <c r="Z228" i="2"/>
  <c r="Y184" i="2"/>
  <c r="Z169" i="2"/>
  <c r="Y168" i="2"/>
  <c r="Y154" i="2"/>
  <c r="Z147" i="2"/>
  <c r="Y120" i="2"/>
  <c r="Y103" i="2"/>
  <c r="Z72" i="2"/>
  <c r="Z70" i="2"/>
  <c r="Z75" i="2"/>
  <c r="Z53" i="2"/>
  <c r="Y25" i="2"/>
  <c r="Z23" i="2"/>
  <c r="Z7" i="2"/>
  <c r="AF7" i="2" s="1"/>
  <c r="AS7" i="2" s="1"/>
  <c r="Y322" i="2"/>
  <c r="AE322" i="2" s="1"/>
  <c r="AR322" i="2" s="1"/>
  <c r="Z322" i="2"/>
  <c r="Y298" i="2"/>
  <c r="Z298" i="2"/>
  <c r="Y279" i="2"/>
  <c r="Z277" i="2"/>
  <c r="Y270" i="2"/>
  <c r="Z256" i="2"/>
  <c r="AF256" i="2" s="1"/>
  <c r="AS256" i="2" s="1"/>
  <c r="Y253" i="2"/>
  <c r="Y193" i="2"/>
  <c r="Z193" i="2"/>
  <c r="Y185" i="2"/>
  <c r="AE185" i="2" s="1"/>
  <c r="AR185" i="2" s="1"/>
  <c r="Z185" i="2"/>
  <c r="Z200" i="2"/>
  <c r="Z173" i="2"/>
  <c r="Y172" i="2"/>
  <c r="AE172" i="2" s="1"/>
  <c r="AR172" i="2" s="1"/>
  <c r="Z156" i="2"/>
  <c r="Y181" i="2"/>
  <c r="Y173" i="2"/>
  <c r="Y165" i="2"/>
  <c r="Z155" i="2"/>
  <c r="Y136" i="2"/>
  <c r="Z131" i="2"/>
  <c r="Z106" i="2"/>
  <c r="AF106" i="2" s="1"/>
  <c r="AS106" i="2" s="1"/>
  <c r="Z96" i="2"/>
  <c r="AF96" i="2" s="1"/>
  <c r="AS96" i="2" s="1"/>
  <c r="Z108" i="2"/>
  <c r="Y96" i="2"/>
  <c r="Y108" i="2"/>
  <c r="AE108" i="2" s="1"/>
  <c r="AR108" i="2" s="1"/>
  <c r="Y75" i="2"/>
  <c r="Y66" i="2"/>
  <c r="Y62" i="2"/>
  <c r="Y56" i="2"/>
  <c r="Z21" i="2"/>
  <c r="Y18" i="2"/>
  <c r="Y196" i="2"/>
  <c r="Y144" i="2"/>
  <c r="AE144" i="2" s="1"/>
  <c r="AR144" i="2" s="1"/>
  <c r="Y124" i="2"/>
  <c r="Z127" i="2"/>
  <c r="Z118" i="2"/>
  <c r="Y121" i="2"/>
  <c r="Z110" i="2"/>
  <c r="AF110" i="2" s="1"/>
  <c r="AS110" i="2" s="1"/>
  <c r="Z104" i="2"/>
  <c r="Y92" i="2"/>
  <c r="Y84" i="2"/>
  <c r="Y78" i="2"/>
  <c r="Z66" i="2"/>
  <c r="Z47" i="2"/>
  <c r="Y19" i="2"/>
  <c r="Y15" i="2"/>
  <c r="Z6" i="2"/>
  <c r="Y7" i="2"/>
  <c r="Z339" i="2"/>
  <c r="Y338" i="2"/>
  <c r="Z318" i="2"/>
  <c r="Y317" i="2"/>
  <c r="Y291" i="2"/>
  <c r="AE291" i="2" s="1"/>
  <c r="AR291" i="2" s="1"/>
  <c r="Z291" i="2"/>
  <c r="Z285" i="2"/>
  <c r="AF285" i="2" s="1"/>
  <c r="AS285" i="2" s="1"/>
  <c r="Z287" i="2"/>
  <c r="AF287" i="2" s="1"/>
  <c r="AS287" i="2" s="1"/>
  <c r="Z266" i="2"/>
  <c r="Z262" i="2"/>
  <c r="Y192" i="2"/>
  <c r="Z224" i="2"/>
  <c r="Z220" i="2"/>
  <c r="AF220" i="2" s="1"/>
  <c r="AS220" i="2" s="1"/>
  <c r="Z216" i="2"/>
  <c r="AF216" i="2" s="1"/>
  <c r="AS216" i="2" s="1"/>
  <c r="Z232" i="2"/>
  <c r="Y155" i="2"/>
  <c r="Z148" i="2"/>
  <c r="AF148" i="2" s="1"/>
  <c r="AS148" i="2" s="1"/>
  <c r="Y188" i="2"/>
  <c r="AE188" i="2" s="1"/>
  <c r="AR188" i="2" s="1"/>
  <c r="Z177" i="2"/>
  <c r="Y176" i="2"/>
  <c r="Y152" i="2"/>
  <c r="Y143" i="2"/>
  <c r="Z143" i="2"/>
  <c r="Y159" i="2"/>
  <c r="Y140" i="2"/>
  <c r="Y118" i="2"/>
  <c r="Z107" i="2"/>
  <c r="Z102" i="2"/>
  <c r="Y102" i="2"/>
  <c r="Y88" i="2"/>
  <c r="Y80" i="2"/>
  <c r="Y70" i="2"/>
  <c r="Y79" i="2"/>
  <c r="AE79" i="2" s="1"/>
  <c r="AR79" i="2" s="1"/>
  <c r="Z57" i="2"/>
  <c r="AF57" i="2" s="1"/>
  <c r="AS57" i="2" s="1"/>
  <c r="Z62" i="2"/>
  <c r="AF62" i="2" s="1"/>
  <c r="AS62" i="2" s="1"/>
  <c r="Z51" i="2"/>
  <c r="Z43" i="2"/>
  <c r="Z33" i="2"/>
  <c r="Z15" i="2"/>
  <c r="Y14" i="2"/>
  <c r="Y329" i="2"/>
  <c r="Y326" i="2"/>
  <c r="Z326" i="2"/>
  <c r="Y297" i="2"/>
  <c r="Y301" i="2"/>
  <c r="Y272" i="2"/>
  <c r="Z258" i="2"/>
  <c r="Z241" i="2"/>
  <c r="Z245" i="2"/>
  <c r="Z208" i="2"/>
  <c r="Z201" i="2"/>
  <c r="Z203" i="2"/>
  <c r="Y148" i="2"/>
  <c r="Z181" i="2"/>
  <c r="Y180" i="2"/>
  <c r="AE180" i="2" s="1"/>
  <c r="AR180" i="2" s="1"/>
  <c r="Z165" i="2"/>
  <c r="Y164" i="2"/>
  <c r="Y160" i="2"/>
  <c r="Y177" i="2"/>
  <c r="Y169" i="2"/>
  <c r="Y151" i="2"/>
  <c r="AE151" i="2" s="1"/>
  <c r="AR151" i="2" s="1"/>
  <c r="Z160" i="2"/>
  <c r="Z152" i="2"/>
  <c r="Y147" i="2"/>
  <c r="AE147" i="2" s="1"/>
  <c r="AR147" i="2" s="1"/>
  <c r="Y128" i="2"/>
  <c r="Z122" i="2"/>
  <c r="Z120" i="2"/>
  <c r="AF120" i="2" s="1"/>
  <c r="AS120" i="2" s="1"/>
  <c r="Z139" i="2"/>
  <c r="Y107" i="2"/>
  <c r="Z98" i="2"/>
  <c r="AF98" i="2" s="1"/>
  <c r="AS98" i="2" s="1"/>
  <c r="Z94" i="2"/>
  <c r="Z90" i="2"/>
  <c r="Z86" i="2"/>
  <c r="AF86" i="2" s="1"/>
  <c r="AS86" i="2" s="1"/>
  <c r="Z82" i="2"/>
  <c r="Z74" i="2"/>
  <c r="Y57" i="2"/>
  <c r="Z55" i="2"/>
  <c r="Y49" i="2"/>
  <c r="Y45" i="2"/>
  <c r="Y41" i="2"/>
  <c r="Z37" i="2"/>
  <c r="Z39" i="2"/>
  <c r="Y33" i="2"/>
  <c r="Y29" i="2"/>
  <c r="Z18" i="2"/>
  <c r="Z11" i="2"/>
  <c r="AF11" i="2" s="1"/>
  <c r="AS11" i="2" s="1"/>
  <c r="Y10" i="2"/>
  <c r="AE10" i="2" s="1"/>
  <c r="AR10" i="2" s="1"/>
  <c r="Y11" i="2"/>
  <c r="Y132" i="2"/>
  <c r="Z135" i="2"/>
  <c r="Z116" i="2"/>
  <c r="Z112" i="2"/>
  <c r="Z114" i="2"/>
  <c r="AF114" i="2" s="1"/>
  <c r="AS114" i="2" s="1"/>
  <c r="Z100" i="2"/>
  <c r="Y76" i="2"/>
  <c r="AE76" i="2" s="1"/>
  <c r="AR76" i="2" s="1"/>
  <c r="Z76" i="2"/>
  <c r="Z78" i="2"/>
  <c r="Z29" i="2"/>
  <c r="Z25" i="2"/>
  <c r="Z27" i="2"/>
  <c r="Y6" i="2"/>
  <c r="AE6" i="2" s="1"/>
  <c r="AR6" i="2" s="1"/>
  <c r="AE241" i="2"/>
  <c r="AR241" i="2" s="1"/>
  <c r="AF411" i="2"/>
  <c r="AS411" i="2" s="1"/>
  <c r="B55" i="2"/>
  <c r="B56" i="2"/>
  <c r="Y5" i="2"/>
  <c r="Z5" i="2"/>
  <c r="D18" i="2"/>
  <c r="Y4" i="2"/>
  <c r="Z4" i="2"/>
  <c r="E18" i="2"/>
  <c r="AD4" i="2"/>
  <c r="AC4" i="2"/>
  <c r="D20" i="2"/>
  <c r="E20" i="2"/>
  <c r="AD5" i="2"/>
  <c r="AC5" i="2"/>
  <c r="AF472" i="2" l="1"/>
  <c r="AS472" i="2" s="1"/>
  <c r="AF614" i="2"/>
  <c r="AS614" i="2" s="1"/>
  <c r="AE525" i="2"/>
  <c r="AR525" i="2" s="1"/>
  <c r="AE501" i="2"/>
  <c r="AR501" i="2" s="1"/>
  <c r="AF440" i="2"/>
  <c r="AS440" i="2" s="1"/>
  <c r="AE443" i="2"/>
  <c r="AR443" i="2" s="1"/>
  <c r="AE96" i="2"/>
  <c r="AR96" i="2" s="1"/>
  <c r="AF519" i="2"/>
  <c r="AS519" i="2" s="1"/>
  <c r="AE733" i="2"/>
  <c r="AR733" i="2" s="1"/>
  <c r="AE606" i="2"/>
  <c r="AR606" i="2" s="1"/>
  <c r="AE480" i="2"/>
  <c r="AR480" i="2" s="1"/>
  <c r="AE357" i="2"/>
  <c r="AR357" i="2" s="1"/>
  <c r="AE327" i="2"/>
  <c r="AR327" i="2" s="1"/>
  <c r="AE492" i="2"/>
  <c r="AR492" i="2" s="1"/>
  <c r="AE818" i="2"/>
  <c r="AR818" i="2" s="1"/>
  <c r="AF424" i="2"/>
  <c r="AS424" i="2" s="1"/>
  <c r="AF691" i="2"/>
  <c r="AS691" i="2" s="1"/>
  <c r="AF653" i="2"/>
  <c r="AS653" i="2" s="1"/>
  <c r="AF681" i="2"/>
  <c r="AS681" i="2" s="1"/>
  <c r="AE793" i="2"/>
  <c r="AR793" i="2" s="1"/>
  <c r="AF611" i="2"/>
  <c r="AS611" i="2" s="1"/>
  <c r="AE627" i="2"/>
  <c r="AR627" i="2" s="1"/>
  <c r="AF55" i="2"/>
  <c r="AS55" i="2" s="1"/>
  <c r="AF430" i="2"/>
  <c r="AS430" i="2" s="1"/>
  <c r="AE543" i="2"/>
  <c r="AR543" i="2" s="1"/>
  <c r="AE414" i="2"/>
  <c r="AR414" i="2" s="1"/>
  <c r="AE140" i="2"/>
  <c r="AR140" i="2" s="1"/>
  <c r="AF386" i="2"/>
  <c r="AS386" i="2" s="1"/>
  <c r="AE370" i="2"/>
  <c r="AR370" i="2" s="1"/>
  <c r="AE807" i="2"/>
  <c r="AR807" i="2" s="1"/>
  <c r="AE567" i="2"/>
  <c r="AR567" i="2" s="1"/>
  <c r="AE505" i="2"/>
  <c r="AR505" i="2" s="1"/>
  <c r="AE447" i="2"/>
  <c r="AR447" i="2" s="1"/>
  <c r="AE405" i="2"/>
  <c r="AR405" i="2" s="1"/>
  <c r="AF361" i="2"/>
  <c r="AS361" i="2" s="1"/>
  <c r="AF391" i="2"/>
  <c r="AS391" i="2" s="1"/>
  <c r="AE247" i="2"/>
  <c r="AR247" i="2" s="1"/>
  <c r="AE457" i="2"/>
  <c r="AR457" i="2" s="1"/>
  <c r="AF78" i="2"/>
  <c r="AS78" i="2" s="1"/>
  <c r="AF37" i="2"/>
  <c r="AS37" i="2" s="1"/>
  <c r="AE128" i="2"/>
  <c r="AR128" i="2" s="1"/>
  <c r="AE164" i="2"/>
  <c r="AR164" i="2" s="1"/>
  <c r="AE329" i="2"/>
  <c r="AR329" i="2" s="1"/>
  <c r="AF266" i="2"/>
  <c r="AS266" i="2" s="1"/>
  <c r="AF339" i="2"/>
  <c r="AS339" i="2" s="1"/>
  <c r="AE84" i="2"/>
  <c r="AR84" i="2" s="1"/>
  <c r="AE165" i="2"/>
  <c r="AR165" i="2" s="1"/>
  <c r="AF298" i="2"/>
  <c r="AS298" i="2" s="1"/>
  <c r="AF169" i="2"/>
  <c r="AS169" i="2" s="1"/>
  <c r="AF306" i="2"/>
  <c r="AS306" i="2" s="1"/>
  <c r="AE302" i="2"/>
  <c r="AR302" i="2" s="1"/>
  <c r="AF410" i="2"/>
  <c r="AS410" i="2" s="1"/>
  <c r="AF457" i="2"/>
  <c r="AS457" i="2" s="1"/>
  <c r="AF657" i="2"/>
  <c r="AS657" i="2" s="1"/>
  <c r="AE708" i="2"/>
  <c r="AR708" i="2" s="1"/>
  <c r="AF610" i="2"/>
  <c r="AS610" i="2" s="1"/>
  <c r="AE200" i="2"/>
  <c r="AR200" i="2" s="1"/>
  <c r="AF310" i="2"/>
  <c r="AS310" i="2" s="1"/>
  <c r="AE431" i="2"/>
  <c r="AR431" i="2" s="1"/>
  <c r="AF576" i="2"/>
  <c r="AS576" i="2" s="1"/>
  <c r="AE592" i="2"/>
  <c r="AR592" i="2" s="1"/>
  <c r="AF451" i="2"/>
  <c r="AS451" i="2" s="1"/>
  <c r="AF535" i="2"/>
  <c r="AS535" i="2" s="1"/>
  <c r="AE343" i="2"/>
  <c r="AR343" i="2" s="1"/>
  <c r="AE763" i="2"/>
  <c r="AR763" i="2" s="1"/>
  <c r="AF746" i="2"/>
  <c r="AS746" i="2" s="1"/>
  <c r="AF790" i="2"/>
  <c r="AS790" i="2" s="1"/>
  <c r="AE284" i="2"/>
  <c r="AR284" i="2" s="1"/>
  <c r="AE700" i="2"/>
  <c r="AR700" i="2" s="1"/>
  <c r="AE201" i="2"/>
  <c r="AR201" i="2" s="1"/>
  <c r="AF808" i="2"/>
  <c r="AS808" i="2" s="1"/>
  <c r="AE306" i="2"/>
  <c r="AR306" i="2" s="1"/>
  <c r="AF45" i="2"/>
  <c r="AS45" i="2" s="1"/>
  <c r="AE514" i="2"/>
  <c r="AR514" i="2" s="1"/>
  <c r="AF195" i="2"/>
  <c r="AS195" i="2" s="1"/>
  <c r="AF222" i="2"/>
  <c r="AS222" i="2" s="1"/>
  <c r="AF93" i="2"/>
  <c r="AS93" i="2" s="1"/>
  <c r="AF230" i="2"/>
  <c r="AS230" i="2" s="1"/>
  <c r="AF170" i="2"/>
  <c r="AS170" i="2" s="1"/>
  <c r="AE69" i="2"/>
  <c r="AR69" i="2" s="1"/>
  <c r="AF28" i="2"/>
  <c r="AS28" i="2" s="1"/>
  <c r="AE32" i="2"/>
  <c r="AR32" i="2" s="1"/>
  <c r="AE662" i="2"/>
  <c r="AR662" i="2" s="1"/>
  <c r="AF534" i="2"/>
  <c r="AS534" i="2" s="1"/>
  <c r="AE303" i="2"/>
  <c r="AR303" i="2" s="1"/>
  <c r="AE746" i="2"/>
  <c r="AR746" i="2" s="1"/>
  <c r="AF714" i="2"/>
  <c r="AS714" i="2" s="1"/>
  <c r="AE452" i="2"/>
  <c r="AR452" i="2" s="1"/>
  <c r="AE348" i="2"/>
  <c r="AR348" i="2" s="1"/>
  <c r="AE149" i="2"/>
  <c r="AR149" i="2" s="1"/>
  <c r="AE50" i="2"/>
  <c r="AR50" i="2" s="1"/>
  <c r="AE28" i="2"/>
  <c r="AR28" i="2" s="1"/>
  <c r="AE626" i="2"/>
  <c r="AR626" i="2" s="1"/>
  <c r="AF536" i="2"/>
  <c r="AS536" i="2" s="1"/>
  <c r="AF262" i="2"/>
  <c r="AS262" i="2" s="1"/>
  <c r="AE787" i="2"/>
  <c r="AR787" i="2" s="1"/>
  <c r="AF497" i="2"/>
  <c r="AS497" i="2" s="1"/>
  <c r="AE502" i="2"/>
  <c r="AR502" i="2" s="1"/>
  <c r="AE776" i="2"/>
  <c r="AR776" i="2" s="1"/>
  <c r="AF802" i="2"/>
  <c r="AS802" i="2" s="1"/>
  <c r="AE210" i="2"/>
  <c r="AR210" i="2" s="1"/>
  <c r="AF30" i="2"/>
  <c r="AS30" i="2" s="1"/>
  <c r="AF789" i="2"/>
  <c r="AS789" i="2" s="1"/>
  <c r="AE570" i="2"/>
  <c r="AR570" i="2" s="1"/>
  <c r="AE229" i="2"/>
  <c r="AR229" i="2" s="1"/>
  <c r="AF449" i="2"/>
  <c r="AS449" i="2" s="1"/>
  <c r="AE107" i="2"/>
  <c r="AR107" i="2" s="1"/>
  <c r="AF629" i="2"/>
  <c r="AS629" i="2" s="1"/>
  <c r="AF588" i="2"/>
  <c r="AS588" i="2" s="1"/>
  <c r="AF689" i="2"/>
  <c r="AS689" i="2" s="1"/>
  <c r="AE449" i="2"/>
  <c r="AR449" i="2" s="1"/>
  <c r="AE462" i="2"/>
  <c r="AR462" i="2" s="1"/>
  <c r="AE779" i="2"/>
  <c r="AR779" i="2" s="1"/>
  <c r="AE706" i="2"/>
  <c r="AR706" i="2" s="1"/>
  <c r="AF504" i="2"/>
  <c r="AS504" i="2" s="1"/>
  <c r="AF301" i="2"/>
  <c r="AS301" i="2" s="1"/>
  <c r="AF693" i="2"/>
  <c r="AS693" i="2" s="1"/>
  <c r="AF816" i="2"/>
  <c r="AS816" i="2" s="1"/>
  <c r="AF305" i="2"/>
  <c r="AS305" i="2" s="1"/>
  <c r="AE219" i="2"/>
  <c r="AR219" i="2" s="1"/>
  <c r="AE129" i="2"/>
  <c r="AR129" i="2" s="1"/>
  <c r="AF180" i="2"/>
  <c r="AS180" i="2" s="1"/>
  <c r="AF153" i="2"/>
  <c r="AS153" i="2" s="1"/>
  <c r="AE123" i="2"/>
  <c r="AR123" i="2" s="1"/>
  <c r="AF54" i="2"/>
  <c r="AS54" i="2" s="1"/>
  <c r="AF17" i="2"/>
  <c r="AS17" i="2" s="1"/>
  <c r="AE754" i="2"/>
  <c r="AR754" i="2" s="1"/>
  <c r="AF725" i="2"/>
  <c r="AS725" i="2" s="1"/>
  <c r="AE544" i="2"/>
  <c r="AR544" i="2" s="1"/>
  <c r="AE583" i="2"/>
  <c r="AR583" i="2" s="1"/>
  <c r="AE520" i="2"/>
  <c r="AR520" i="2" s="1"/>
  <c r="AF433" i="2"/>
  <c r="AS433" i="2" s="1"/>
  <c r="AE56" i="2"/>
  <c r="AR56" i="2" s="1"/>
  <c r="AF375" i="2"/>
  <c r="AS375" i="2" s="1"/>
  <c r="AF545" i="2"/>
  <c r="AS545" i="2" s="1"/>
  <c r="AF600" i="2"/>
  <c r="AS600" i="2" s="1"/>
  <c r="AE546" i="2"/>
  <c r="AR546" i="2" s="1"/>
  <c r="AE676" i="2"/>
  <c r="AR676" i="2" s="1"/>
  <c r="AE130" i="2"/>
  <c r="AR130" i="2" s="1"/>
  <c r="AF125" i="2"/>
  <c r="AS125" i="2" s="1"/>
  <c r="AF377" i="2"/>
  <c r="AS377" i="2" s="1"/>
  <c r="AF263" i="2"/>
  <c r="AS263" i="2" s="1"/>
  <c r="AF139" i="2"/>
  <c r="AS139" i="2" s="1"/>
  <c r="AF51" i="2"/>
  <c r="AS51" i="2" s="1"/>
  <c r="AE270" i="2"/>
  <c r="AR270" i="2" s="1"/>
  <c r="AF147" i="2"/>
  <c r="AS147" i="2" s="1"/>
  <c r="AF281" i="2"/>
  <c r="AS281" i="2" s="1"/>
  <c r="AF582" i="2"/>
  <c r="AS582" i="2" s="1"/>
  <c r="AF628" i="2"/>
  <c r="AS628" i="2" s="1"/>
  <c r="AF362" i="2"/>
  <c r="AS362" i="2" s="1"/>
  <c r="AE507" i="2"/>
  <c r="AR507" i="2" s="1"/>
  <c r="AE600" i="2"/>
  <c r="AR600" i="2" s="1"/>
  <c r="AF201" i="2"/>
  <c r="AS201" i="2" s="1"/>
  <c r="AF200" i="2"/>
  <c r="AS200" i="2" s="1"/>
  <c r="AF523" i="2"/>
  <c r="AS523" i="2" s="1"/>
  <c r="AF632" i="2"/>
  <c r="AS632" i="2" s="1"/>
  <c r="AF499" i="2"/>
  <c r="AS499" i="2" s="1"/>
  <c r="AF618" i="2"/>
  <c r="AS618" i="2" s="1"/>
  <c r="AE399" i="2"/>
  <c r="AR399" i="2" s="1"/>
  <c r="AE474" i="2"/>
  <c r="AR474" i="2" s="1"/>
  <c r="AE52" i="2"/>
  <c r="AR52" i="2" s="1"/>
  <c r="AE99" i="2"/>
  <c r="AR99" i="2" s="1"/>
  <c r="AE211" i="2"/>
  <c r="AR211" i="2" s="1"/>
  <c r="AE111" i="2"/>
  <c r="AR111" i="2" s="1"/>
  <c r="AF40" i="2"/>
  <c r="AS40" i="2" s="1"/>
  <c r="AF13" i="2"/>
  <c r="AS13" i="2" s="1"/>
  <c r="AE790" i="2"/>
  <c r="AR790" i="2" s="1"/>
  <c r="AE675" i="2"/>
  <c r="AR675" i="2" s="1"/>
  <c r="AE643" i="2"/>
  <c r="AR643" i="2" s="1"/>
  <c r="AE548" i="2"/>
  <c r="AR548" i="2" s="1"/>
  <c r="AF518" i="2"/>
  <c r="AS518" i="2" s="1"/>
  <c r="AE282" i="2"/>
  <c r="AR282" i="2" s="1"/>
  <c r="AE148" i="2"/>
  <c r="AR148" i="2" s="1"/>
  <c r="AE19" i="2"/>
  <c r="AR19" i="2" s="1"/>
  <c r="AE120" i="2"/>
  <c r="AR120" i="2" s="1"/>
  <c r="AF549" i="2"/>
  <c r="AS549" i="2" s="1"/>
  <c r="AF390" i="2"/>
  <c r="AS390" i="2" s="1"/>
  <c r="AF598" i="2"/>
  <c r="AS598" i="2" s="1"/>
  <c r="AE811" i="2"/>
  <c r="AR811" i="2" s="1"/>
  <c r="AE167" i="2"/>
  <c r="AR167" i="2" s="1"/>
  <c r="AF61" i="2"/>
  <c r="AS61" i="2" s="1"/>
  <c r="AE646" i="2"/>
  <c r="AR646" i="2" s="1"/>
  <c r="AF649" i="2"/>
  <c r="AS649" i="2" s="1"/>
  <c r="AF580" i="2"/>
  <c r="AS580" i="2" s="1"/>
  <c r="AF18" i="2"/>
  <c r="AS18" i="2" s="1"/>
  <c r="AF359" i="2"/>
  <c r="AS359" i="2" s="1"/>
  <c r="AF330" i="2"/>
  <c r="AS330" i="2" s="1"/>
  <c r="AE458" i="2"/>
  <c r="AR458" i="2" s="1"/>
  <c r="AE325" i="2"/>
  <c r="AR325" i="2" s="1"/>
  <c r="AE503" i="2"/>
  <c r="AR503" i="2" s="1"/>
  <c r="AE121" i="2"/>
  <c r="AR121" i="2" s="1"/>
  <c r="AF302" i="2"/>
  <c r="AS302" i="2" s="1"/>
  <c r="AF455" i="2"/>
  <c r="AS455" i="2" s="1"/>
  <c r="AE669" i="2"/>
  <c r="AR669" i="2" s="1"/>
  <c r="AE580" i="2"/>
  <c r="AR580" i="2" s="1"/>
  <c r="AF122" i="2"/>
  <c r="AS122" i="2" s="1"/>
  <c r="AF270" i="2"/>
  <c r="AS270" i="2" s="1"/>
  <c r="AF371" i="2"/>
  <c r="AS371" i="2" s="1"/>
  <c r="AE231" i="2"/>
  <c r="AR231" i="2" s="1"/>
  <c r="AF356" i="2"/>
  <c r="AS356" i="2" s="1"/>
  <c r="AE709" i="2"/>
  <c r="AR709" i="2" s="1"/>
  <c r="AF27" i="2"/>
  <c r="AS27" i="2" s="1"/>
  <c r="AF112" i="2"/>
  <c r="AS112" i="2" s="1"/>
  <c r="AE169" i="2"/>
  <c r="AR169" i="2" s="1"/>
  <c r="AF165" i="2"/>
  <c r="AS165" i="2" s="1"/>
  <c r="AF241" i="2"/>
  <c r="AS241" i="2" s="1"/>
  <c r="AE297" i="2"/>
  <c r="AR297" i="2" s="1"/>
  <c r="AE14" i="2"/>
  <c r="AR14" i="2" s="1"/>
  <c r="AE176" i="2"/>
  <c r="AR176" i="2" s="1"/>
  <c r="AF224" i="2"/>
  <c r="AS224" i="2" s="1"/>
  <c r="AE7" i="2"/>
  <c r="AR7" i="2" s="1"/>
  <c r="AF118" i="2"/>
  <c r="AS118" i="2" s="1"/>
  <c r="AE62" i="2"/>
  <c r="AR62" i="2" s="1"/>
  <c r="AF131" i="2"/>
  <c r="AS131" i="2" s="1"/>
  <c r="AF193" i="2"/>
  <c r="AS193" i="2" s="1"/>
  <c r="AF247" i="2"/>
  <c r="AS247" i="2" s="1"/>
  <c r="AF392" i="2"/>
  <c r="AS392" i="2" s="1"/>
  <c r="AF665" i="2"/>
  <c r="AS665" i="2" s="1"/>
  <c r="AE406" i="2"/>
  <c r="AR406" i="2" s="1"/>
  <c r="AF551" i="2"/>
  <c r="AS551" i="2" s="1"/>
  <c r="AE713" i="2"/>
  <c r="AR713" i="2" s="1"/>
  <c r="AE362" i="2"/>
  <c r="AR362" i="2" s="1"/>
  <c r="AF483" i="2"/>
  <c r="AS483" i="2" s="1"/>
  <c r="AF368" i="2"/>
  <c r="AS368" i="2" s="1"/>
  <c r="AE506" i="2"/>
  <c r="AR506" i="2" s="1"/>
  <c r="AF132" i="2"/>
  <c r="AS132" i="2" s="1"/>
  <c r="AE117" i="2"/>
  <c r="AR117" i="2" s="1"/>
  <c r="AE377" i="2"/>
  <c r="AR377" i="2" s="1"/>
  <c r="AF439" i="2"/>
  <c r="AS439" i="2" s="1"/>
  <c r="AE565" i="2"/>
  <c r="AR565" i="2" s="1"/>
  <c r="AE815" i="2"/>
  <c r="AR815" i="2" s="1"/>
  <c r="AF221" i="2"/>
  <c r="AS221" i="2" s="1"/>
  <c r="AE234" i="2"/>
  <c r="AR234" i="2" s="1"/>
  <c r="AF481" i="2"/>
  <c r="AS481" i="2" s="1"/>
  <c r="AE438" i="2"/>
  <c r="AR438" i="2" s="1"/>
  <c r="AE470" i="2"/>
  <c r="AR470" i="2" s="1"/>
  <c r="AF493" i="2"/>
  <c r="AS493" i="2" s="1"/>
  <c r="AE26" i="2"/>
  <c r="AR26" i="2" s="1"/>
  <c r="AF136" i="2"/>
  <c r="AS136" i="2" s="1"/>
  <c r="AE727" i="2"/>
  <c r="AR727" i="2" s="1"/>
  <c r="AE55" i="2"/>
  <c r="AR55" i="2" s="1"/>
  <c r="AE428" i="2"/>
  <c r="AR428" i="2" s="1"/>
  <c r="AE114" i="2"/>
  <c r="AR114" i="2" s="1"/>
  <c r="AF522" i="2"/>
  <c r="AS522" i="2" s="1"/>
  <c r="AE132" i="2"/>
  <c r="AR132" i="2" s="1"/>
  <c r="AE152" i="2"/>
  <c r="AR152" i="2" s="1"/>
  <c r="AF75" i="2"/>
  <c r="AS75" i="2" s="1"/>
  <c r="AF441" i="2"/>
  <c r="AS441" i="2" s="1"/>
  <c r="AF584" i="2"/>
  <c r="AS584" i="2" s="1"/>
  <c r="AF471" i="2"/>
  <c r="AS471" i="2" s="1"/>
  <c r="AF716" i="2"/>
  <c r="AS716" i="2" s="1"/>
  <c r="AF748" i="2"/>
  <c r="AS748" i="2" s="1"/>
  <c r="AF685" i="2"/>
  <c r="AS685" i="2" s="1"/>
  <c r="AF461" i="2"/>
  <c r="AS461" i="2" s="1"/>
  <c r="AF570" i="2"/>
  <c r="AS570" i="2" s="1"/>
  <c r="AF768" i="2"/>
  <c r="AS768" i="2" s="1"/>
  <c r="AF443" i="2"/>
  <c r="AS443" i="2" s="1"/>
  <c r="AE518" i="2"/>
  <c r="AR518" i="2" s="1"/>
  <c r="AE788" i="2"/>
  <c r="AR788" i="2" s="1"/>
  <c r="AF513" i="2"/>
  <c r="AS513" i="2" s="1"/>
  <c r="AE572" i="2"/>
  <c r="AR572" i="2" s="1"/>
  <c r="AE768" i="2"/>
  <c r="AR768" i="2" s="1"/>
  <c r="AF782" i="2"/>
  <c r="AS782" i="2" s="1"/>
  <c r="AE318" i="2"/>
  <c r="AR318" i="2" s="1"/>
  <c r="AE228" i="2"/>
  <c r="AR228" i="2" s="1"/>
  <c r="AF223" i="2"/>
  <c r="AS223" i="2" s="1"/>
  <c r="AE178" i="2"/>
  <c r="AR178" i="2" s="1"/>
  <c r="AE122" i="2"/>
  <c r="AR122" i="2" s="1"/>
  <c r="AF119" i="2"/>
  <c r="AS119" i="2" s="1"/>
  <c r="AE218" i="2"/>
  <c r="AR218" i="2" s="1"/>
  <c r="AE183" i="2"/>
  <c r="AR183" i="2" s="1"/>
  <c r="AE29" i="2"/>
  <c r="AR29" i="2" s="1"/>
  <c r="AE70" i="2"/>
  <c r="AR70" i="2" s="1"/>
  <c r="AE159" i="2"/>
  <c r="AR159" i="2" s="1"/>
  <c r="AE313" i="2"/>
  <c r="AR313" i="2" s="1"/>
  <c r="AF479" i="2"/>
  <c r="AS479" i="2" s="1"/>
  <c r="AE541" i="2"/>
  <c r="AR541" i="2" s="1"/>
  <c r="AF634" i="2"/>
  <c r="AS634" i="2" s="1"/>
  <c r="AF434" i="2"/>
  <c r="AS434" i="2" s="1"/>
  <c r="AE608" i="2"/>
  <c r="AR608" i="2" s="1"/>
  <c r="AE189" i="2"/>
  <c r="AR189" i="2" s="1"/>
  <c r="AE491" i="2"/>
  <c r="AR491" i="2" s="1"/>
  <c r="AF537" i="2"/>
  <c r="AS537" i="2" s="1"/>
  <c r="AE689" i="2"/>
  <c r="AR689" i="2" s="1"/>
  <c r="AF355" i="2"/>
  <c r="AS355" i="2" s="1"/>
  <c r="AF469" i="2"/>
  <c r="AS469" i="2" s="1"/>
  <c r="AE301" i="2"/>
  <c r="AR301" i="2" s="1"/>
  <c r="AF43" i="2"/>
  <c r="AS43" i="2" s="1"/>
  <c r="AE102" i="2"/>
  <c r="AR102" i="2" s="1"/>
  <c r="AF736" i="2"/>
  <c r="AS736" i="2" s="1"/>
  <c r="AF798" i="2"/>
  <c r="AS798" i="2" s="1"/>
  <c r="AE576" i="2"/>
  <c r="AR576" i="2" s="1"/>
  <c r="AE748" i="2"/>
  <c r="AR748" i="2" s="1"/>
  <c r="AE661" i="2"/>
  <c r="AR661" i="2" s="1"/>
  <c r="AE668" i="2"/>
  <c r="AR668" i="2" s="1"/>
  <c r="AE11" i="2"/>
  <c r="AR11" i="2" s="1"/>
  <c r="AE57" i="2"/>
  <c r="AR57" i="2" s="1"/>
  <c r="AE173" i="2"/>
  <c r="AR173" i="2" s="1"/>
  <c r="AE184" i="2"/>
  <c r="AR184" i="2" s="1"/>
  <c r="AE18" i="2"/>
  <c r="AR18" i="2" s="1"/>
  <c r="AE66" i="2"/>
  <c r="AR66" i="2" s="1"/>
  <c r="AE181" i="2"/>
  <c r="AR181" i="2" s="1"/>
  <c r="AF277" i="2"/>
  <c r="AS277" i="2" s="1"/>
  <c r="AE287" i="2"/>
  <c r="AR287" i="2" s="1"/>
  <c r="AF335" i="2"/>
  <c r="AS335" i="2" s="1"/>
  <c r="AF422" i="2"/>
  <c r="AS422" i="2" s="1"/>
  <c r="AF495" i="2"/>
  <c r="AS495" i="2" s="1"/>
  <c r="AF151" i="2"/>
  <c r="AS151" i="2" s="1"/>
  <c r="AE94" i="2"/>
  <c r="AR94" i="2" s="1"/>
  <c r="AF819" i="2"/>
  <c r="AS819" i="2" s="1"/>
  <c r="AF38" i="2"/>
  <c r="AS38" i="2" s="1"/>
  <c r="AF817" i="2"/>
  <c r="AS817" i="2" s="1"/>
  <c r="AE801" i="2"/>
  <c r="AR801" i="2" s="1"/>
  <c r="AE785" i="2"/>
  <c r="AR785" i="2" s="1"/>
  <c r="AE765" i="2"/>
  <c r="AR765" i="2" s="1"/>
  <c r="AF807" i="2"/>
  <c r="AS807" i="2" s="1"/>
  <c r="AE789" i="2"/>
  <c r="AR789" i="2" s="1"/>
  <c r="AE701" i="2"/>
  <c r="AR701" i="2" s="1"/>
  <c r="AE679" i="2"/>
  <c r="AR679" i="2" s="1"/>
  <c r="AF603" i="2"/>
  <c r="AS603" i="2" s="1"/>
  <c r="AE579" i="2"/>
  <c r="AR579" i="2" s="1"/>
  <c r="AF664" i="2"/>
  <c r="AS664" i="2" s="1"/>
  <c r="AF648" i="2"/>
  <c r="AS648" i="2" s="1"/>
  <c r="AF589" i="2"/>
  <c r="AS589" i="2" s="1"/>
  <c r="AF557" i="2"/>
  <c r="AS557" i="2" s="1"/>
  <c r="AF538" i="2"/>
  <c r="AS538" i="2" s="1"/>
  <c r="AE513" i="2"/>
  <c r="AR513" i="2" s="1"/>
  <c r="AE524" i="2"/>
  <c r="AR524" i="2" s="1"/>
  <c r="AF486" i="2"/>
  <c r="AS486" i="2" s="1"/>
  <c r="AE433" i="2"/>
  <c r="AR433" i="2" s="1"/>
  <c r="AE489" i="2"/>
  <c r="AR489" i="2" s="1"/>
  <c r="AE473" i="2"/>
  <c r="AR473" i="2" s="1"/>
  <c r="AF460" i="2"/>
  <c r="AS460" i="2" s="1"/>
  <c r="AF450" i="2"/>
  <c r="AS450" i="2" s="1"/>
  <c r="AF387" i="2"/>
  <c r="AS387" i="2" s="1"/>
  <c r="AF353" i="2"/>
  <c r="AS353" i="2" s="1"/>
  <c r="AF315" i="2"/>
  <c r="AS315" i="2" s="1"/>
  <c r="AF328" i="2"/>
  <c r="AS328" i="2" s="1"/>
  <c r="AF286" i="2"/>
  <c r="AS286" i="2" s="1"/>
  <c r="AE312" i="2"/>
  <c r="AR312" i="2" s="1"/>
  <c r="AF254" i="2"/>
  <c r="AS254" i="2" s="1"/>
  <c r="AF242" i="2"/>
  <c r="AS242" i="2" s="1"/>
  <c r="AF586" i="2"/>
  <c r="AS586" i="2" s="1"/>
  <c r="AF624" i="2"/>
  <c r="AS624" i="2" s="1"/>
  <c r="AF697" i="2"/>
  <c r="AS697" i="2" s="1"/>
  <c r="AE339" i="2"/>
  <c r="AR339" i="2" s="1"/>
  <c r="AE450" i="2"/>
  <c r="AR450" i="2" s="1"/>
  <c r="AF554" i="2"/>
  <c r="AS554" i="2" s="1"/>
  <c r="AE656" i="2"/>
  <c r="AR656" i="2" s="1"/>
  <c r="AF750" i="2"/>
  <c r="AS750" i="2" s="1"/>
  <c r="AF766" i="2"/>
  <c r="AS766" i="2" s="1"/>
  <c r="AE423" i="2"/>
  <c r="AR423" i="2" s="1"/>
  <c r="AE538" i="2"/>
  <c r="AR538" i="2" s="1"/>
  <c r="AE640" i="2"/>
  <c r="AR640" i="2" s="1"/>
  <c r="AE636" i="2"/>
  <c r="AR636" i="2" s="1"/>
  <c r="AE212" i="2"/>
  <c r="AR212" i="2" s="1"/>
  <c r="AE784" i="2"/>
  <c r="AR784" i="2" s="1"/>
  <c r="AE673" i="2"/>
  <c r="AR673" i="2" s="1"/>
  <c r="AE224" i="2"/>
  <c r="AR224" i="2" s="1"/>
  <c r="AF780" i="2"/>
  <c r="AS780" i="2" s="1"/>
  <c r="AF307" i="2"/>
  <c r="AS307" i="2" s="1"/>
  <c r="AE803" i="2"/>
  <c r="AR803" i="2" s="1"/>
  <c r="AE139" i="2"/>
  <c r="AR139" i="2" s="1"/>
  <c r="AE171" i="2"/>
  <c r="AR171" i="2" s="1"/>
  <c r="AE137" i="2"/>
  <c r="AR137" i="2" s="1"/>
  <c r="AF206" i="2"/>
  <c r="AS206" i="2" s="1"/>
  <c r="AF105" i="2"/>
  <c r="AS105" i="2" s="1"/>
  <c r="AE206" i="2"/>
  <c r="AR206" i="2" s="1"/>
  <c r="AF191" i="2"/>
  <c r="AS191" i="2" s="1"/>
  <c r="AE112" i="2"/>
  <c r="AR112" i="2" s="1"/>
  <c r="AE230" i="2"/>
  <c r="AR230" i="2" s="1"/>
  <c r="AF202" i="2"/>
  <c r="AS202" i="2" s="1"/>
  <c r="AF178" i="2"/>
  <c r="AS178" i="2" s="1"/>
  <c r="AF158" i="2"/>
  <c r="AS158" i="2" s="1"/>
  <c r="AF146" i="2"/>
  <c r="AS146" i="2" s="1"/>
  <c r="AF130" i="2"/>
  <c r="AS130" i="2" s="1"/>
  <c r="AE90" i="2"/>
  <c r="AR90" i="2" s="1"/>
  <c r="AF63" i="2"/>
  <c r="AS63" i="2" s="1"/>
  <c r="AE64" i="2"/>
  <c r="AR64" i="2" s="1"/>
  <c r="AF22" i="2"/>
  <c r="AS22" i="2" s="1"/>
  <c r="AF743" i="2"/>
  <c r="AS743" i="2" s="1"/>
  <c r="AF787" i="2"/>
  <c r="AS787" i="2" s="1"/>
  <c r="AE39" i="2"/>
  <c r="AR39" i="2" s="1"/>
  <c r="AE734" i="2"/>
  <c r="AR734" i="2" s="1"/>
  <c r="AE683" i="2"/>
  <c r="AR683" i="2" s="1"/>
  <c r="AF593" i="2"/>
  <c r="AS593" i="2" s="1"/>
  <c r="AF710" i="2"/>
  <c r="AS710" i="2" s="1"/>
  <c r="AF674" i="2"/>
  <c r="AS674" i="2" s="1"/>
  <c r="AF658" i="2"/>
  <c r="AS658" i="2" s="1"/>
  <c r="AF642" i="2"/>
  <c r="AS642" i="2" s="1"/>
  <c r="AE718" i="2"/>
  <c r="AR718" i="2" s="1"/>
  <c r="AE711" i="2"/>
  <c r="AR711" i="2" s="1"/>
  <c r="AF686" i="2"/>
  <c r="AS686" i="2" s="1"/>
  <c r="AF599" i="2"/>
  <c r="AS599" i="2" s="1"/>
  <c r="AF700" i="2"/>
  <c r="AS700" i="2" s="1"/>
  <c r="AE671" i="2"/>
  <c r="AR671" i="2" s="1"/>
  <c r="AE655" i="2"/>
  <c r="AR655" i="2" s="1"/>
  <c r="AE639" i="2"/>
  <c r="AR639" i="2" s="1"/>
  <c r="AF627" i="2"/>
  <c r="AS627" i="2" s="1"/>
  <c r="AF615" i="2"/>
  <c r="AS615" i="2" s="1"/>
  <c r="AE516" i="2"/>
  <c r="AR516" i="2" s="1"/>
  <c r="AE465" i="2"/>
  <c r="AR465" i="2" s="1"/>
  <c r="AE512" i="2"/>
  <c r="AR512" i="2" s="1"/>
  <c r="AF480" i="2"/>
  <c r="AS480" i="2" s="1"/>
  <c r="AF502" i="2"/>
  <c r="AS502" i="2" s="1"/>
  <c r="AE453" i="2"/>
  <c r="AR453" i="2" s="1"/>
  <c r="AE563" i="2"/>
  <c r="AR563" i="2" s="1"/>
  <c r="AF409" i="2"/>
  <c r="AS409" i="2" s="1"/>
  <c r="AF345" i="2"/>
  <c r="AS345" i="2" s="1"/>
  <c r="AF421" i="2"/>
  <c r="AS421" i="2" s="1"/>
  <c r="AF427" i="2"/>
  <c r="AS427" i="2" s="1"/>
  <c r="AF366" i="2"/>
  <c r="AS366" i="2" s="1"/>
  <c r="AE324" i="2"/>
  <c r="AR324" i="2" s="1"/>
  <c r="AE361" i="2"/>
  <c r="AR361" i="2" s="1"/>
  <c r="AF311" i="2"/>
  <c r="AS311" i="2" s="1"/>
  <c r="AE252" i="2"/>
  <c r="AR252" i="2" s="1"/>
  <c r="AE274" i="2"/>
  <c r="AR274" i="2" s="1"/>
  <c r="AF250" i="2"/>
  <c r="AS250" i="2" s="1"/>
  <c r="AE299" i="2"/>
  <c r="AR299" i="2" s="1"/>
  <c r="AF683" i="2"/>
  <c r="AS683" i="2" s="1"/>
  <c r="AE359" i="2"/>
  <c r="AR359" i="2" s="1"/>
  <c r="AF378" i="2"/>
  <c r="AS378" i="2" s="1"/>
  <c r="AF529" i="2"/>
  <c r="AS529" i="2" s="1"/>
  <c r="AE691" i="2"/>
  <c r="AR691" i="2" s="1"/>
  <c r="AF732" i="2"/>
  <c r="AS732" i="2" s="1"/>
  <c r="AF764" i="2"/>
  <c r="AS764" i="2" s="1"/>
  <c r="AE380" i="2"/>
  <c r="AR380" i="2" s="1"/>
  <c r="AE495" i="2"/>
  <c r="AR495" i="2" s="1"/>
  <c r="AE554" i="2"/>
  <c r="AR554" i="2" s="1"/>
  <c r="AF626" i="2"/>
  <c r="AS626" i="2" s="1"/>
  <c r="AF612" i="2"/>
  <c r="AS612" i="2" s="1"/>
  <c r="AF596" i="2"/>
  <c r="AS596" i="2" s="1"/>
  <c r="AF720" i="2"/>
  <c r="AS720" i="2" s="1"/>
  <c r="AF752" i="2"/>
  <c r="AS752" i="2" s="1"/>
  <c r="AF718" i="2"/>
  <c r="AS718" i="2" s="1"/>
  <c r="AE242" i="2"/>
  <c r="AR242" i="2" s="1"/>
  <c r="AF313" i="2"/>
  <c r="AS313" i="2" s="1"/>
  <c r="AE523" i="2"/>
  <c r="AR523" i="2" s="1"/>
  <c r="AE641" i="2"/>
  <c r="AR641" i="2" s="1"/>
  <c r="AE652" i="2"/>
  <c r="AR652" i="2" s="1"/>
  <c r="AE30" i="2"/>
  <c r="AR30" i="2" s="1"/>
  <c r="AE71" i="2"/>
  <c r="AR71" i="2" s="1"/>
  <c r="AE820" i="2"/>
  <c r="AR820" i="2" s="1"/>
  <c r="AF804" i="2"/>
  <c r="AS804" i="2" s="1"/>
  <c r="AE692" i="2"/>
  <c r="AR692" i="2" s="1"/>
  <c r="AE736" i="2"/>
  <c r="AR736" i="2" s="1"/>
  <c r="AE95" i="2"/>
  <c r="AR95" i="2" s="1"/>
  <c r="AE716" i="2"/>
  <c r="AR716" i="2" s="1"/>
  <c r="AF321" i="2"/>
  <c r="AS321" i="2" s="1"/>
  <c r="AE621" i="2"/>
  <c r="AR621" i="2" s="1"/>
  <c r="AE486" i="2"/>
  <c r="AR486" i="2" s="1"/>
  <c r="AE688" i="2"/>
  <c r="AR688" i="2" s="1"/>
  <c r="AE617" i="2"/>
  <c r="AR617" i="2" s="1"/>
  <c r="AE215" i="2"/>
  <c r="AR215" i="2" s="1"/>
  <c r="AE170" i="2"/>
  <c r="AR170" i="2" s="1"/>
  <c r="AE158" i="2"/>
  <c r="AR158" i="2" s="1"/>
  <c r="AE77" i="2"/>
  <c r="AR77" i="2" s="1"/>
  <c r="AE115" i="2"/>
  <c r="AR115" i="2" s="1"/>
  <c r="AE101" i="2"/>
  <c r="AR101" i="2" s="1"/>
  <c r="AF87" i="2"/>
  <c r="AS87" i="2" s="1"/>
  <c r="AF226" i="2"/>
  <c r="AS226" i="2" s="1"/>
  <c r="AF190" i="2"/>
  <c r="AS190" i="2" s="1"/>
  <c r="AE93" i="2"/>
  <c r="AR93" i="2" s="1"/>
  <c r="AF196" i="2"/>
  <c r="AS196" i="2" s="1"/>
  <c r="AF186" i="2"/>
  <c r="AS186" i="2" s="1"/>
  <c r="AF117" i="2"/>
  <c r="AS117" i="2" s="1"/>
  <c r="AF77" i="2"/>
  <c r="AS77" i="2" s="1"/>
  <c r="AE61" i="2"/>
  <c r="AR61" i="2" s="1"/>
  <c r="AE54" i="2"/>
  <c r="AR54" i="2" s="1"/>
  <c r="AF36" i="2"/>
  <c r="AS36" i="2" s="1"/>
  <c r="AE9" i="2"/>
  <c r="AR9" i="2" s="1"/>
  <c r="AE20" i="2"/>
  <c r="AR20" i="2" s="1"/>
  <c r="AF809" i="2"/>
  <c r="AS809" i="2" s="1"/>
  <c r="AE777" i="2"/>
  <c r="AR777" i="2" s="1"/>
  <c r="AF759" i="2"/>
  <c r="AS759" i="2" s="1"/>
  <c r="AE51" i="2"/>
  <c r="AR51" i="2" s="1"/>
  <c r="AF26" i="2"/>
  <c r="AS26" i="2" s="1"/>
  <c r="AE762" i="2"/>
  <c r="AR762" i="2" s="1"/>
  <c r="AE808" i="2"/>
  <c r="AR808" i="2" s="1"/>
  <c r="AF605" i="2"/>
  <c r="AS605" i="2" s="1"/>
  <c r="AF706" i="2"/>
  <c r="AS706" i="2" s="1"/>
  <c r="AF573" i="2"/>
  <c r="AS573" i="2" s="1"/>
  <c r="AE619" i="2"/>
  <c r="AR619" i="2" s="1"/>
  <c r="AF723" i="2"/>
  <c r="AS723" i="2" s="1"/>
  <c r="AE698" i="2"/>
  <c r="AR698" i="2" s="1"/>
  <c r="AF623" i="2"/>
  <c r="AS623" i="2" s="1"/>
  <c r="AE586" i="2"/>
  <c r="AR586" i="2" s="1"/>
  <c r="AE540" i="2"/>
  <c r="AR540" i="2" s="1"/>
  <c r="AE533" i="2"/>
  <c r="AR533" i="2" s="1"/>
  <c r="AE529" i="2"/>
  <c r="AR529" i="2" s="1"/>
  <c r="AF473" i="2"/>
  <c r="AS473" i="2" s="1"/>
  <c r="AF492" i="2"/>
  <c r="AS492" i="2" s="1"/>
  <c r="AF476" i="2"/>
  <c r="AS476" i="2" s="1"/>
  <c r="AE439" i="2"/>
  <c r="AR439" i="2" s="1"/>
  <c r="AF399" i="2"/>
  <c r="AS399" i="2" s="1"/>
  <c r="AF401" i="2"/>
  <c r="AS401" i="2" s="1"/>
  <c r="AF454" i="2"/>
  <c r="AS454" i="2" s="1"/>
  <c r="AE387" i="2"/>
  <c r="AR387" i="2" s="1"/>
  <c r="AE372" i="2"/>
  <c r="AR372" i="2" s="1"/>
  <c r="AE332" i="2"/>
  <c r="AR332" i="2" s="1"/>
  <c r="AF373" i="2"/>
  <c r="AS373" i="2" s="1"/>
  <c r="AF276" i="2"/>
  <c r="AS276" i="2" s="1"/>
  <c r="AF234" i="2"/>
  <c r="AS234" i="2" s="1"/>
  <c r="AE271" i="2"/>
  <c r="AR271" i="2" s="1"/>
  <c r="AF39" i="2"/>
  <c r="AS39" i="2" s="1"/>
  <c r="AF160" i="2"/>
  <c r="AS160" i="2" s="1"/>
  <c r="AE272" i="2"/>
  <c r="AR272" i="2" s="1"/>
  <c r="AE326" i="2"/>
  <c r="AR326" i="2" s="1"/>
  <c r="AF33" i="2"/>
  <c r="AS33" i="2" s="1"/>
  <c r="AE88" i="2"/>
  <c r="AR88" i="2" s="1"/>
  <c r="AF155" i="2"/>
  <c r="AS155" i="2" s="1"/>
  <c r="AE279" i="2"/>
  <c r="AR279" i="2" s="1"/>
  <c r="AE103" i="2"/>
  <c r="AR103" i="2" s="1"/>
  <c r="AE205" i="2"/>
  <c r="AR205" i="2" s="1"/>
  <c r="AF275" i="2"/>
  <c r="AS275" i="2" s="1"/>
  <c r="AF283" i="2"/>
  <c r="AS283" i="2" s="1"/>
  <c r="AE434" i="2"/>
  <c r="AR434" i="2" s="1"/>
  <c r="AF699" i="2"/>
  <c r="AS699" i="2" s="1"/>
  <c r="AE209" i="2"/>
  <c r="AR209" i="2" s="1"/>
  <c r="AE309" i="2"/>
  <c r="AR309" i="2" s="1"/>
  <c r="AF343" i="2"/>
  <c r="AS343" i="2" s="1"/>
  <c r="AF394" i="2"/>
  <c r="AS394" i="2" s="1"/>
  <c r="AE515" i="2"/>
  <c r="AR515" i="2" s="1"/>
  <c r="AE629" i="2"/>
  <c r="AR629" i="2" s="1"/>
  <c r="AE677" i="2"/>
  <c r="AR677" i="2" s="1"/>
  <c r="AF515" i="2"/>
  <c r="AS515" i="2" s="1"/>
  <c r="AF822" i="2"/>
  <c r="AS822" i="2" s="1"/>
  <c r="AF309" i="2"/>
  <c r="AS309" i="2" s="1"/>
  <c r="AF348" i="2"/>
  <c r="AS348" i="2" s="1"/>
  <c r="AF225" i="2"/>
  <c r="AS225" i="2" s="1"/>
  <c r="AF788" i="2"/>
  <c r="AS788" i="2" s="1"/>
  <c r="AF364" i="2"/>
  <c r="AS364" i="2" s="1"/>
  <c r="AE653" i="2"/>
  <c r="AR653" i="2" s="1"/>
  <c r="AF64" i="2"/>
  <c r="AS64" i="2" s="1"/>
  <c r="AE795" i="2"/>
  <c r="AR795" i="2" s="1"/>
  <c r="AF209" i="2"/>
  <c r="AS209" i="2" s="1"/>
  <c r="AE581" i="2"/>
  <c r="AR581" i="2" s="1"/>
  <c r="AE743" i="2"/>
  <c r="AR743" i="2" s="1"/>
  <c r="AE775" i="2"/>
  <c r="AR775" i="2" s="1"/>
  <c r="AE246" i="2"/>
  <c r="AR246" i="2" s="1"/>
  <c r="AE728" i="2"/>
  <c r="AR728" i="2" s="1"/>
  <c r="AE740" i="2"/>
  <c r="AR740" i="2" s="1"/>
  <c r="AE202" i="2"/>
  <c r="AR202" i="2" s="1"/>
  <c r="AE179" i="2"/>
  <c r="AR179" i="2" s="1"/>
  <c r="AF73" i="2"/>
  <c r="AS73" i="2" s="1"/>
  <c r="AF210" i="2"/>
  <c r="AS210" i="2" s="1"/>
  <c r="AE174" i="2"/>
  <c r="AR174" i="2" s="1"/>
  <c r="AF154" i="2"/>
  <c r="AS154" i="2" s="1"/>
  <c r="AF121" i="2"/>
  <c r="AS121" i="2" s="1"/>
  <c r="AE191" i="2"/>
  <c r="AR191" i="2" s="1"/>
  <c r="AF171" i="2"/>
  <c r="AS171" i="2" s="1"/>
  <c r="AF81" i="2"/>
  <c r="AS81" i="2" s="1"/>
  <c r="AF52" i="2"/>
  <c r="AS52" i="2" s="1"/>
  <c r="AF747" i="2"/>
  <c r="AS747" i="2" s="1"/>
  <c r="AE65" i="2"/>
  <c r="AR65" i="2" s="1"/>
  <c r="AE35" i="2"/>
  <c r="AR35" i="2" s="1"/>
  <c r="AF779" i="2"/>
  <c r="AS779" i="2" s="1"/>
  <c r="AF753" i="2"/>
  <c r="AS753" i="2" s="1"/>
  <c r="AE690" i="2"/>
  <c r="AR690" i="2" s="1"/>
  <c r="AE667" i="2"/>
  <c r="AR667" i="2" s="1"/>
  <c r="AE651" i="2"/>
  <c r="AR651" i="2" s="1"/>
  <c r="AF342" i="2"/>
  <c r="AS342" i="2" s="1"/>
  <c r="AE419" i="2"/>
  <c r="AR419" i="2" s="1"/>
  <c r="AE542" i="2"/>
  <c r="AR542" i="2" s="1"/>
  <c r="AE564" i="2"/>
  <c r="AR564" i="2" s="1"/>
  <c r="AE665" i="2"/>
  <c r="AR665" i="2" s="1"/>
  <c r="AE613" i="2"/>
  <c r="AR613" i="2" s="1"/>
  <c r="AE747" i="2"/>
  <c r="AR747" i="2" s="1"/>
  <c r="AE204" i="2"/>
  <c r="AR204" i="2" s="1"/>
  <c r="AF820" i="2"/>
  <c r="AS820" i="2" s="1"/>
  <c r="AE269" i="2"/>
  <c r="AR269" i="2" s="1"/>
  <c r="AE378" i="2"/>
  <c r="AR378" i="2" s="1"/>
  <c r="AE568" i="2"/>
  <c r="AR568" i="2" s="1"/>
  <c r="AE657" i="2"/>
  <c r="AR657" i="2" s="1"/>
  <c r="AE796" i="2"/>
  <c r="AR796" i="2" s="1"/>
  <c r="AE131" i="2"/>
  <c r="AR131" i="2" s="1"/>
  <c r="AF101" i="2"/>
  <c r="AS101" i="2" s="1"/>
  <c r="AF172" i="2"/>
  <c r="AS172" i="2" s="1"/>
  <c r="AF159" i="2"/>
  <c r="AS159" i="2" s="1"/>
  <c r="AF231" i="2"/>
  <c r="AS231" i="2" s="1"/>
  <c r="AE207" i="2"/>
  <c r="AR207" i="2" s="1"/>
  <c r="AE119" i="2"/>
  <c r="AR119" i="2" s="1"/>
  <c r="AE105" i="2"/>
  <c r="AR105" i="2" s="1"/>
  <c r="AE97" i="2"/>
  <c r="AR97" i="2" s="1"/>
  <c r="AE85" i="2"/>
  <c r="AR85" i="2" s="1"/>
  <c r="AE190" i="2"/>
  <c r="AR190" i="2" s="1"/>
  <c r="AF179" i="2"/>
  <c r="AS179" i="2" s="1"/>
  <c r="AF161" i="2"/>
  <c r="AS161" i="2" s="1"/>
  <c r="AF85" i="2"/>
  <c r="AS85" i="2" s="1"/>
  <c r="AF56" i="2"/>
  <c r="AS56" i="2" s="1"/>
  <c r="AE27" i="2"/>
  <c r="AR27" i="2" s="1"/>
  <c r="AF797" i="2"/>
  <c r="AS797" i="2" s="1"/>
  <c r="AE53" i="2"/>
  <c r="AR53" i="2" s="1"/>
  <c r="AE745" i="2"/>
  <c r="AR745" i="2" s="1"/>
  <c r="AE46" i="2"/>
  <c r="AR46" i="2" s="1"/>
  <c r="AF773" i="2"/>
  <c r="AS773" i="2" s="1"/>
  <c r="AF757" i="2"/>
  <c r="AS757" i="2" s="1"/>
  <c r="AF731" i="2"/>
  <c r="AS731" i="2" s="1"/>
  <c r="AE773" i="2"/>
  <c r="AR773" i="2" s="1"/>
  <c r="AE757" i="2"/>
  <c r="AR757" i="2" s="1"/>
  <c r="AE737" i="2"/>
  <c r="AR737" i="2" s="1"/>
  <c r="AF688" i="2"/>
  <c r="AS688" i="2" s="1"/>
  <c r="AE666" i="2"/>
  <c r="AR666" i="2" s="1"/>
  <c r="AE650" i="2"/>
  <c r="AR650" i="2" s="1"/>
  <c r="AF613" i="2"/>
  <c r="AS613" i="2" s="1"/>
  <c r="AE594" i="2"/>
  <c r="AR594" i="2" s="1"/>
  <c r="AF633" i="2"/>
  <c r="AS633" i="2" s="1"/>
  <c r="AF712" i="2"/>
  <c r="AS712" i="2" s="1"/>
  <c r="AE687" i="2"/>
  <c r="AR687" i="2" s="1"/>
  <c r="AE729" i="2"/>
  <c r="AR729" i="2" s="1"/>
  <c r="AE678" i="2"/>
  <c r="AR678" i="2" s="1"/>
  <c r="AF631" i="2"/>
  <c r="AS631" i="2" s="1"/>
  <c r="AF619" i="2"/>
  <c r="AS619" i="2" s="1"/>
  <c r="AE599" i="2"/>
  <c r="AR599" i="2" s="1"/>
  <c r="AE517" i="2"/>
  <c r="AR517" i="2" s="1"/>
  <c r="AE467" i="2"/>
  <c r="AR467" i="2" s="1"/>
  <c r="AE628" i="2"/>
  <c r="AR628" i="2" s="1"/>
  <c r="AF585" i="2"/>
  <c r="AS585" i="2" s="1"/>
  <c r="AF569" i="2"/>
  <c r="AS569" i="2" s="1"/>
  <c r="AF548" i="2"/>
  <c r="AS548" i="2" s="1"/>
  <c r="AF478" i="2"/>
  <c r="AS478" i="2" s="1"/>
  <c r="AE460" i="2"/>
  <c r="AR460" i="2" s="1"/>
  <c r="AF550" i="2"/>
  <c r="AS550" i="2" s="1"/>
  <c r="AE497" i="2"/>
  <c r="AR497" i="2" s="1"/>
  <c r="AE481" i="2"/>
  <c r="AR481" i="2" s="1"/>
  <c r="AF407" i="2"/>
  <c r="AS407" i="2" s="1"/>
  <c r="AE396" i="2"/>
  <c r="AR396" i="2" s="1"/>
  <c r="AE368" i="2"/>
  <c r="AR368" i="2" s="1"/>
  <c r="AF436" i="2"/>
  <c r="AS436" i="2" s="1"/>
  <c r="AE352" i="2"/>
  <c r="AR352" i="2" s="1"/>
  <c r="AE336" i="2"/>
  <c r="AR336" i="2" s="1"/>
  <c r="AE440" i="2"/>
  <c r="AR440" i="2" s="1"/>
  <c r="AF425" i="2"/>
  <c r="AS425" i="2" s="1"/>
  <c r="AE409" i="2"/>
  <c r="AR409" i="2" s="1"/>
  <c r="AE365" i="2"/>
  <c r="AR365" i="2" s="1"/>
  <c r="AE444" i="2"/>
  <c r="AR444" i="2" s="1"/>
  <c r="AE341" i="2"/>
  <c r="AR341" i="2" s="1"/>
  <c r="AE345" i="2"/>
  <c r="AR345" i="2" s="1"/>
  <c r="AE328" i="2"/>
  <c r="AR328" i="2" s="1"/>
  <c r="AE393" i="2"/>
  <c r="AR393" i="2" s="1"/>
  <c r="AF271" i="2"/>
  <c r="AS271" i="2" s="1"/>
  <c r="AE240" i="2"/>
  <c r="AR240" i="2" s="1"/>
  <c r="AF324" i="2"/>
  <c r="AS324" i="2" s="1"/>
  <c r="AE300" i="2"/>
  <c r="AR300" i="2" s="1"/>
  <c r="AF295" i="2"/>
  <c r="AS295" i="2" s="1"/>
  <c r="AE277" i="2"/>
  <c r="AR277" i="2" s="1"/>
  <c r="AE721" i="2"/>
  <c r="AR721" i="2" s="1"/>
  <c r="AE635" i="2"/>
  <c r="AR635" i="2" s="1"/>
  <c r="AE571" i="2"/>
  <c r="AR571" i="2" s="1"/>
  <c r="AF708" i="2"/>
  <c r="AS708" i="2" s="1"/>
  <c r="AE674" i="2"/>
  <c r="AR674" i="2" s="1"/>
  <c r="AE658" i="2"/>
  <c r="AR658" i="2" s="1"/>
  <c r="AE642" i="2"/>
  <c r="AR642" i="2" s="1"/>
  <c r="AE714" i="2"/>
  <c r="AR714" i="2" s="1"/>
  <c r="AF583" i="2"/>
  <c r="AS583" i="2" s="1"/>
  <c r="AF601" i="2"/>
  <c r="AS601" i="2" s="1"/>
  <c r="AE611" i="2"/>
  <c r="AR611" i="2" s="1"/>
  <c r="AF544" i="2"/>
  <c r="AS544" i="2" s="1"/>
  <c r="AE528" i="2"/>
  <c r="AR528" i="2" s="1"/>
  <c r="AF516" i="2"/>
  <c r="AS516" i="2" s="1"/>
  <c r="AE456" i="2"/>
  <c r="AR456" i="2" s="1"/>
  <c r="AF490" i="2"/>
  <c r="AS490" i="2" s="1"/>
  <c r="AF474" i="2"/>
  <c r="AS474" i="2" s="1"/>
  <c r="AE459" i="2"/>
  <c r="AR459" i="2" s="1"/>
  <c r="AE379" i="2"/>
  <c r="AR379" i="2" s="1"/>
  <c r="AF417" i="2"/>
  <c r="AS417" i="2" s="1"/>
  <c r="AF442" i="2"/>
  <c r="AS442" i="2" s="1"/>
  <c r="AF429" i="2"/>
  <c r="AS429" i="2" s="1"/>
  <c r="AE388" i="2"/>
  <c r="AR388" i="2" s="1"/>
  <c r="AE330" i="2"/>
  <c r="AR330" i="2" s="1"/>
  <c r="AF381" i="2"/>
  <c r="AS381" i="2" s="1"/>
  <c r="AF316" i="2"/>
  <c r="AS316" i="2" s="1"/>
  <c r="AF246" i="2"/>
  <c r="AS246" i="2" s="1"/>
  <c r="AF312" i="2"/>
  <c r="AS312" i="2" s="1"/>
  <c r="AE258" i="2"/>
  <c r="AR258" i="2" s="1"/>
  <c r="AE295" i="2"/>
  <c r="AR295" i="2" s="1"/>
  <c r="AF280" i="2"/>
  <c r="AS280" i="2" s="1"/>
  <c r="AE22" i="2"/>
  <c r="AR22" i="2" s="1"/>
  <c r="AE351" i="2"/>
  <c r="AR351" i="2" s="1"/>
  <c r="AE110" i="2"/>
  <c r="AR110" i="2" s="1"/>
  <c r="AE213" i="2"/>
  <c r="AR213" i="2" s="1"/>
  <c r="AF189" i="2"/>
  <c r="AS189" i="2" s="1"/>
  <c r="AE256" i="2"/>
  <c r="AR256" i="2" s="1"/>
  <c r="AF92" i="2"/>
  <c r="AS92" i="2" s="1"/>
  <c r="AE407" i="2"/>
  <c r="AR407" i="2" s="1"/>
  <c r="AE238" i="2"/>
  <c r="AR238" i="2" s="1"/>
  <c r="AE427" i="2"/>
  <c r="AR427" i="2" s="1"/>
  <c r="AF509" i="2"/>
  <c r="AS509" i="2" s="1"/>
  <c r="AF336" i="2"/>
  <c r="AS336" i="2" s="1"/>
  <c r="AE415" i="2"/>
  <c r="AR415" i="2" s="1"/>
  <c r="AE731" i="2"/>
  <c r="AR731" i="2" s="1"/>
  <c r="AF8" i="2"/>
  <c r="AS8" i="2" s="1"/>
  <c r="AE760" i="2"/>
  <c r="AR760" i="2" s="1"/>
  <c r="AE138" i="2"/>
  <c r="AR138" i="2" s="1"/>
  <c r="AF207" i="2"/>
  <c r="AS207" i="2" s="1"/>
  <c r="AE194" i="2"/>
  <c r="AR194" i="2" s="1"/>
  <c r="AE153" i="2"/>
  <c r="AR153" i="2" s="1"/>
  <c r="AF133" i="2"/>
  <c r="AS133" i="2" s="1"/>
  <c r="AE16" i="2"/>
  <c r="AR16" i="2" s="1"/>
  <c r="AF763" i="2"/>
  <c r="AS763" i="2" s="1"/>
  <c r="AE68" i="2"/>
  <c r="AR68" i="2" s="1"/>
  <c r="AF10" i="2"/>
  <c r="AS10" i="2" s="1"/>
  <c r="AE81" i="2"/>
  <c r="AR81" i="2" s="1"/>
  <c r="AF65" i="2"/>
  <c r="AS65" i="2" s="1"/>
  <c r="AE12" i="2"/>
  <c r="AR12" i="2" s="1"/>
  <c r="AE40" i="2"/>
  <c r="AR40" i="2" s="1"/>
  <c r="AF24" i="2"/>
  <c r="AS24" i="2" s="1"/>
  <c r="AF815" i="2"/>
  <c r="AS815" i="2" s="1"/>
  <c r="AF803" i="2"/>
  <c r="AS803" i="2" s="1"/>
  <c r="AF751" i="2"/>
  <c r="AS751" i="2" s="1"/>
  <c r="AF735" i="2"/>
  <c r="AS735" i="2" s="1"/>
  <c r="AF719" i="2"/>
  <c r="AS719" i="2" s="1"/>
  <c r="AF567" i="2"/>
  <c r="AS567" i="2" s="1"/>
  <c r="AE702" i="2"/>
  <c r="AR702" i="2" s="1"/>
  <c r="AF694" i="2"/>
  <c r="AS694" i="2" s="1"/>
  <c r="AE582" i="2"/>
  <c r="AR582" i="2" s="1"/>
  <c r="AE566" i="2"/>
  <c r="AR566" i="2" s="1"/>
  <c r="AE620" i="2"/>
  <c r="AR620" i="2" s="1"/>
  <c r="AE603" i="2"/>
  <c r="AR603" i="2" s="1"/>
  <c r="AF524" i="2"/>
  <c r="AS524" i="2" s="1"/>
  <c r="AF514" i="2"/>
  <c r="AS514" i="2" s="1"/>
  <c r="AF468" i="2"/>
  <c r="AS468" i="2" s="1"/>
  <c r="AE421" i="2"/>
  <c r="AR421" i="2" s="1"/>
  <c r="AF405" i="2"/>
  <c r="AS405" i="2" s="1"/>
  <c r="AF383" i="2"/>
  <c r="AS383" i="2" s="1"/>
  <c r="AF333" i="2"/>
  <c r="AS333" i="2" s="1"/>
  <c r="AF308" i="2"/>
  <c r="AS308" i="2" s="1"/>
  <c r="AE262" i="2"/>
  <c r="AR262" i="2" s="1"/>
  <c r="AF288" i="2"/>
  <c r="AS288" i="2" s="1"/>
  <c r="AE243" i="2"/>
  <c r="AR243" i="2" s="1"/>
  <c r="AE255" i="2"/>
  <c r="AR255" i="2" s="1"/>
  <c r="AE384" i="2"/>
  <c r="AR384" i="2" s="1"/>
  <c r="AF269" i="2"/>
  <c r="AS269" i="2" s="1"/>
  <c r="AE33" i="2"/>
  <c r="AR33" i="2" s="1"/>
  <c r="AE80" i="2"/>
  <c r="AR80" i="2" s="1"/>
  <c r="AF107" i="2"/>
  <c r="AS107" i="2" s="1"/>
  <c r="AF232" i="2"/>
  <c r="AS232" i="2" s="1"/>
  <c r="AE192" i="2"/>
  <c r="AR192" i="2" s="1"/>
  <c r="AF104" i="2"/>
  <c r="AS104" i="2" s="1"/>
  <c r="AE136" i="2"/>
  <c r="AR136" i="2" s="1"/>
  <c r="AF72" i="2"/>
  <c r="AS72" i="2" s="1"/>
  <c r="AE154" i="2"/>
  <c r="AR154" i="2" s="1"/>
  <c r="AF251" i="2"/>
  <c r="AS251" i="2" s="1"/>
  <c r="AE217" i="2"/>
  <c r="AR217" i="2" s="1"/>
  <c r="AF237" i="2"/>
  <c r="AS237" i="2" s="1"/>
  <c r="AF432" i="2"/>
  <c r="AS432" i="2" s="1"/>
  <c r="AF426" i="2"/>
  <c r="AS426" i="2" s="1"/>
  <c r="AF467" i="2"/>
  <c r="AS467" i="2" s="1"/>
  <c r="AF541" i="2"/>
  <c r="AS541" i="2" s="1"/>
  <c r="AF363" i="2"/>
  <c r="AS363" i="2" s="1"/>
  <c r="AF547" i="2"/>
  <c r="AS547" i="2" s="1"/>
  <c r="AF29" i="2"/>
  <c r="AS29" i="2" s="1"/>
  <c r="AF135" i="2"/>
  <c r="AS135" i="2" s="1"/>
  <c r="AE49" i="2"/>
  <c r="AR49" i="2" s="1"/>
  <c r="AF82" i="2"/>
  <c r="AS82" i="2" s="1"/>
  <c r="AE143" i="2"/>
  <c r="AR143" i="2" s="1"/>
  <c r="AE78" i="2"/>
  <c r="AR78" i="2" s="1"/>
  <c r="AE253" i="2"/>
  <c r="AR253" i="2" s="1"/>
  <c r="AF53" i="2"/>
  <c r="AS53" i="2" s="1"/>
  <c r="AE168" i="2"/>
  <c r="AR168" i="2" s="1"/>
  <c r="AE321" i="2"/>
  <c r="AR321" i="2" s="1"/>
  <c r="AF418" i="2"/>
  <c r="AS418" i="2" s="1"/>
  <c r="AF453" i="2"/>
  <c r="AS453" i="2" s="1"/>
  <c r="AF608" i="2"/>
  <c r="AS608" i="2" s="1"/>
  <c r="AF408" i="2"/>
  <c r="AS408" i="2" s="1"/>
  <c r="AE445" i="2"/>
  <c r="AR445" i="2" s="1"/>
  <c r="AF562" i="2"/>
  <c r="AS562" i="2" s="1"/>
  <c r="AF740" i="2"/>
  <c r="AS740" i="2" s="1"/>
  <c r="AF606" i="2"/>
  <c r="AS606" i="2" s="1"/>
  <c r="AE695" i="2"/>
  <c r="AR695" i="2" s="1"/>
  <c r="AF204" i="2"/>
  <c r="AS204" i="2" s="1"/>
  <c r="AF279" i="2"/>
  <c r="AS279" i="2" s="1"/>
  <c r="AE304" i="2"/>
  <c r="AR304" i="2" s="1"/>
  <c r="AF428" i="2"/>
  <c r="AS428" i="2" s="1"/>
  <c r="AE479" i="2"/>
  <c r="AR479" i="2" s="1"/>
  <c r="AE511" i="2"/>
  <c r="AR511" i="2" s="1"/>
  <c r="AF503" i="2"/>
  <c r="AS503" i="2" s="1"/>
  <c r="AF703" i="2"/>
  <c r="AS703" i="2" s="1"/>
  <c r="AE681" i="2"/>
  <c r="AR681" i="2" s="1"/>
  <c r="AF396" i="2"/>
  <c r="AS396" i="2" s="1"/>
  <c r="AF459" i="2"/>
  <c r="AS459" i="2" s="1"/>
  <c r="AF521" i="2"/>
  <c r="AS521" i="2" s="1"/>
  <c r="AE577" i="2"/>
  <c r="AR577" i="2" s="1"/>
  <c r="AE764" i="2"/>
  <c r="AR764" i="2" s="1"/>
  <c r="AE510" i="2"/>
  <c r="AR510" i="2" s="1"/>
  <c r="AE605" i="2"/>
  <c r="AR605" i="2" s="1"/>
  <c r="AE38" i="2"/>
  <c r="AR38" i="2" s="1"/>
  <c r="AE87" i="2"/>
  <c r="AR87" i="2" s="1"/>
  <c r="AF235" i="2"/>
  <c r="AS235" i="2" s="1"/>
  <c r="AE451" i="2"/>
  <c r="AR451" i="2" s="1"/>
  <c r="AE394" i="2"/>
  <c r="AR394" i="2" s="1"/>
  <c r="AE539" i="2"/>
  <c r="AR539" i="2" s="1"/>
  <c r="AE720" i="2"/>
  <c r="AR720" i="2" s="1"/>
  <c r="AE44" i="2"/>
  <c r="AR44" i="2" s="1"/>
  <c r="AF144" i="2"/>
  <c r="AS144" i="2" s="1"/>
  <c r="AF293" i="2"/>
  <c r="AS293" i="2" s="1"/>
  <c r="AE59" i="2"/>
  <c r="AR59" i="2" s="1"/>
  <c r="AF211" i="2"/>
  <c r="AS211" i="2" s="1"/>
  <c r="AF166" i="2"/>
  <c r="AS166" i="2" s="1"/>
  <c r="AE223" i="2"/>
  <c r="AR223" i="2" s="1"/>
  <c r="AE199" i="2"/>
  <c r="AR199" i="2" s="1"/>
  <c r="AF176" i="2"/>
  <c r="AS176" i="2" s="1"/>
  <c r="AE89" i="2"/>
  <c r="AR89" i="2" s="1"/>
  <c r="AF32" i="2"/>
  <c r="AS32" i="2" s="1"/>
  <c r="AE821" i="2"/>
  <c r="AR821" i="2" s="1"/>
  <c r="AF791" i="2"/>
  <c r="AS791" i="2" s="1"/>
  <c r="AF741" i="2"/>
  <c r="AS741" i="2" s="1"/>
  <c r="AE73" i="2"/>
  <c r="AR73" i="2" s="1"/>
  <c r="AE813" i="2"/>
  <c r="AR813" i="2" s="1"/>
  <c r="AE782" i="2"/>
  <c r="AR782" i="2" s="1"/>
  <c r="AF67" i="2"/>
  <c r="AS67" i="2" s="1"/>
  <c r="AE43" i="2"/>
  <c r="AR43" i="2" s="1"/>
  <c r="AE741" i="2"/>
  <c r="AR741" i="2" s="1"/>
  <c r="AE725" i="2"/>
  <c r="AR725" i="2" s="1"/>
  <c r="AE694" i="2"/>
  <c r="AR694" i="2" s="1"/>
  <c r="AF676" i="2"/>
  <c r="AS676" i="2" s="1"/>
  <c r="AF660" i="2"/>
  <c r="AS660" i="2" s="1"/>
  <c r="AF644" i="2"/>
  <c r="AS644" i="2" s="1"/>
  <c r="AE710" i="2"/>
  <c r="AR710" i="2" s="1"/>
  <c r="AF702" i="2"/>
  <c r="AS702" i="2" s="1"/>
  <c r="AF575" i="2"/>
  <c r="AS575" i="2" s="1"/>
  <c r="AE686" i="2"/>
  <c r="AR686" i="2" s="1"/>
  <c r="AE604" i="2"/>
  <c r="AR604" i="2" s="1"/>
  <c r="AE623" i="2"/>
  <c r="AR623" i="2" s="1"/>
  <c r="AF607" i="2"/>
  <c r="AS607" i="2" s="1"/>
  <c r="AF526" i="2"/>
  <c r="AS526" i="2" s="1"/>
  <c r="AE471" i="2"/>
  <c r="AR471" i="2" s="1"/>
  <c r="AF595" i="2"/>
  <c r="AS595" i="2" s="1"/>
  <c r="AF579" i="2"/>
  <c r="AS579" i="2" s="1"/>
  <c r="AF563" i="2"/>
  <c r="AS563" i="2" s="1"/>
  <c r="AE509" i="2"/>
  <c r="AR509" i="2" s="1"/>
  <c r="AE500" i="2"/>
  <c r="AR500" i="2" s="1"/>
  <c r="AF559" i="2"/>
  <c r="AS559" i="2" s="1"/>
  <c r="AE418" i="2"/>
  <c r="AR418" i="2" s="1"/>
  <c r="AF500" i="2"/>
  <c r="AS500" i="2" s="1"/>
  <c r="AF484" i="2"/>
  <c r="AS484" i="2" s="1"/>
  <c r="AF466" i="2"/>
  <c r="AS466" i="2" s="1"/>
  <c r="AF444" i="2"/>
  <c r="AS444" i="2" s="1"/>
  <c r="AE383" i="2"/>
  <c r="AR383" i="2" s="1"/>
  <c r="AE425" i="2"/>
  <c r="AR425" i="2" s="1"/>
  <c r="AE389" i="2"/>
  <c r="AR389" i="2" s="1"/>
  <c r="AE353" i="2"/>
  <c r="AR353" i="2" s="1"/>
  <c r="AE340" i="2"/>
  <c r="AR340" i="2" s="1"/>
  <c r="AF319" i="2"/>
  <c r="AS319" i="2" s="1"/>
  <c r="AE263" i="2"/>
  <c r="AR263" i="2" s="1"/>
  <c r="AE315" i="2"/>
  <c r="AR315" i="2" s="1"/>
  <c r="AE283" i="2"/>
  <c r="AR283" i="2" s="1"/>
  <c r="AE259" i="2"/>
  <c r="AR259" i="2" s="1"/>
  <c r="AF248" i="2"/>
  <c r="AS248" i="2" s="1"/>
  <c r="AF772" i="2"/>
  <c r="AS772" i="2" s="1"/>
  <c r="AE412" i="2"/>
  <c r="AR412" i="2" s="1"/>
  <c r="AE483" i="2"/>
  <c r="AR483" i="2" s="1"/>
  <c r="AF560" i="2"/>
  <c r="AS560" i="2" s="1"/>
  <c r="AF592" i="2"/>
  <c r="AS592" i="2" s="1"/>
  <c r="AE630" i="2"/>
  <c r="AR630" i="2" s="1"/>
  <c r="AF347" i="2"/>
  <c r="AS347" i="2" s="1"/>
  <c r="AF539" i="2"/>
  <c r="AS539" i="2" s="1"/>
  <c r="AF527" i="2"/>
  <c r="AS527" i="2" s="1"/>
  <c r="AE612" i="2"/>
  <c r="AR612" i="2" s="1"/>
  <c r="AF728" i="2"/>
  <c r="AS728" i="2" s="1"/>
  <c r="AF760" i="2"/>
  <c r="AS760" i="2" s="1"/>
  <c r="AF435" i="2"/>
  <c r="AS435" i="2" s="1"/>
  <c r="AE560" i="2"/>
  <c r="AR560" i="2" s="1"/>
  <c r="AE601" i="2"/>
  <c r="AR601" i="2" s="1"/>
  <c r="AE664" i="2"/>
  <c r="AR664" i="2" s="1"/>
  <c r="AE704" i="2"/>
  <c r="AR704" i="2" s="1"/>
  <c r="AE232" i="2"/>
  <c r="AR232" i="2" s="1"/>
  <c r="AF742" i="2"/>
  <c r="AS742" i="2" s="1"/>
  <c r="AF758" i="2"/>
  <c r="AS758" i="2" s="1"/>
  <c r="AF774" i="2"/>
  <c r="AS774" i="2" s="1"/>
  <c r="AE310" i="2"/>
  <c r="AR310" i="2" s="1"/>
  <c r="AF477" i="2"/>
  <c r="AS477" i="2" s="1"/>
  <c r="AE561" i="2"/>
  <c r="AR561" i="2" s="1"/>
  <c r="AE648" i="2"/>
  <c r="AR648" i="2" s="1"/>
  <c r="AE127" i="2"/>
  <c r="AR127" i="2" s="1"/>
  <c r="AF812" i="2"/>
  <c r="AS812" i="2" s="1"/>
  <c r="AE280" i="2"/>
  <c r="AR280" i="2" s="1"/>
  <c r="AE403" i="2"/>
  <c r="AR403" i="2" s="1"/>
  <c r="AE478" i="2"/>
  <c r="AR478" i="2" s="1"/>
  <c r="AE534" i="2"/>
  <c r="AR534" i="2" s="1"/>
  <c r="AE660" i="2"/>
  <c r="AR660" i="2" s="1"/>
  <c r="AF68" i="2"/>
  <c r="AS68" i="2" s="1"/>
  <c r="AF806" i="2"/>
  <c r="AS806" i="2" s="1"/>
  <c r="AE347" i="2"/>
  <c r="AR347" i="2" s="1"/>
  <c r="AE522" i="2"/>
  <c r="AR522" i="2" s="1"/>
  <c r="AE494" i="2"/>
  <c r="AR494" i="2" s="1"/>
  <c r="AE645" i="2"/>
  <c r="AR645" i="2" s="1"/>
  <c r="AE91" i="2"/>
  <c r="AR91" i="2" s="1"/>
  <c r="AF150" i="2"/>
  <c r="AS150" i="2" s="1"/>
  <c r="AE141" i="2"/>
  <c r="AR141" i="2" s="1"/>
  <c r="AE125" i="2"/>
  <c r="AR125" i="2" s="1"/>
  <c r="AF174" i="2"/>
  <c r="AS174" i="2" s="1"/>
  <c r="AF97" i="2"/>
  <c r="AS97" i="2" s="1"/>
  <c r="AF214" i="2"/>
  <c r="AS214" i="2" s="1"/>
  <c r="AE198" i="2"/>
  <c r="AR198" i="2" s="1"/>
  <c r="AF187" i="2"/>
  <c r="AS187" i="2" s="1"/>
  <c r="AE106" i="2"/>
  <c r="AR106" i="2" s="1"/>
  <c r="AF219" i="2"/>
  <c r="AS219" i="2" s="1"/>
  <c r="AE156" i="2"/>
  <c r="AR156" i="2" s="1"/>
  <c r="AF134" i="2"/>
  <c r="AS134" i="2" s="1"/>
  <c r="AF58" i="2"/>
  <c r="AS58" i="2" s="1"/>
  <c r="AE31" i="2"/>
  <c r="AR31" i="2" s="1"/>
  <c r="AE17" i="2"/>
  <c r="AR17" i="2" s="1"/>
  <c r="AF821" i="2"/>
  <c r="AS821" i="2" s="1"/>
  <c r="AF785" i="2"/>
  <c r="AS785" i="2" s="1"/>
  <c r="AF777" i="2"/>
  <c r="AS777" i="2" s="1"/>
  <c r="AE805" i="2"/>
  <c r="AR805" i="2" s="1"/>
  <c r="AE82" i="2"/>
  <c r="AR82" i="2" s="1"/>
  <c r="AE23" i="2"/>
  <c r="AR23" i="2" s="1"/>
  <c r="AF795" i="2"/>
  <c r="AS795" i="2" s="1"/>
  <c r="AE761" i="2"/>
  <c r="AR761" i="2" s="1"/>
  <c r="AE42" i="2"/>
  <c r="AR42" i="2" s="1"/>
  <c r="AF737" i="2"/>
  <c r="AS737" i="2" s="1"/>
  <c r="AF721" i="2"/>
  <c r="AS721" i="2" s="1"/>
  <c r="AE703" i="2"/>
  <c r="AR703" i="2" s="1"/>
  <c r="AE682" i="2"/>
  <c r="AR682" i="2" s="1"/>
  <c r="AE536" i="2"/>
  <c r="AR536" i="2" s="1"/>
  <c r="AE484" i="2"/>
  <c r="AR484" i="2" s="1"/>
  <c r="AF530" i="2"/>
  <c r="AS530" i="2" s="1"/>
  <c r="AF470" i="2"/>
  <c r="AS470" i="2" s="1"/>
  <c r="AE508" i="2"/>
  <c r="AR508" i="2" s="1"/>
  <c r="AF462" i="2"/>
  <c r="AS462" i="2" s="1"/>
  <c r="AE435" i="2"/>
  <c r="AR435" i="2" s="1"/>
  <c r="AF337" i="2"/>
  <c r="AS337" i="2" s="1"/>
  <c r="AF498" i="2"/>
  <c r="AS498" i="2" s="1"/>
  <c r="AF482" i="2"/>
  <c r="AS482" i="2" s="1"/>
  <c r="AE413" i="2"/>
  <c r="AR413" i="2" s="1"/>
  <c r="AE369" i="2"/>
  <c r="AR369" i="2" s="1"/>
  <c r="AF320" i="2"/>
  <c r="AS320" i="2" s="1"/>
  <c r="AF259" i="2"/>
  <c r="AS259" i="2" s="1"/>
  <c r="AE248" i="2"/>
  <c r="AR248" i="2" s="1"/>
  <c r="AF300" i="2"/>
  <c r="AS300" i="2" s="1"/>
  <c r="AE236" i="2"/>
  <c r="AR236" i="2" s="1"/>
  <c r="AE244" i="2"/>
  <c r="AR244" i="2" s="1"/>
  <c r="AE245" i="2"/>
  <c r="AR245" i="2" s="1"/>
  <c r="AF290" i="2"/>
  <c r="AS290" i="2" s="1"/>
  <c r="AE235" i="2"/>
  <c r="AR235" i="2" s="1"/>
  <c r="AF257" i="2"/>
  <c r="AS257" i="2" s="1"/>
  <c r="AF205" i="2"/>
  <c r="AS205" i="2" s="1"/>
  <c r="AF304" i="2"/>
  <c r="AS304" i="2" s="1"/>
  <c r="AF265" i="2"/>
  <c r="AS265" i="2" s="1"/>
  <c r="AF501" i="2"/>
  <c r="AS501" i="2" s="1"/>
  <c r="AF415" i="2"/>
  <c r="AS415" i="2" s="1"/>
  <c r="AF354" i="2"/>
  <c r="AS354" i="2" s="1"/>
  <c r="AF60" i="2"/>
  <c r="AS60" i="2" s="1"/>
  <c r="AF799" i="2"/>
  <c r="AS799" i="2" s="1"/>
  <c r="AE37" i="2"/>
  <c r="AR37" i="2" s="1"/>
  <c r="AF35" i="2"/>
  <c r="AS35" i="2" s="1"/>
  <c r="AE806" i="2"/>
  <c r="AR806" i="2" s="1"/>
  <c r="AF690" i="2"/>
  <c r="AS690" i="2" s="1"/>
  <c r="AE535" i="2"/>
  <c r="AR535" i="2" s="1"/>
  <c r="AF597" i="2"/>
  <c r="AS597" i="2" s="1"/>
  <c r="AF447" i="2"/>
  <c r="AS447" i="2" s="1"/>
  <c r="AF489" i="2"/>
  <c r="AS489" i="2" s="1"/>
  <c r="AF84" i="2"/>
  <c r="AS84" i="2" s="1"/>
  <c r="AF692" i="2"/>
  <c r="AS692" i="2" s="1"/>
  <c r="AF682" i="2"/>
  <c r="AS682" i="2" s="1"/>
  <c r="AF609" i="2"/>
  <c r="AS609" i="2" s="1"/>
  <c r="AF327" i="2"/>
  <c r="AS327" i="2" s="1"/>
  <c r="AF31" i="2"/>
  <c r="AS31" i="2" s="1"/>
  <c r="AE233" i="2"/>
  <c r="AR233" i="2" s="1"/>
  <c r="AE254" i="2"/>
  <c r="AR254" i="2" s="1"/>
  <c r="AF268" i="2"/>
  <c r="AS268" i="2" s="1"/>
  <c r="AF376" i="2"/>
  <c r="AS376" i="2" s="1"/>
  <c r="AF406" i="2"/>
  <c r="AS406" i="2" s="1"/>
  <c r="AF412" i="2"/>
  <c r="AS412" i="2" s="1"/>
  <c r="AE225" i="2"/>
  <c r="AR225" i="2" s="1"/>
  <c r="AF260" i="2"/>
  <c r="AS260" i="2" s="1"/>
  <c r="AE292" i="2"/>
  <c r="AR292" i="2" s="1"/>
  <c r="AE385" i="2"/>
  <c r="AR385" i="2" s="1"/>
  <c r="AE454" i="2"/>
  <c r="AR454" i="2" s="1"/>
  <c r="AE135" i="2"/>
  <c r="AR135" i="2" s="1"/>
  <c r="AF12" i="2"/>
  <c r="AS12" i="2" s="1"/>
  <c r="AF23" i="2"/>
  <c r="AS23" i="2" s="1"/>
  <c r="AF212" i="2"/>
  <c r="AS212" i="2" s="1"/>
  <c r="AF388" i="2"/>
  <c r="AS388" i="2" s="1"/>
  <c r="AE237" i="2"/>
  <c r="AR237" i="2" s="1"/>
  <c r="AE305" i="2"/>
  <c r="AR305" i="2" s="1"/>
  <c r="AE335" i="2"/>
  <c r="AR335" i="2" s="1"/>
  <c r="AF90" i="2"/>
  <c r="AS90" i="2" s="1"/>
  <c r="AE92" i="2"/>
  <c r="AR92" i="2" s="1"/>
  <c r="AF173" i="2"/>
  <c r="AS173" i="2" s="1"/>
  <c r="AF70" i="2"/>
  <c r="AS70" i="2" s="1"/>
  <c r="AF116" i="2"/>
  <c r="AS116" i="2" s="1"/>
  <c r="AE45" i="2"/>
  <c r="AR45" i="2" s="1"/>
  <c r="AF326" i="2"/>
  <c r="AS326" i="2" s="1"/>
  <c r="AF15" i="2"/>
  <c r="AS15" i="2" s="1"/>
  <c r="AF143" i="2"/>
  <c r="AS143" i="2" s="1"/>
  <c r="AF177" i="2"/>
  <c r="AS177" i="2" s="1"/>
  <c r="AF66" i="2"/>
  <c r="AS66" i="2" s="1"/>
  <c r="AF127" i="2"/>
  <c r="AS127" i="2" s="1"/>
  <c r="AE25" i="2"/>
  <c r="AR25" i="2" s="1"/>
  <c r="AF314" i="2"/>
  <c r="AS314" i="2" s="1"/>
  <c r="AF404" i="2"/>
  <c r="AS404" i="2" s="1"/>
  <c r="AE197" i="2"/>
  <c r="AR197" i="2" s="1"/>
  <c r="AE346" i="2"/>
  <c r="AR346" i="2" s="1"/>
  <c r="AF360" i="2"/>
  <c r="AS360" i="2" s="1"/>
  <c r="AE208" i="2"/>
  <c r="AR208" i="2" s="1"/>
  <c r="AF88" i="2"/>
  <c r="AS88" i="2" s="1"/>
  <c r="AF317" i="2"/>
  <c r="AS317" i="2" s="1"/>
  <c r="AF41" i="2"/>
  <c r="AS41" i="2" s="1"/>
  <c r="AE547" i="2"/>
  <c r="AR547" i="2" s="1"/>
  <c r="AE104" i="2"/>
  <c r="AR104" i="2" s="1"/>
  <c r="AF71" i="2"/>
  <c r="AS71" i="2" s="1"/>
  <c r="AE100" i="2"/>
  <c r="AR100" i="2" s="1"/>
  <c r="AF696" i="2"/>
  <c r="AS696" i="2" s="1"/>
  <c r="AE618" i="2"/>
  <c r="AR618" i="2" s="1"/>
  <c r="AE386" i="2"/>
  <c r="AR386" i="2" s="1"/>
  <c r="AF370" i="2"/>
  <c r="AS370" i="2" s="1"/>
  <c r="AE461" i="2"/>
  <c r="AR461" i="2" s="1"/>
  <c r="AF76" i="2"/>
  <c r="AS76" i="2" s="1"/>
  <c r="AE41" i="2"/>
  <c r="AR41" i="2" s="1"/>
  <c r="AF203" i="2"/>
  <c r="AS203" i="2" s="1"/>
  <c r="AF102" i="2"/>
  <c r="AS102" i="2" s="1"/>
  <c r="AE155" i="2"/>
  <c r="AR155" i="2" s="1"/>
  <c r="AE317" i="2"/>
  <c r="AR317" i="2" s="1"/>
  <c r="AF47" i="2"/>
  <c r="AS47" i="2" s="1"/>
  <c r="AE196" i="2"/>
  <c r="AR196" i="2" s="1"/>
  <c r="AF245" i="2"/>
  <c r="AS245" i="2" s="1"/>
  <c r="AF94" i="2"/>
  <c r="AS94" i="2" s="1"/>
  <c r="AF152" i="2"/>
  <c r="AS152" i="2" s="1"/>
  <c r="AE177" i="2"/>
  <c r="AR177" i="2" s="1"/>
  <c r="AF6" i="2"/>
  <c r="AS6" i="2" s="1"/>
  <c r="AF228" i="2"/>
  <c r="AS228" i="2" s="1"/>
  <c r="AF641" i="2"/>
  <c r="AS641" i="2" s="1"/>
  <c r="AF243" i="2"/>
  <c r="AS243" i="2" s="1"/>
  <c r="AE264" i="2"/>
  <c r="AR264" i="2" s="1"/>
  <c r="AF294" i="2"/>
  <c r="AS294" i="2" s="1"/>
  <c r="AE342" i="2"/>
  <c r="AR342" i="2" s="1"/>
  <c r="AF367" i="2"/>
  <c r="AS367" i="2" s="1"/>
  <c r="AF416" i="2"/>
  <c r="AS416" i="2" s="1"/>
  <c r="AF525" i="2"/>
  <c r="AS525" i="2" s="1"/>
  <c r="AF661" i="2"/>
  <c r="AS661" i="2" s="1"/>
  <c r="AF572" i="2"/>
  <c r="AS572" i="2" s="1"/>
  <c r="AE693" i="2"/>
  <c r="AR693" i="2" s="1"/>
  <c r="AF713" i="2"/>
  <c r="AS713" i="2" s="1"/>
  <c r="AE739" i="2"/>
  <c r="AR739" i="2" s="1"/>
  <c r="AF754" i="2"/>
  <c r="AS754" i="2" s="1"/>
  <c r="AE265" i="2"/>
  <c r="AR265" i="2" s="1"/>
  <c r="AE446" i="2"/>
  <c r="AR446" i="2" s="1"/>
  <c r="AE771" i="2"/>
  <c r="AR771" i="2" s="1"/>
  <c r="AF776" i="2"/>
  <c r="AS776" i="2" s="1"/>
  <c r="AF814" i="2"/>
  <c r="AS814" i="2" s="1"/>
  <c r="AF372" i="2"/>
  <c r="AS372" i="2" s="1"/>
  <c r="AF517" i="2"/>
  <c r="AS517" i="2" s="1"/>
  <c r="AE625" i="2"/>
  <c r="AR625" i="2" s="1"/>
  <c r="AE755" i="2"/>
  <c r="AR755" i="2" s="1"/>
  <c r="AE792" i="2"/>
  <c r="AR792" i="2" s="1"/>
  <c r="AE649" i="2"/>
  <c r="AR649" i="2" s="1"/>
  <c r="AE113" i="2"/>
  <c r="AR113" i="2" s="1"/>
  <c r="AF192" i="2"/>
  <c r="AS192" i="2" s="1"/>
  <c r="AF157" i="2"/>
  <c r="AS157" i="2" s="1"/>
  <c r="AE157" i="2"/>
  <c r="AR157" i="2" s="1"/>
  <c r="AF20" i="2"/>
  <c r="AS20" i="2" s="1"/>
  <c r="AE778" i="2"/>
  <c r="AR778" i="2" s="1"/>
  <c r="AF745" i="2"/>
  <c r="AS745" i="2" s="1"/>
  <c r="AF59" i="2"/>
  <c r="AS59" i="2" s="1"/>
  <c r="AE670" i="2"/>
  <c r="AR670" i="2" s="1"/>
  <c r="AE638" i="2"/>
  <c r="AR638" i="2" s="1"/>
  <c r="AF452" i="2"/>
  <c r="AS452" i="2" s="1"/>
  <c r="AE476" i="2"/>
  <c r="AR476" i="2" s="1"/>
  <c r="AE344" i="2"/>
  <c r="AR344" i="2" s="1"/>
  <c r="AE436" i="2"/>
  <c r="AR436" i="2" s="1"/>
  <c r="AE417" i="2"/>
  <c r="AR417" i="2" s="1"/>
  <c r="AE331" i="2"/>
  <c r="AR331" i="2" s="1"/>
  <c r="AE360" i="2"/>
  <c r="AR360" i="2" s="1"/>
  <c r="AE323" i="2"/>
  <c r="AR323" i="2" s="1"/>
  <c r="AE249" i="2"/>
  <c r="AR249" i="2" s="1"/>
  <c r="AF303" i="2"/>
  <c r="AS303" i="2" s="1"/>
  <c r="AE308" i="2"/>
  <c r="AR308" i="2" s="1"/>
  <c r="AE296" i="2"/>
  <c r="AR296" i="2" s="1"/>
  <c r="AF25" i="2"/>
  <c r="AS25" i="2" s="1"/>
  <c r="AF74" i="2"/>
  <c r="AS74" i="2" s="1"/>
  <c r="AF258" i="2"/>
  <c r="AS258" i="2" s="1"/>
  <c r="AF318" i="2"/>
  <c r="AS318" i="2" s="1"/>
  <c r="AF108" i="2"/>
  <c r="AS108" i="2" s="1"/>
  <c r="AE193" i="2"/>
  <c r="AR193" i="2" s="1"/>
  <c r="AF322" i="2"/>
  <c r="AS322" i="2" s="1"/>
  <c r="AF380" i="2"/>
  <c r="AS380" i="2" s="1"/>
  <c r="AF604" i="2"/>
  <c r="AS604" i="2" s="1"/>
  <c r="AF673" i="2"/>
  <c r="AS673" i="2" s="1"/>
  <c r="AF414" i="2"/>
  <c r="AS414" i="2" s="1"/>
  <c r="AF491" i="2"/>
  <c r="AS491" i="2" s="1"/>
  <c r="AF574" i="2"/>
  <c r="AS574" i="2" s="1"/>
  <c r="AE355" i="2"/>
  <c r="AR355" i="2" s="1"/>
  <c r="AF590" i="2"/>
  <c r="AS590" i="2" s="1"/>
  <c r="AE814" i="2"/>
  <c r="AR814" i="2" s="1"/>
  <c r="AF140" i="2"/>
  <c r="AS140" i="2" s="1"/>
  <c r="AF738" i="2"/>
  <c r="AS738" i="2" s="1"/>
  <c r="AF770" i="2"/>
  <c r="AS770" i="2" s="1"/>
  <c r="AE521" i="2"/>
  <c r="AR521" i="2" s="1"/>
  <c r="AF16" i="2"/>
  <c r="AS16" i="2" s="1"/>
  <c r="AE109" i="2"/>
  <c r="AR109" i="2" s="1"/>
  <c r="AF796" i="2"/>
  <c r="AS796" i="2" s="1"/>
  <c r="AE257" i="2"/>
  <c r="AR257" i="2" s="1"/>
  <c r="AE637" i="2"/>
  <c r="AR637" i="2" s="1"/>
  <c r="AE391" i="2"/>
  <c r="AR391" i="2" s="1"/>
  <c r="AE63" i="2"/>
  <c r="AR63" i="2" s="1"/>
  <c r="AF213" i="2"/>
  <c r="AS213" i="2" s="1"/>
  <c r="AE142" i="2"/>
  <c r="AR142" i="2" s="1"/>
  <c r="AE126" i="2"/>
  <c r="AR126" i="2" s="1"/>
  <c r="AF199" i="2"/>
  <c r="AS199" i="2" s="1"/>
  <c r="AF175" i="2"/>
  <c r="AS175" i="2" s="1"/>
  <c r="AE175" i="2"/>
  <c r="AR175" i="2" s="1"/>
  <c r="AF145" i="2"/>
  <c r="AS145" i="2" s="1"/>
  <c r="AF129" i="2"/>
  <c r="AS129" i="2" s="1"/>
  <c r="AE786" i="2"/>
  <c r="AR786" i="2" s="1"/>
  <c r="AF729" i="2"/>
  <c r="AS729" i="2" s="1"/>
  <c r="AF46" i="2"/>
  <c r="AS46" i="2" s="1"/>
  <c r="AF749" i="2"/>
  <c r="AS749" i="2" s="1"/>
  <c r="AF733" i="2"/>
  <c r="AS733" i="2" s="1"/>
  <c r="AE705" i="2"/>
  <c r="AR705" i="2" s="1"/>
  <c r="AE722" i="2"/>
  <c r="AR722" i="2" s="1"/>
  <c r="AE591" i="2"/>
  <c r="AR591" i="2" s="1"/>
  <c r="AE654" i="2"/>
  <c r="AR654" i="2" s="1"/>
  <c r="AF512" i="2"/>
  <c r="AS512" i="2" s="1"/>
  <c r="AF448" i="2"/>
  <c r="AS448" i="2" s="1"/>
  <c r="AE532" i="2"/>
  <c r="AR532" i="2" s="1"/>
  <c r="AE504" i="2"/>
  <c r="AR504" i="2" s="1"/>
  <c r="AF385" i="2"/>
  <c r="AS385" i="2" s="1"/>
  <c r="AE400" i="2"/>
  <c r="AR400" i="2" s="1"/>
  <c r="AF100" i="2"/>
  <c r="AS100" i="2" s="1"/>
  <c r="AE298" i="2"/>
  <c r="AR298" i="2" s="1"/>
  <c r="AE221" i="2"/>
  <c r="AR221" i="2" s="1"/>
  <c r="AF233" i="2"/>
  <c r="AS233" i="2" s="1"/>
  <c r="AF402" i="2"/>
  <c r="AS402" i="2" s="1"/>
  <c r="AE410" i="2"/>
  <c r="AR410" i="2" s="1"/>
  <c r="AF445" i="2"/>
  <c r="AS445" i="2" s="1"/>
  <c r="AE375" i="2"/>
  <c r="AR375" i="2" s="1"/>
  <c r="AE437" i="2"/>
  <c r="AR437" i="2" s="1"/>
  <c r="AF475" i="2"/>
  <c r="AS475" i="2" s="1"/>
  <c r="AF553" i="2"/>
  <c r="AS553" i="2" s="1"/>
  <c r="AF264" i="2"/>
  <c r="AS264" i="2" s="1"/>
  <c r="AF289" i="2"/>
  <c r="AS289" i="2" s="1"/>
  <c r="AF325" i="2"/>
  <c r="AS325" i="2" s="1"/>
  <c r="AF400" i="2"/>
  <c r="AS400" i="2" s="1"/>
  <c r="AE475" i="2"/>
  <c r="AR475" i="2" s="1"/>
  <c r="AE519" i="2"/>
  <c r="AR519" i="2" s="1"/>
  <c r="AF558" i="2"/>
  <c r="AS558" i="2" s="1"/>
  <c r="AE588" i="2"/>
  <c r="AR588" i="2" s="1"/>
  <c r="AF556" i="2"/>
  <c r="AS556" i="2" s="1"/>
  <c r="AE697" i="2"/>
  <c r="AR697" i="2" s="1"/>
  <c r="AE800" i="2"/>
  <c r="AR800" i="2" s="1"/>
  <c r="AE719" i="2"/>
  <c r="AR719" i="2" s="1"/>
  <c r="AE584" i="2"/>
  <c r="AR584" i="2" s="1"/>
  <c r="AE798" i="2"/>
  <c r="AR798" i="2" s="1"/>
  <c r="AE469" i="2"/>
  <c r="AR469" i="2" s="1"/>
  <c r="AE381" i="2"/>
  <c r="AR381" i="2" s="1"/>
  <c r="AE724" i="2"/>
  <c r="AR724" i="2" s="1"/>
  <c r="AE684" i="2"/>
  <c r="AR684" i="2" s="1"/>
  <c r="AF19" i="2"/>
  <c r="AS19" i="2" s="1"/>
  <c r="AE239" i="2"/>
  <c r="AR239" i="2" s="1"/>
  <c r="AE557" i="2"/>
  <c r="AR557" i="2" s="1"/>
  <c r="AE723" i="2"/>
  <c r="AR723" i="2" s="1"/>
  <c r="AE34" i="2"/>
  <c r="AR34" i="2" s="1"/>
  <c r="AE116" i="2"/>
  <c r="AR116" i="2" s="1"/>
  <c r="AE227" i="2"/>
  <c r="AR227" i="2" s="1"/>
  <c r="AE214" i="2"/>
  <c r="AR214" i="2" s="1"/>
  <c r="AF83" i="2"/>
  <c r="AS83" i="2" s="1"/>
  <c r="AE24" i="2"/>
  <c r="AR24" i="2" s="1"/>
  <c r="AE13" i="2"/>
  <c r="AR13" i="2" s="1"/>
  <c r="AF805" i="2"/>
  <c r="AS805" i="2" s="1"/>
  <c r="AE8" i="2"/>
  <c r="AR8" i="2" s="1"/>
  <c r="AE797" i="2"/>
  <c r="AR797" i="2" s="1"/>
  <c r="AE781" i="2"/>
  <c r="AR781" i="2" s="1"/>
  <c r="AF761" i="2"/>
  <c r="AS761" i="2" s="1"/>
  <c r="AE74" i="2"/>
  <c r="AR74" i="2" s="1"/>
  <c r="AE60" i="2"/>
  <c r="AR60" i="2" s="1"/>
  <c r="AE817" i="2"/>
  <c r="AR817" i="2" s="1"/>
  <c r="AF771" i="2"/>
  <c r="AS771" i="2" s="1"/>
  <c r="AF755" i="2"/>
  <c r="AS755" i="2" s="1"/>
  <c r="AE742" i="2"/>
  <c r="AR742" i="2" s="1"/>
  <c r="AE726" i="2"/>
  <c r="AR726" i="2" s="1"/>
  <c r="AE607" i="2"/>
  <c r="AR607" i="2" s="1"/>
  <c r="AF678" i="2"/>
  <c r="AS678" i="2" s="1"/>
  <c r="AE578" i="2"/>
  <c r="AR578" i="2" s="1"/>
  <c r="AF577" i="2"/>
  <c r="AS577" i="2" s="1"/>
  <c r="AF561" i="2"/>
  <c r="AS561" i="2" s="1"/>
  <c r="AF520" i="2"/>
  <c r="AS520" i="2" s="1"/>
  <c r="AE485" i="2"/>
  <c r="AR485" i="2" s="1"/>
  <c r="AE464" i="2"/>
  <c r="AR464" i="2" s="1"/>
  <c r="AE424" i="2"/>
  <c r="AR424" i="2" s="1"/>
  <c r="AF393" i="2"/>
  <c r="AS393" i="2" s="1"/>
  <c r="AE488" i="2"/>
  <c r="AR488" i="2" s="1"/>
  <c r="AE448" i="2"/>
  <c r="AR448" i="2" s="1"/>
  <c r="AF438" i="2"/>
  <c r="AS438" i="2" s="1"/>
  <c r="AE333" i="2"/>
  <c r="AR333" i="2" s="1"/>
  <c r="AF379" i="2"/>
  <c r="AS379" i="2" s="1"/>
  <c r="AF341" i="2"/>
  <c r="AS341" i="2" s="1"/>
  <c r="AE374" i="2"/>
  <c r="AR374" i="2" s="1"/>
  <c r="AE286" i="2"/>
  <c r="AR286" i="2" s="1"/>
  <c r="AE290" i="2"/>
  <c r="AR290" i="2" s="1"/>
  <c r="AE311" i="2"/>
  <c r="AR311" i="2" s="1"/>
  <c r="AE285" i="2"/>
  <c r="AR285" i="2" s="1"/>
  <c r="AE273" i="2"/>
  <c r="AR273" i="2" s="1"/>
  <c r="AF261" i="2"/>
  <c r="AS261" i="2" s="1"/>
  <c r="AF252" i="2"/>
  <c r="AS252" i="2" s="1"/>
  <c r="AF240" i="2"/>
  <c r="AS240" i="2" s="1"/>
  <c r="AE160" i="2"/>
  <c r="AR160" i="2" s="1"/>
  <c r="AF181" i="2"/>
  <c r="AS181" i="2" s="1"/>
  <c r="AF208" i="2"/>
  <c r="AS208" i="2" s="1"/>
  <c r="AE118" i="2"/>
  <c r="AR118" i="2" s="1"/>
  <c r="AF291" i="2"/>
  <c r="AS291" i="2" s="1"/>
  <c r="AE338" i="2"/>
  <c r="AR338" i="2" s="1"/>
  <c r="AE15" i="2"/>
  <c r="AR15" i="2" s="1"/>
  <c r="AE124" i="2"/>
  <c r="AR124" i="2" s="1"/>
  <c r="AF21" i="2"/>
  <c r="AS21" i="2" s="1"/>
  <c r="AE75" i="2"/>
  <c r="AR75" i="2" s="1"/>
  <c r="AF156" i="2"/>
  <c r="AS156" i="2" s="1"/>
  <c r="AF185" i="2"/>
  <c r="AS185" i="2" s="1"/>
  <c r="AF249" i="2"/>
  <c r="AS249" i="2" s="1"/>
  <c r="AE358" i="2"/>
  <c r="AR358" i="2" s="1"/>
  <c r="AE624" i="2"/>
  <c r="AR624" i="2" s="1"/>
  <c r="AE363" i="2"/>
  <c r="AR363" i="2" s="1"/>
  <c r="AF507" i="2"/>
  <c r="AS507" i="2" s="1"/>
  <c r="AE551" i="2"/>
  <c r="AR551" i="2" s="1"/>
  <c r="AE614" i="2"/>
  <c r="AR614" i="2" s="1"/>
  <c r="AF253" i="2"/>
  <c r="AS253" i="2" s="1"/>
  <c r="AF272" i="2"/>
  <c r="AS272" i="2" s="1"/>
  <c r="AE432" i="2"/>
  <c r="AR432" i="2" s="1"/>
  <c r="AE499" i="2"/>
  <c r="AR499" i="2" s="1"/>
  <c r="AF707" i="2"/>
  <c r="AS707" i="2" s="1"/>
  <c r="AF711" i="2"/>
  <c r="AS711" i="2" s="1"/>
  <c r="AE376" i="2"/>
  <c r="AR376" i="2" s="1"/>
  <c r="AE426" i="2"/>
  <c r="AR426" i="2" s="1"/>
  <c r="AF594" i="2"/>
  <c r="AS594" i="2" s="1"/>
  <c r="AE596" i="2"/>
  <c r="AR596" i="2" s="1"/>
  <c r="AF722" i="2"/>
  <c r="AS722" i="2" s="1"/>
  <c r="AE712" i="2"/>
  <c r="AR712" i="2" s="1"/>
  <c r="AE420" i="2"/>
  <c r="AR420" i="2" s="1"/>
  <c r="AE482" i="2"/>
  <c r="AR482" i="2" s="1"/>
  <c r="AE573" i="2"/>
  <c r="AR573" i="2" s="1"/>
  <c r="AE744" i="2"/>
  <c r="AR744" i="2" s="1"/>
  <c r="AE767" i="2"/>
  <c r="AR767" i="2" s="1"/>
  <c r="AF217" i="2"/>
  <c r="AS217" i="2" s="1"/>
  <c r="AE819" i="2"/>
  <c r="AR819" i="2" s="1"/>
  <c r="AF344" i="2"/>
  <c r="AS344" i="2" s="1"/>
  <c r="AE735" i="2"/>
  <c r="AR735" i="2" s="1"/>
  <c r="AF229" i="2"/>
  <c r="AS229" i="2" s="1"/>
  <c r="AE411" i="2"/>
  <c r="AR411" i="2" s="1"/>
  <c r="AE589" i="2"/>
  <c r="AR589" i="2" s="1"/>
  <c r="AF80" i="2"/>
  <c r="AS80" i="2" s="1"/>
  <c r="AF800" i="2"/>
  <c r="AS800" i="2" s="1"/>
  <c r="AE593" i="2"/>
  <c r="AR593" i="2" s="1"/>
  <c r="AE756" i="2"/>
  <c r="AR756" i="2" s="1"/>
  <c r="AF198" i="2"/>
  <c r="AS198" i="2" s="1"/>
  <c r="AF183" i="2"/>
  <c r="AS183" i="2" s="1"/>
  <c r="AF111" i="2"/>
  <c r="AS111" i="2" s="1"/>
  <c r="AE86" i="2"/>
  <c r="AR86" i="2" s="1"/>
  <c r="AE222" i="2"/>
  <c r="AR222" i="2" s="1"/>
  <c r="AE98" i="2"/>
  <c r="AR98" i="2" s="1"/>
  <c r="AF89" i="2"/>
  <c r="AS89" i="2" s="1"/>
  <c r="AF184" i="2"/>
  <c r="AS184" i="2" s="1"/>
  <c r="AF162" i="2"/>
  <c r="AS162" i="2" s="1"/>
  <c r="AF765" i="2"/>
  <c r="AS765" i="2" s="1"/>
  <c r="AE58" i="2"/>
  <c r="AR58" i="2" s="1"/>
  <c r="AF44" i="2"/>
  <c r="AS44" i="2" s="1"/>
  <c r="AF34" i="2"/>
  <c r="AS34" i="2" s="1"/>
  <c r="AE758" i="2"/>
  <c r="AR758" i="2" s="1"/>
  <c r="AE595" i="2"/>
  <c r="AR595" i="2" s="1"/>
  <c r="AE663" i="2"/>
  <c r="AR663" i="2" s="1"/>
  <c r="AE647" i="2"/>
  <c r="AR647" i="2" s="1"/>
  <c r="AF581" i="2"/>
  <c r="AS581" i="2" s="1"/>
  <c r="AE602" i="2"/>
  <c r="AR602" i="2" s="1"/>
  <c r="AF587" i="2"/>
  <c r="AS587" i="2" s="1"/>
  <c r="AF571" i="2"/>
  <c r="AS571" i="2" s="1"/>
  <c r="AF555" i="2"/>
  <c r="AS555" i="2" s="1"/>
  <c r="AF510" i="2"/>
  <c r="AS510" i="2" s="1"/>
  <c r="AE562" i="2"/>
  <c r="AR562" i="2" s="1"/>
  <c r="AF506" i="2"/>
  <c r="AS506" i="2" s="1"/>
  <c r="AE622" i="2"/>
  <c r="AR622" i="2" s="1"/>
  <c r="AF528" i="2"/>
  <c r="AS528" i="2" s="1"/>
  <c r="AF488" i="2"/>
  <c r="AS488" i="2" s="1"/>
  <c r="AF552" i="2"/>
  <c r="AS552" i="2" s="1"/>
  <c r="AE472" i="2"/>
  <c r="AR472" i="2" s="1"/>
  <c r="AE397" i="2"/>
  <c r="AR397" i="2" s="1"/>
  <c r="AF446" i="2"/>
  <c r="AS446" i="2" s="1"/>
  <c r="AE408" i="2"/>
  <c r="AR408" i="2" s="1"/>
  <c r="AE349" i="2"/>
  <c r="AR349" i="2" s="1"/>
  <c r="AF369" i="2"/>
  <c r="AS369" i="2" s="1"/>
  <c r="AE316" i="2"/>
  <c r="AR316" i="2" s="1"/>
  <c r="AF274" i="2"/>
  <c r="AS274" i="2" s="1"/>
  <c r="AF236" i="2"/>
  <c r="AS236" i="2" s="1"/>
  <c r="AT236" i="2"/>
  <c r="AU237" i="2"/>
  <c r="AU241" i="2"/>
  <c r="AU242" i="2"/>
  <c r="AU244" i="2"/>
  <c r="AU246" i="2"/>
  <c r="AT248" i="2"/>
  <c r="AU258" i="2"/>
  <c r="AU259" i="2"/>
  <c r="AU262" i="2"/>
  <c r="AU263" i="2"/>
  <c r="AU266" i="2"/>
  <c r="AU267" i="2"/>
  <c r="AT269" i="2"/>
  <c r="AU273" i="2"/>
  <c r="AU274" i="2"/>
  <c r="AT278" i="2"/>
  <c r="AU284" i="2"/>
  <c r="AU295" i="2"/>
  <c r="AU296" i="2"/>
  <c r="AU297" i="2"/>
  <c r="AU299" i="2"/>
  <c r="AU300" i="2"/>
  <c r="AT301" i="2"/>
  <c r="AU303" i="2"/>
  <c r="AU305" i="2"/>
  <c r="AU306" i="2"/>
  <c r="AU307" i="2"/>
  <c r="AT308" i="2"/>
  <c r="AT315" i="2"/>
  <c r="AT316" i="2"/>
  <c r="AU319" i="2"/>
  <c r="AU320" i="2"/>
  <c r="AU322" i="2"/>
  <c r="AT328" i="2"/>
  <c r="AT234" i="2"/>
  <c r="AU236" i="2"/>
  <c r="AU239" i="2"/>
  <c r="AU243" i="2"/>
  <c r="AU247" i="2"/>
  <c r="AU248" i="2"/>
  <c r="AU249" i="2"/>
  <c r="AT250" i="2"/>
  <c r="AU251" i="2"/>
  <c r="AT252" i="2"/>
  <c r="AT254" i="2"/>
  <c r="AT255" i="2"/>
  <c r="AU256" i="2"/>
  <c r="AU264" i="2"/>
  <c r="AT265" i="2"/>
  <c r="AU269" i="2"/>
  <c r="AT271" i="2"/>
  <c r="AT276" i="2"/>
  <c r="AU277" i="2"/>
  <c r="AU278" i="2"/>
  <c r="AU279" i="2"/>
  <c r="AT280" i="2"/>
  <c r="AT286" i="2"/>
  <c r="AT292" i="2"/>
  <c r="AU304" i="2"/>
  <c r="AU308" i="2"/>
  <c r="AU313" i="2"/>
  <c r="AU314" i="2"/>
  <c r="AU315" i="2"/>
  <c r="AU316" i="2"/>
  <c r="AU317" i="2"/>
  <c r="AU318" i="2"/>
  <c r="AT321" i="2"/>
  <c r="AT324" i="2"/>
  <c r="AT327" i="2"/>
  <c r="AU328" i="2"/>
  <c r="AU334" i="2"/>
  <c r="AU335" i="2"/>
  <c r="AU336" i="2"/>
  <c r="AT337" i="2"/>
  <c r="AU341" i="2"/>
  <c r="AU234" i="2"/>
  <c r="AT238" i="2"/>
  <c r="AT240" i="2"/>
  <c r="AU250" i="2"/>
  <c r="AU252" i="2"/>
  <c r="AU254" i="2"/>
  <c r="AU255" i="2"/>
  <c r="AT257" i="2"/>
  <c r="AU260" i="2"/>
  <c r="AT261" i="2"/>
  <c r="AU265" i="2"/>
  <c r="AU271" i="2"/>
  <c r="AU275" i="2"/>
  <c r="AU276" i="2"/>
  <c r="AU280" i="2"/>
  <c r="AT282" i="2"/>
  <c r="AU283" i="2"/>
  <c r="AU285" i="2"/>
  <c r="AU286" i="2"/>
  <c r="AT288" i="2"/>
  <c r="AT290" i="2"/>
  <c r="AU292" i="2"/>
  <c r="AT293" i="2"/>
  <c r="AT311" i="2"/>
  <c r="AT312" i="2"/>
  <c r="AT323" i="2"/>
  <c r="AU324" i="2"/>
  <c r="AU327" i="2"/>
  <c r="AU233" i="2"/>
  <c r="AU235" i="2"/>
  <c r="AU238" i="2"/>
  <c r="AU240" i="2"/>
  <c r="AT242" i="2"/>
  <c r="AT244" i="2"/>
  <c r="AT245" i="2"/>
  <c r="AT246" i="2"/>
  <c r="AU257" i="2"/>
  <c r="AT259" i="2"/>
  <c r="AU261" i="2"/>
  <c r="AT263" i="2"/>
  <c r="AT267" i="2"/>
  <c r="AT274" i="2"/>
  <c r="AU281" i="2"/>
  <c r="AU282" i="2"/>
  <c r="AT284" i="2"/>
  <c r="AU288" i="2"/>
  <c r="AU290" i="2"/>
  <c r="AU293" i="2"/>
  <c r="AT295" i="2"/>
  <c r="AT296" i="2"/>
  <c r="AT297" i="2"/>
  <c r="AU298" i="2"/>
  <c r="AT299" i="2"/>
  <c r="AT300" i="2"/>
  <c r="AU302" i="2"/>
  <c r="AT303" i="2"/>
  <c r="AT305" i="2"/>
  <c r="AT307" i="2"/>
  <c r="AU309" i="2"/>
  <c r="AU310" i="2"/>
  <c r="AU311" i="2"/>
  <c r="AU312" i="2"/>
  <c r="AT319" i="2"/>
  <c r="AT320" i="2"/>
  <c r="AU323" i="2"/>
  <c r="AT331" i="2"/>
  <c r="AU333" i="2"/>
  <c r="AU342" i="2"/>
  <c r="AU343" i="2"/>
  <c r="AU331" i="2"/>
  <c r="AU332" i="2"/>
  <c r="AU337" i="2"/>
  <c r="AU338" i="2"/>
  <c r="AU339" i="2"/>
  <c r="AU346" i="2"/>
  <c r="AU347" i="2"/>
  <c r="AU348" i="2"/>
  <c r="AT349" i="2"/>
  <c r="AT366" i="2"/>
  <c r="AU372" i="2"/>
  <c r="AT373" i="2"/>
  <c r="AT377" i="2"/>
  <c r="AU381" i="2"/>
  <c r="AU383" i="2"/>
  <c r="AU385" i="2"/>
  <c r="AU388" i="2"/>
  <c r="AU389" i="2"/>
  <c r="AU394" i="2"/>
  <c r="AT395" i="2"/>
  <c r="AU396" i="2"/>
  <c r="AU397" i="2"/>
  <c r="AU402" i="2"/>
  <c r="AT403" i="2"/>
  <c r="AU404" i="2"/>
  <c r="AU405" i="2"/>
  <c r="AT409" i="2"/>
  <c r="AU411" i="2"/>
  <c r="AU424" i="2"/>
  <c r="AU427" i="2"/>
  <c r="AU429" i="2"/>
  <c r="AU431" i="2"/>
  <c r="AU433" i="2"/>
  <c r="AU437" i="2"/>
  <c r="AT448" i="2"/>
  <c r="AU450" i="2"/>
  <c r="AT452" i="2"/>
  <c r="AU454" i="2"/>
  <c r="AU344" i="2"/>
  <c r="AT345" i="2"/>
  <c r="AU349" i="2"/>
  <c r="AT357" i="2"/>
  <c r="AU360" i="2"/>
  <c r="AT361" i="2"/>
  <c r="AU366" i="2"/>
  <c r="AU368" i="2"/>
  <c r="AT369" i="2"/>
  <c r="AU370" i="2"/>
  <c r="AU373" i="2"/>
  <c r="AU377" i="2"/>
  <c r="AT393" i="2"/>
  <c r="AU395" i="2"/>
  <c r="AT401" i="2"/>
  <c r="AU403" i="2"/>
  <c r="AU408" i="2"/>
  <c r="AU409" i="2"/>
  <c r="AT413" i="2"/>
  <c r="AU420" i="2"/>
  <c r="AT421" i="2"/>
  <c r="AT436" i="2"/>
  <c r="AT438" i="2"/>
  <c r="AU441" i="2"/>
  <c r="AT442" i="2"/>
  <c r="AU445" i="2"/>
  <c r="AT446" i="2"/>
  <c r="AU447" i="2"/>
  <c r="AU448" i="2"/>
  <c r="AU452" i="2"/>
  <c r="AT341" i="2"/>
  <c r="AU345" i="2"/>
  <c r="AU352" i="2"/>
  <c r="AT353" i="2"/>
  <c r="AU354" i="2"/>
  <c r="AU355" i="2"/>
  <c r="AU356" i="2"/>
  <c r="AU357" i="2"/>
  <c r="AT358" i="2"/>
  <c r="AU361" i="2"/>
  <c r="AT365" i="2"/>
  <c r="AU369" i="2"/>
  <c r="AU375" i="2"/>
  <c r="AT379" i="2"/>
  <c r="AU386" i="2"/>
  <c r="AT387" i="2"/>
  <c r="AU390" i="2"/>
  <c r="AT391" i="2"/>
  <c r="AU392" i="2"/>
  <c r="AU393" i="2"/>
  <c r="AU398" i="2"/>
  <c r="AT399" i="2"/>
  <c r="AU400" i="2"/>
  <c r="AU401" i="2"/>
  <c r="AT407" i="2"/>
  <c r="AU413" i="2"/>
  <c r="AT415" i="2"/>
  <c r="AT417" i="2"/>
  <c r="AU418" i="2"/>
  <c r="AT419" i="2"/>
  <c r="AU421" i="2"/>
  <c r="AT423" i="2"/>
  <c r="AT425" i="2"/>
  <c r="AU435" i="2"/>
  <c r="AU436" i="2"/>
  <c r="AU438" i="2"/>
  <c r="AT440" i="2"/>
  <c r="AU442" i="2"/>
  <c r="AT444" i="2"/>
  <c r="AU446" i="2"/>
  <c r="AU453" i="2"/>
  <c r="AT333" i="2"/>
  <c r="AU340" i="2"/>
  <c r="AU350" i="2"/>
  <c r="AU351" i="2"/>
  <c r="AU353" i="2"/>
  <c r="AU363" i="2"/>
  <c r="AU364" i="2"/>
  <c r="AU365" i="2"/>
  <c r="AU367" i="2"/>
  <c r="AT374" i="2"/>
  <c r="AU379" i="2"/>
  <c r="AT381" i="2"/>
  <c r="AT383" i="2"/>
  <c r="AU384" i="2"/>
  <c r="AT385" i="2"/>
  <c r="AU387" i="2"/>
  <c r="AT389" i="2"/>
  <c r="AU391" i="2"/>
  <c r="AT397" i="2"/>
  <c r="AU399" i="2"/>
  <c r="AT405" i="2"/>
  <c r="AU407" i="2"/>
  <c r="AU410" i="2"/>
  <c r="AT411" i="2"/>
  <c r="AU415" i="2"/>
  <c r="AU417" i="2"/>
  <c r="AU419" i="2"/>
  <c r="AU422" i="2"/>
  <c r="AU423" i="2"/>
  <c r="AU425" i="2"/>
  <c r="AU426" i="2"/>
  <c r="AT427" i="2"/>
  <c r="AT429" i="2"/>
  <c r="AT430" i="2"/>
  <c r="AT431" i="2"/>
  <c r="AT433" i="2"/>
  <c r="AU439" i="2"/>
  <c r="AU440" i="2"/>
  <c r="AU443" i="2"/>
  <c r="AU444" i="2"/>
  <c r="AU449" i="2"/>
  <c r="AT450" i="2"/>
  <c r="AT454" i="2"/>
  <c r="AU456" i="2"/>
  <c r="AT458" i="2"/>
  <c r="AT460" i="2"/>
  <c r="AU461" i="2"/>
  <c r="AT462" i="2"/>
  <c r="AU465" i="2"/>
  <c r="AU466" i="2"/>
  <c r="AU468" i="2"/>
  <c r="AT470" i="2"/>
  <c r="AU471" i="2"/>
  <c r="AT472" i="2"/>
  <c r="AU478" i="2"/>
  <c r="AT480" i="2"/>
  <c r="AU486" i="2"/>
  <c r="AT488" i="2"/>
  <c r="AU457" i="2"/>
  <c r="AU458" i="2"/>
  <c r="AU460" i="2"/>
  <c r="AU462" i="2"/>
  <c r="AU467" i="2"/>
  <c r="AU470" i="2"/>
  <c r="AU472" i="2"/>
  <c r="AT474" i="2"/>
  <c r="AU479" i="2"/>
  <c r="AU480" i="2"/>
  <c r="AU481" i="2"/>
  <c r="AT482" i="2"/>
  <c r="AU487" i="2"/>
  <c r="AU488" i="2"/>
  <c r="AU489" i="2"/>
  <c r="AT490" i="2"/>
  <c r="AU495" i="2"/>
  <c r="AU496" i="2"/>
  <c r="AU497" i="2"/>
  <c r="AT498" i="2"/>
  <c r="AU503" i="2"/>
  <c r="AU504" i="2"/>
  <c r="AU505" i="2"/>
  <c r="AT506" i="2"/>
  <c r="AU511" i="2"/>
  <c r="AU512" i="2"/>
  <c r="AU513" i="2"/>
  <c r="AT514" i="2"/>
  <c r="AU520" i="2"/>
  <c r="AT522" i="2"/>
  <c r="AU526" i="2"/>
  <c r="AU528" i="2"/>
  <c r="AU530" i="2"/>
  <c r="AU535" i="2"/>
  <c r="AU538" i="2"/>
  <c r="AU548" i="2"/>
  <c r="AU550" i="2"/>
  <c r="AU552" i="2"/>
  <c r="AT559" i="2"/>
  <c r="AU561" i="2"/>
  <c r="AT567" i="2"/>
  <c r="AU569" i="2"/>
  <c r="AT575" i="2"/>
  <c r="AU577" i="2"/>
  <c r="AT583" i="2"/>
  <c r="AU459" i="2"/>
  <c r="AT464" i="2"/>
  <c r="AT473" i="2"/>
  <c r="AU474" i="2"/>
  <c r="AT476" i="2"/>
  <c r="AU482" i="2"/>
  <c r="AT484" i="2"/>
  <c r="AU490" i="2"/>
  <c r="AT492" i="2"/>
  <c r="AT456" i="2"/>
  <c r="AU463" i="2"/>
  <c r="AU464" i="2"/>
  <c r="AT466" i="2"/>
  <c r="AT468" i="2"/>
  <c r="AU473" i="2"/>
  <c r="AU475" i="2"/>
  <c r="AU476" i="2"/>
  <c r="AU477" i="2"/>
  <c r="AT478" i="2"/>
  <c r="AU483" i="2"/>
  <c r="AU484" i="2"/>
  <c r="AU485" i="2"/>
  <c r="AT486" i="2"/>
  <c r="AU491" i="2"/>
  <c r="AU492" i="2"/>
  <c r="AU493" i="2"/>
  <c r="AT494" i="2"/>
  <c r="AU499" i="2"/>
  <c r="AU500" i="2"/>
  <c r="AU501" i="2"/>
  <c r="AT502" i="2"/>
  <c r="AU507" i="2"/>
  <c r="AU508" i="2"/>
  <c r="AU509" i="2"/>
  <c r="AT510" i="2"/>
  <c r="AU515" i="2"/>
  <c r="AU516" i="2"/>
  <c r="AU518" i="2"/>
  <c r="AT524" i="2"/>
  <c r="AU531" i="2"/>
  <c r="AU532" i="2"/>
  <c r="AT534" i="2"/>
  <c r="AT536" i="2"/>
  <c r="AU540" i="2"/>
  <c r="AT542" i="2"/>
  <c r="AT544" i="2"/>
  <c r="AU554" i="2"/>
  <c r="AT555" i="2"/>
  <c r="AU557" i="2"/>
  <c r="AT563" i="2"/>
  <c r="AU565" i="2"/>
  <c r="AT571" i="2"/>
  <c r="AU573" i="2"/>
  <c r="AT579" i="2"/>
  <c r="AU581" i="2"/>
  <c r="AU494" i="2"/>
  <c r="AU498" i="2"/>
  <c r="AU502" i="2"/>
  <c r="AU506" i="2"/>
  <c r="AU510" i="2"/>
  <c r="AU514" i="2"/>
  <c r="AU517" i="2"/>
  <c r="AT538" i="2"/>
  <c r="AT540" i="2"/>
  <c r="AT550" i="2"/>
  <c r="AU559" i="2"/>
  <c r="AU560" i="2"/>
  <c r="AT561" i="2"/>
  <c r="AU566" i="2"/>
  <c r="AU575" i="2"/>
  <c r="AU576" i="2"/>
  <c r="AT577" i="2"/>
  <c r="AU582" i="2"/>
  <c r="AU584" i="2"/>
  <c r="AT585" i="2"/>
  <c r="AU586" i="2"/>
  <c r="AU587" i="2"/>
  <c r="AT591" i="2"/>
  <c r="AT593" i="2"/>
  <c r="AU594" i="2"/>
  <c r="AU595" i="2"/>
  <c r="AT601" i="2"/>
  <c r="AU603" i="2"/>
  <c r="AT605" i="2"/>
  <c r="AU609" i="2"/>
  <c r="AU611" i="2"/>
  <c r="AU613" i="2"/>
  <c r="AU618" i="2"/>
  <c r="AU621" i="2"/>
  <c r="AU631" i="2"/>
  <c r="AU633" i="2"/>
  <c r="AU635" i="2"/>
  <c r="AU637" i="2"/>
  <c r="AU638" i="2"/>
  <c r="AU639" i="2"/>
  <c r="AT640" i="2"/>
  <c r="AU645" i="2"/>
  <c r="AU646" i="2"/>
  <c r="AU647" i="2"/>
  <c r="AT648" i="2"/>
  <c r="AU653" i="2"/>
  <c r="AU654" i="2"/>
  <c r="AU655" i="2"/>
  <c r="AT656" i="2"/>
  <c r="AU661" i="2"/>
  <c r="AU662" i="2"/>
  <c r="AU663" i="2"/>
  <c r="AT664" i="2"/>
  <c r="AU519" i="2"/>
  <c r="AU522" i="2"/>
  <c r="AU524" i="2"/>
  <c r="AT528" i="2"/>
  <c r="AU534" i="2"/>
  <c r="AU544" i="2"/>
  <c r="AT549" i="2"/>
  <c r="AT552" i="2"/>
  <c r="AU563" i="2"/>
  <c r="AU564" i="2"/>
  <c r="AT565" i="2"/>
  <c r="AU570" i="2"/>
  <c r="AU579" i="2"/>
  <c r="AU580" i="2"/>
  <c r="AT581" i="2"/>
  <c r="AU585" i="2"/>
  <c r="AU590" i="2"/>
  <c r="AU591" i="2"/>
  <c r="AU593" i="2"/>
  <c r="AT599" i="2"/>
  <c r="AU601" i="2"/>
  <c r="AU602" i="2"/>
  <c r="AU605" i="2"/>
  <c r="AT615" i="2"/>
  <c r="AT623" i="2"/>
  <c r="AU629" i="2"/>
  <c r="AU640" i="2"/>
  <c r="AT642" i="2"/>
  <c r="AU648" i="2"/>
  <c r="AT650" i="2"/>
  <c r="AU656" i="2"/>
  <c r="AT658" i="2"/>
  <c r="AU664" i="2"/>
  <c r="AT666" i="2"/>
  <c r="AU672" i="2"/>
  <c r="AT674" i="2"/>
  <c r="AT678" i="2"/>
  <c r="AU679" i="2"/>
  <c r="AT680" i="2"/>
  <c r="AT682" i="2"/>
  <c r="AU686" i="2"/>
  <c r="AU687" i="2"/>
  <c r="AT688" i="2"/>
  <c r="AU689" i="2"/>
  <c r="AU690" i="2"/>
  <c r="AT692" i="2"/>
  <c r="AT694" i="2"/>
  <c r="AU695" i="2"/>
  <c r="AT696" i="2"/>
  <c r="AU699" i="2"/>
  <c r="AU700" i="2"/>
  <c r="AU702" i="2"/>
  <c r="AT704" i="2"/>
  <c r="AU706" i="2"/>
  <c r="AU708" i="2"/>
  <c r="AU710" i="2"/>
  <c r="AU712" i="2"/>
  <c r="AU714" i="2"/>
  <c r="AU719" i="2"/>
  <c r="AT721" i="2"/>
  <c r="AU727" i="2"/>
  <c r="AT729" i="2"/>
  <c r="AU735" i="2"/>
  <c r="AT737" i="2"/>
  <c r="AU743" i="2"/>
  <c r="AT745" i="2"/>
  <c r="AU751" i="2"/>
  <c r="AT753" i="2"/>
  <c r="AU759" i="2"/>
  <c r="AT761" i="2"/>
  <c r="AU767" i="2"/>
  <c r="AT769" i="2"/>
  <c r="AU775" i="2"/>
  <c r="AU783" i="2"/>
  <c r="AT496" i="2"/>
  <c r="AT500" i="2"/>
  <c r="AT504" i="2"/>
  <c r="AT508" i="2"/>
  <c r="AT512" i="2"/>
  <c r="AT516" i="2"/>
  <c r="AT530" i="2"/>
  <c r="AT532" i="2"/>
  <c r="AU533" i="2"/>
  <c r="AU536" i="2"/>
  <c r="AU546" i="2"/>
  <c r="AU558" i="2"/>
  <c r="AU567" i="2"/>
  <c r="AU568" i="2"/>
  <c r="AT569" i="2"/>
  <c r="AU574" i="2"/>
  <c r="AU583" i="2"/>
  <c r="AU588" i="2"/>
  <c r="AT589" i="2"/>
  <c r="AU596" i="2"/>
  <c r="AT597" i="2"/>
  <c r="AU598" i="2"/>
  <c r="AU599" i="2"/>
  <c r="AT607" i="2"/>
  <c r="AU615" i="2"/>
  <c r="AT617" i="2"/>
  <c r="AT619" i="2"/>
  <c r="AU620" i="2"/>
  <c r="AU622" i="2"/>
  <c r="AU623" i="2"/>
  <c r="AT625" i="2"/>
  <c r="AT627" i="2"/>
  <c r="AT628" i="2"/>
  <c r="AT636" i="2"/>
  <c r="AU641" i="2"/>
  <c r="AU642" i="2"/>
  <c r="AU643" i="2"/>
  <c r="AT644" i="2"/>
  <c r="AU649" i="2"/>
  <c r="AU650" i="2"/>
  <c r="AU651" i="2"/>
  <c r="AT652" i="2"/>
  <c r="AU657" i="2"/>
  <c r="AU658" i="2"/>
  <c r="AU659" i="2"/>
  <c r="AT660" i="2"/>
  <c r="AU665" i="2"/>
  <c r="AT518" i="2"/>
  <c r="AT520" i="2"/>
  <c r="AT526" i="2"/>
  <c r="AU529" i="2"/>
  <c r="AU542" i="2"/>
  <c r="AT548" i="2"/>
  <c r="AU555" i="2"/>
  <c r="AU556" i="2"/>
  <c r="AT557" i="2"/>
  <c r="AU562" i="2"/>
  <c r="AU571" i="2"/>
  <c r="AU572" i="2"/>
  <c r="AT573" i="2"/>
  <c r="AU578" i="2"/>
  <c r="AT587" i="2"/>
  <c r="AU589" i="2"/>
  <c r="AT595" i="2"/>
  <c r="AU597" i="2"/>
  <c r="AT603" i="2"/>
  <c r="AU604" i="2"/>
  <c r="AU606" i="2"/>
  <c r="AU607" i="2"/>
  <c r="AT609" i="2"/>
  <c r="AT611" i="2"/>
  <c r="AT613" i="2"/>
  <c r="AU616" i="2"/>
  <c r="AU617" i="2"/>
  <c r="AU619" i="2"/>
  <c r="AT621" i="2"/>
  <c r="AU625" i="2"/>
  <c r="AU627" i="2"/>
  <c r="AT631" i="2"/>
  <c r="AT633" i="2"/>
  <c r="AT635" i="2"/>
  <c r="AU636" i="2"/>
  <c r="AT638" i="2"/>
  <c r="AU644" i="2"/>
  <c r="AT646" i="2"/>
  <c r="AU652" i="2"/>
  <c r="AT654" i="2"/>
  <c r="AU660" i="2"/>
  <c r="AT662" i="2"/>
  <c r="AU668" i="2"/>
  <c r="AT670" i="2"/>
  <c r="AU676" i="2"/>
  <c r="AU684" i="2"/>
  <c r="AT698" i="2"/>
  <c r="AT717" i="2"/>
  <c r="AU723" i="2"/>
  <c r="AT725" i="2"/>
  <c r="AU731" i="2"/>
  <c r="AT733" i="2"/>
  <c r="AU739" i="2"/>
  <c r="AT741" i="2"/>
  <c r="AU747" i="2"/>
  <c r="AT749" i="2"/>
  <c r="AU755" i="2"/>
  <c r="AT757" i="2"/>
  <c r="AU763" i="2"/>
  <c r="AT765" i="2"/>
  <c r="AU771" i="2"/>
  <c r="AT773" i="2"/>
  <c r="AT777" i="2"/>
  <c r="AU778" i="2"/>
  <c r="AT779" i="2"/>
  <c r="AT781" i="2"/>
  <c r="AU785" i="2"/>
  <c r="AU786" i="2"/>
  <c r="AT787" i="2"/>
  <c r="AT668" i="2"/>
  <c r="AU669" i="2"/>
  <c r="AU674" i="2"/>
  <c r="AU680" i="2"/>
  <c r="AT684" i="2"/>
  <c r="AT686" i="2"/>
  <c r="AU696" i="2"/>
  <c r="AU698" i="2"/>
  <c r="AT702" i="2"/>
  <c r="AU716" i="2"/>
  <c r="AU721" i="2"/>
  <c r="AU726" i="2"/>
  <c r="AT731" i="2"/>
  <c r="AU732" i="2"/>
  <c r="AU737" i="2"/>
  <c r="AU742" i="2"/>
  <c r="AT747" i="2"/>
  <c r="AU748" i="2"/>
  <c r="AU753" i="2"/>
  <c r="AU758" i="2"/>
  <c r="AT763" i="2"/>
  <c r="AU764" i="2"/>
  <c r="AU769" i="2"/>
  <c r="AU774" i="2"/>
  <c r="AU777" i="2"/>
  <c r="AU780" i="2"/>
  <c r="AT789" i="2"/>
  <c r="AT793" i="2"/>
  <c r="AU797" i="2"/>
  <c r="AT799" i="2"/>
  <c r="AT801" i="2"/>
  <c r="AU802" i="2"/>
  <c r="AT803" i="2"/>
  <c r="AU806" i="2"/>
  <c r="AU807" i="2"/>
  <c r="AU809" i="2"/>
  <c r="AT811" i="2"/>
  <c r="AU815" i="2"/>
  <c r="AU817" i="2"/>
  <c r="AU819" i="2"/>
  <c r="AU821" i="2"/>
  <c r="AT6" i="2"/>
  <c r="AU7" i="2"/>
  <c r="AU9" i="2"/>
  <c r="AT12" i="2"/>
  <c r="AU14" i="2"/>
  <c r="AU17" i="2"/>
  <c r="AT18" i="2"/>
  <c r="AU19" i="2"/>
  <c r="AT20" i="2"/>
  <c r="AU22" i="2"/>
  <c r="AU30" i="2"/>
  <c r="AT32" i="2"/>
  <c r="AU34" i="2"/>
  <c r="AU41" i="2"/>
  <c r="AU42" i="2"/>
  <c r="AU43" i="2"/>
  <c r="AT44" i="2"/>
  <c r="AU667" i="2"/>
  <c r="AT672" i="2"/>
  <c r="AU673" i="2"/>
  <c r="AU683" i="2"/>
  <c r="AU692" i="2"/>
  <c r="AT710" i="2"/>
  <c r="AT719" i="2"/>
  <c r="AU720" i="2"/>
  <c r="AU725" i="2"/>
  <c r="AU730" i="2"/>
  <c r="AT735" i="2"/>
  <c r="AU736" i="2"/>
  <c r="AU741" i="2"/>
  <c r="AU746" i="2"/>
  <c r="AT751" i="2"/>
  <c r="AU752" i="2"/>
  <c r="AU757" i="2"/>
  <c r="AU762" i="2"/>
  <c r="AT767" i="2"/>
  <c r="AU768" i="2"/>
  <c r="AU773" i="2"/>
  <c r="AU779" i="2"/>
  <c r="AT783" i="2"/>
  <c r="AT785" i="2"/>
  <c r="AU788" i="2"/>
  <c r="AU789" i="2"/>
  <c r="AU790" i="2"/>
  <c r="AT791" i="2"/>
  <c r="AU793" i="2"/>
  <c r="AT795" i="2"/>
  <c r="AU799" i="2"/>
  <c r="AU801" i="2"/>
  <c r="AU803" i="2"/>
  <c r="AU808" i="2"/>
  <c r="AU811" i="2"/>
  <c r="AU6" i="2"/>
  <c r="AT10" i="2"/>
  <c r="AU11" i="2"/>
  <c r="AU12" i="2"/>
  <c r="AT13" i="2"/>
  <c r="AU20" i="2"/>
  <c r="AU27" i="2"/>
  <c r="AU31" i="2"/>
  <c r="AU32" i="2"/>
  <c r="AU37" i="2"/>
  <c r="AT38" i="2"/>
  <c r="AU39" i="2"/>
  <c r="AT40" i="2"/>
  <c r="AU44" i="2"/>
  <c r="AT46" i="2"/>
  <c r="AU52" i="2"/>
  <c r="AU54" i="2"/>
  <c r="AU56" i="2"/>
  <c r="AU62" i="2"/>
  <c r="AT63" i="2"/>
  <c r="AU64" i="2"/>
  <c r="AU65" i="2"/>
  <c r="AU68" i="2"/>
  <c r="AU69" i="2"/>
  <c r="AT71" i="2"/>
  <c r="AT73" i="2"/>
  <c r="AT74" i="2"/>
  <c r="AT75" i="2"/>
  <c r="AT77" i="2"/>
  <c r="AT79" i="2"/>
  <c r="AU84" i="2"/>
  <c r="AU85" i="2"/>
  <c r="AU86" i="2"/>
  <c r="AT87" i="2"/>
  <c r="AU92" i="2"/>
  <c r="AU93" i="2"/>
  <c r="AU95" i="2"/>
  <c r="AU98" i="2"/>
  <c r="AT99" i="2"/>
  <c r="AU671" i="2"/>
  <c r="AT676" i="2"/>
  <c r="AU682" i="2"/>
  <c r="AU688" i="2"/>
  <c r="AT690" i="2"/>
  <c r="AT700" i="2"/>
  <c r="AU701" i="2"/>
  <c r="AU703" i="2"/>
  <c r="AU704" i="2"/>
  <c r="AT706" i="2"/>
  <c r="AT712" i="2"/>
  <c r="AU718" i="2"/>
  <c r="AT723" i="2"/>
  <c r="AU724" i="2"/>
  <c r="AU729" i="2"/>
  <c r="AU734" i="2"/>
  <c r="AT739" i="2"/>
  <c r="AU740" i="2"/>
  <c r="AU745" i="2"/>
  <c r="AU750" i="2"/>
  <c r="AT755" i="2"/>
  <c r="AU756" i="2"/>
  <c r="AU761" i="2"/>
  <c r="AU766" i="2"/>
  <c r="AT771" i="2"/>
  <c r="AU772" i="2"/>
  <c r="AU782" i="2"/>
  <c r="AU791" i="2"/>
  <c r="AU795" i="2"/>
  <c r="AT805" i="2"/>
  <c r="AT813" i="2"/>
  <c r="AT8" i="2"/>
  <c r="AU10" i="2"/>
  <c r="AU13" i="2"/>
  <c r="AT24" i="2"/>
  <c r="AT26" i="2"/>
  <c r="AT28" i="2"/>
  <c r="AT36" i="2"/>
  <c r="AU38" i="2"/>
  <c r="AU40" i="2"/>
  <c r="AU45" i="2"/>
  <c r="AU46" i="2"/>
  <c r="AU666" i="2"/>
  <c r="AU670" i="2"/>
  <c r="AU675" i="2"/>
  <c r="AU678" i="2"/>
  <c r="AU681" i="2"/>
  <c r="AU694" i="2"/>
  <c r="AU705" i="2"/>
  <c r="AT708" i="2"/>
  <c r="AT711" i="2"/>
  <c r="AT714" i="2"/>
  <c r="AU717" i="2"/>
  <c r="AU722" i="2"/>
  <c r="AT727" i="2"/>
  <c r="AU728" i="2"/>
  <c r="AU733" i="2"/>
  <c r="AU738" i="2"/>
  <c r="AT743" i="2"/>
  <c r="AU744" i="2"/>
  <c r="AU749" i="2"/>
  <c r="AU754" i="2"/>
  <c r="AT759" i="2"/>
  <c r="AU760" i="2"/>
  <c r="AU765" i="2"/>
  <c r="AU770" i="2"/>
  <c r="AT775" i="2"/>
  <c r="AU781" i="2"/>
  <c r="AU787" i="2"/>
  <c r="AT797" i="2"/>
  <c r="AU804" i="2"/>
  <c r="AU805" i="2"/>
  <c r="AT807" i="2"/>
  <c r="AT809" i="2"/>
  <c r="AU813" i="2"/>
  <c r="AT815" i="2"/>
  <c r="AT817" i="2"/>
  <c r="AU818" i="2"/>
  <c r="AT819" i="2"/>
  <c r="AT821" i="2"/>
  <c r="AU8" i="2"/>
  <c r="AT9" i="2"/>
  <c r="AT14" i="2"/>
  <c r="AU16" i="2"/>
  <c r="AT17" i="2"/>
  <c r="AT19" i="2"/>
  <c r="AU21" i="2"/>
  <c r="AT22" i="2"/>
  <c r="AU23" i="2"/>
  <c r="AU24" i="2"/>
  <c r="AU26" i="2"/>
  <c r="AU28" i="2"/>
  <c r="AT30" i="2"/>
  <c r="AU33" i="2"/>
  <c r="AT34" i="2"/>
  <c r="AU35" i="2"/>
  <c r="AU36" i="2"/>
  <c r="AT42" i="2"/>
  <c r="AU48" i="2"/>
  <c r="AT50" i="2"/>
  <c r="AU58" i="2"/>
  <c r="AT59" i="2"/>
  <c r="AU60" i="2"/>
  <c r="AU61" i="2"/>
  <c r="AU66" i="2"/>
  <c r="AU67" i="2"/>
  <c r="AU80" i="2"/>
  <c r="AU81" i="2"/>
  <c r="AU82" i="2"/>
  <c r="AT83" i="2"/>
  <c r="AU88" i="2"/>
  <c r="AU89" i="2"/>
  <c r="AU90" i="2"/>
  <c r="AT91" i="2"/>
  <c r="AU97" i="2"/>
  <c r="AU100" i="2"/>
  <c r="AU101" i="2"/>
  <c r="AU103" i="2"/>
  <c r="AU105" i="2"/>
  <c r="AU50" i="2"/>
  <c r="AT54" i="2"/>
  <c r="AT58" i="2"/>
  <c r="AU71" i="2"/>
  <c r="AT95" i="2"/>
  <c r="AT97" i="2"/>
  <c r="AU99" i="2"/>
  <c r="AU107" i="2"/>
  <c r="AU109" i="2"/>
  <c r="AT111" i="2"/>
  <c r="AU117" i="2"/>
  <c r="AU118" i="2"/>
  <c r="AU119" i="2"/>
  <c r="AT151" i="2"/>
  <c r="AT157" i="2"/>
  <c r="AU159" i="2"/>
  <c r="AT161" i="2"/>
  <c r="AU163" i="2"/>
  <c r="AT174" i="2"/>
  <c r="AU178" i="2"/>
  <c r="AU180" i="2"/>
  <c r="AU191" i="2"/>
  <c r="AU194" i="2"/>
  <c r="AU205" i="2"/>
  <c r="AU207" i="2"/>
  <c r="AU209" i="2"/>
  <c r="AU212" i="2"/>
  <c r="AU214" i="2"/>
  <c r="AT222" i="2"/>
  <c r="AU224" i="2"/>
  <c r="AT48" i="2"/>
  <c r="AU49" i="2"/>
  <c r="AT56" i="2"/>
  <c r="AT67" i="2"/>
  <c r="AT69" i="2"/>
  <c r="AU73" i="2"/>
  <c r="AU75" i="2"/>
  <c r="AU79" i="2"/>
  <c r="AU83" i="2"/>
  <c r="AU87" i="2"/>
  <c r="AU91" i="2"/>
  <c r="AU94" i="2"/>
  <c r="AT105" i="2"/>
  <c r="AU110" i="2"/>
  <c r="AU111" i="2"/>
  <c r="AU112" i="2"/>
  <c r="AT113" i="2"/>
  <c r="AT121" i="2"/>
  <c r="AT123" i="2"/>
  <c r="AT125" i="2"/>
  <c r="AT126" i="2"/>
  <c r="AT129" i="2"/>
  <c r="AT130" i="2"/>
  <c r="AT133" i="2"/>
  <c r="AT134" i="2"/>
  <c r="AT137" i="2"/>
  <c r="AT138" i="2"/>
  <c r="AT141" i="2"/>
  <c r="AT142" i="2"/>
  <c r="AT145" i="2"/>
  <c r="AT146" i="2"/>
  <c r="AT150" i="2"/>
  <c r="AU151" i="2"/>
  <c r="AU152" i="2"/>
  <c r="AT153" i="2"/>
  <c r="AU157" i="2"/>
  <c r="AU158" i="2"/>
  <c r="AU161" i="2"/>
  <c r="AT170" i="2"/>
  <c r="AT171" i="2"/>
  <c r="AT172" i="2"/>
  <c r="AU173" i="2"/>
  <c r="AU174" i="2"/>
  <c r="AU175" i="2"/>
  <c r="AU176" i="2"/>
  <c r="AU190" i="2"/>
  <c r="AT198" i="2"/>
  <c r="AT202" i="2"/>
  <c r="AT219" i="2"/>
  <c r="AU222" i="2"/>
  <c r="AT227" i="2"/>
  <c r="AT230" i="2"/>
  <c r="AU127" i="2"/>
  <c r="AU130" i="2"/>
  <c r="AU132" i="2"/>
  <c r="AU134" i="2"/>
  <c r="AU136" i="2"/>
  <c r="AU138" i="2"/>
  <c r="AU139" i="2"/>
  <c r="AU141" i="2"/>
  <c r="AU143" i="2"/>
  <c r="AU145" i="2"/>
  <c r="AT149" i="2"/>
  <c r="AU150" i="2"/>
  <c r="AT166" i="2"/>
  <c r="AT167" i="2"/>
  <c r="AU169" i="2"/>
  <c r="AU171" i="2"/>
  <c r="AT182" i="2"/>
  <c r="AT184" i="2"/>
  <c r="AT186" i="2"/>
  <c r="AT188" i="2"/>
  <c r="AU192" i="2"/>
  <c r="AT196" i="2"/>
  <c r="AU198" i="2"/>
  <c r="AU202" i="2"/>
  <c r="AU219" i="2"/>
  <c r="AU221" i="2"/>
  <c r="AT226" i="2"/>
  <c r="AU227" i="2"/>
  <c r="AU230" i="2"/>
  <c r="AU232" i="2"/>
  <c r="AU47" i="2"/>
  <c r="AT52" i="2"/>
  <c r="AT55" i="2"/>
  <c r="AU59" i="2"/>
  <c r="AT61" i="2"/>
  <c r="AU63" i="2"/>
  <c r="AT65" i="2"/>
  <c r="AT101" i="2"/>
  <c r="AU113" i="2"/>
  <c r="AT115" i="2"/>
  <c r="AU121" i="2"/>
  <c r="AU123" i="2"/>
  <c r="AU124" i="2"/>
  <c r="AU125" i="2"/>
  <c r="AU126" i="2"/>
  <c r="AU128" i="2"/>
  <c r="AU129" i="2"/>
  <c r="AU131" i="2"/>
  <c r="AU133" i="2"/>
  <c r="AU135" i="2"/>
  <c r="AU137" i="2"/>
  <c r="AU140" i="2"/>
  <c r="AU142" i="2"/>
  <c r="AU144" i="2"/>
  <c r="AU146" i="2"/>
  <c r="AU153" i="2"/>
  <c r="AT168" i="2"/>
  <c r="AU170" i="2"/>
  <c r="AU172" i="2"/>
  <c r="AT183" i="2"/>
  <c r="AT187" i="2"/>
  <c r="AT195" i="2"/>
  <c r="AU197" i="2"/>
  <c r="AT199" i="2"/>
  <c r="AT215" i="2"/>
  <c r="AT218" i="2"/>
  <c r="AU220" i="2"/>
  <c r="AU229" i="2"/>
  <c r="AU51" i="2"/>
  <c r="AU77" i="2"/>
  <c r="AT81" i="2"/>
  <c r="AT85" i="2"/>
  <c r="AT89" i="2"/>
  <c r="AT93" i="2"/>
  <c r="AT103" i="2"/>
  <c r="AT106" i="2"/>
  <c r="AT107" i="2"/>
  <c r="AT109" i="2"/>
  <c r="AU114" i="2"/>
  <c r="AU115" i="2"/>
  <c r="AU116" i="2"/>
  <c r="AT117" i="2"/>
  <c r="AT119" i="2"/>
  <c r="AU122" i="2"/>
  <c r="AU149" i="2"/>
  <c r="AU154" i="2"/>
  <c r="AT159" i="2"/>
  <c r="AT162" i="2"/>
  <c r="AT163" i="2"/>
  <c r="AT164" i="2"/>
  <c r="AU165" i="2"/>
  <c r="AU166" i="2"/>
  <c r="AU167" i="2"/>
  <c r="AU168" i="2"/>
  <c r="AT178" i="2"/>
  <c r="AT179" i="2"/>
  <c r="AT180" i="2"/>
  <c r="AU181" i="2"/>
  <c r="AU182" i="2"/>
  <c r="AU183" i="2"/>
  <c r="AU184" i="2"/>
  <c r="AU186" i="2"/>
  <c r="AU187" i="2"/>
  <c r="AU188" i="2"/>
  <c r="AT191" i="2"/>
  <c r="AT194" i="2"/>
  <c r="AU195" i="2"/>
  <c r="AU196" i="2"/>
  <c r="AU199" i="2"/>
  <c r="AT206" i="2"/>
  <c r="AT207" i="2"/>
  <c r="AT210" i="2"/>
  <c r="AT211" i="2"/>
  <c r="AT214" i="2"/>
  <c r="AU215" i="2"/>
  <c r="AU216" i="2"/>
  <c r="AU217" i="2"/>
  <c r="AU218" i="2"/>
  <c r="AT223" i="2"/>
  <c r="AU226" i="2"/>
  <c r="AU228" i="2"/>
  <c r="AT231" i="2"/>
  <c r="AU156" i="2"/>
  <c r="AT158" i="2"/>
  <c r="AU160" i="2"/>
  <c r="AU162" i="2"/>
  <c r="AU164" i="2"/>
  <c r="AT175" i="2"/>
  <c r="AT176" i="2"/>
  <c r="AU177" i="2"/>
  <c r="AU179" i="2"/>
  <c r="AT190" i="2"/>
  <c r="AU204" i="2"/>
  <c r="AU206" i="2"/>
  <c r="AU208" i="2"/>
  <c r="AU210" i="2"/>
  <c r="AU211" i="2"/>
  <c r="AU213" i="2"/>
  <c r="AU223" i="2"/>
  <c r="AU225" i="2"/>
  <c r="AU231" i="2"/>
  <c r="AU376" i="2"/>
  <c r="AU796" i="2"/>
  <c r="AT820" i="2"/>
  <c r="AT816" i="2"/>
  <c r="AT814" i="2"/>
  <c r="AT800" i="2"/>
  <c r="AT798" i="2"/>
  <c r="AU820" i="2"/>
  <c r="AU792" i="2"/>
  <c r="AT822" i="2"/>
  <c r="AU816" i="2"/>
  <c r="AT776" i="2"/>
  <c r="AU711" i="2"/>
  <c r="AT772" i="2"/>
  <c r="AT756" i="2"/>
  <c r="AT740" i="2"/>
  <c r="AT724" i="2"/>
  <c r="AU713" i="2"/>
  <c r="AU697" i="2"/>
  <c r="AT689" i="2"/>
  <c r="AU677" i="2"/>
  <c r="AT707" i="2"/>
  <c r="AU693" i="2"/>
  <c r="AU626" i="2"/>
  <c r="AT630" i="2"/>
  <c r="AT624" i="2"/>
  <c r="AT673" i="2"/>
  <c r="AT657" i="2"/>
  <c r="AT641" i="2"/>
  <c r="AU592" i="2"/>
  <c r="AT588" i="2"/>
  <c r="AU624" i="2"/>
  <c r="AU608" i="2"/>
  <c r="AT590" i="2"/>
  <c r="AT582" i="2"/>
  <c r="AT566" i="2"/>
  <c r="AU549" i="2"/>
  <c r="AT546" i="2"/>
  <c r="AT531" i="2"/>
  <c r="AT529" i="2"/>
  <c r="AU523" i="2"/>
  <c r="AT553" i="2"/>
  <c r="AU527" i="2"/>
  <c r="AT515" i="2"/>
  <c r="AT499" i="2"/>
  <c r="AT483" i="2"/>
  <c r="AT471" i="2"/>
  <c r="AT449" i="2"/>
  <c r="AT453" i="2"/>
  <c r="AT441" i="2"/>
  <c r="AU434" i="2"/>
  <c r="AT426" i="2"/>
  <c r="AT410" i="2"/>
  <c r="AT434" i="2"/>
  <c r="AT424" i="2"/>
  <c r="AT422" i="2"/>
  <c r="AU414" i="2"/>
  <c r="AT406" i="2"/>
  <c r="AT408" i="2"/>
  <c r="AT400" i="2"/>
  <c r="AT818" i="2"/>
  <c r="AU794" i="2"/>
  <c r="AT812" i="2"/>
  <c r="AT810" i="2"/>
  <c r="AU798" i="2"/>
  <c r="AT792" i="2"/>
  <c r="AT770" i="2"/>
  <c r="AT762" i="2"/>
  <c r="AT754" i="2"/>
  <c r="AT746" i="2"/>
  <c r="AT738" i="2"/>
  <c r="AT730" i="2"/>
  <c r="AT722" i="2"/>
  <c r="AT697" i="2"/>
  <c r="AT695" i="2"/>
  <c r="AT768" i="2"/>
  <c r="AT752" i="2"/>
  <c r="AT736" i="2"/>
  <c r="AT720" i="2"/>
  <c r="AT687" i="2"/>
  <c r="AT683" i="2"/>
  <c r="AT679" i="2"/>
  <c r="AT675" i="2"/>
  <c r="AT667" i="2"/>
  <c r="AT659" i="2"/>
  <c r="AT651" i="2"/>
  <c r="AT643" i="2"/>
  <c r="AU634" i="2"/>
  <c r="AU600" i="2"/>
  <c r="AT596" i="2"/>
  <c r="AT610" i="2"/>
  <c r="AT608" i="2"/>
  <c r="AT669" i="2"/>
  <c r="AT653" i="2"/>
  <c r="AT637" i="2"/>
  <c r="AU632" i="2"/>
  <c r="AT629" i="2"/>
  <c r="AU614" i="2"/>
  <c r="AT606" i="2"/>
  <c r="AT604" i="2"/>
  <c r="AT634" i="2"/>
  <c r="AT594" i="2"/>
  <c r="AT578" i="2"/>
  <c r="AT562" i="2"/>
  <c r="AU539" i="2"/>
  <c r="AU521" i="2"/>
  <c r="AT580" i="2"/>
  <c r="AT572" i="2"/>
  <c r="AT564" i="2"/>
  <c r="AT556" i="2"/>
  <c r="AU551" i="2"/>
  <c r="AT547" i="2"/>
  <c r="AU543" i="2"/>
  <c r="AT535" i="2"/>
  <c r="AT533" i="2"/>
  <c r="AT511" i="2"/>
  <c r="AT495" i="2"/>
  <c r="AT479" i="2"/>
  <c r="AU469" i="2"/>
  <c r="AT463" i="2"/>
  <c r="AT461" i="2"/>
  <c r="AT513" i="2"/>
  <c r="AT505" i="2"/>
  <c r="AT497" i="2"/>
  <c r="AT489" i="2"/>
  <c r="AU812" i="2"/>
  <c r="AT780" i="2"/>
  <c r="AU822" i="2"/>
  <c r="AU814" i="2"/>
  <c r="AT808" i="2"/>
  <c r="AT806" i="2"/>
  <c r="AU709" i="2"/>
  <c r="AT681" i="2"/>
  <c r="AT764" i="2"/>
  <c r="AT748" i="2"/>
  <c r="AT732" i="2"/>
  <c r="AT716" i="2"/>
  <c r="AU715" i="2"/>
  <c r="AU707" i="2"/>
  <c r="AT715" i="2"/>
  <c r="AT701" i="2"/>
  <c r="AT699" i="2"/>
  <c r="AU691" i="2"/>
  <c r="AU628" i="2"/>
  <c r="AT665" i="2"/>
  <c r="AT649" i="2"/>
  <c r="AT622" i="2"/>
  <c r="AT620" i="2"/>
  <c r="AT632" i="2"/>
  <c r="AT618" i="2"/>
  <c r="AT616" i="2"/>
  <c r="AU610" i="2"/>
  <c r="AT602" i="2"/>
  <c r="AT598" i="2"/>
  <c r="AT574" i="2"/>
  <c r="AT558" i="2"/>
  <c r="AU547" i="2"/>
  <c r="AU537" i="2"/>
  <c r="AT551" i="2"/>
  <c r="AT543" i="2"/>
  <c r="AT541" i="2"/>
  <c r="AT527" i="2"/>
  <c r="AT525" i="2"/>
  <c r="AT539" i="2"/>
  <c r="AT537" i="2"/>
  <c r="AT545" i="2"/>
  <c r="AU525" i="2"/>
  <c r="AT507" i="2"/>
  <c r="AT491" i="2"/>
  <c r="AT475" i="2"/>
  <c r="AU455" i="2"/>
  <c r="AT459" i="2"/>
  <c r="AT457" i="2"/>
  <c r="AT469" i="2"/>
  <c r="AT445" i="2"/>
  <c r="AT437" i="2"/>
  <c r="AT428" i="2"/>
  <c r="AT443" i="2"/>
  <c r="AT439" i="2"/>
  <c r="AU412" i="2"/>
  <c r="AT432" i="2"/>
  <c r="AT392" i="2"/>
  <c r="AU810" i="2"/>
  <c r="AT804" i="2"/>
  <c r="AT802" i="2"/>
  <c r="AU784" i="2"/>
  <c r="AT784" i="2"/>
  <c r="AT796" i="2"/>
  <c r="AT794" i="2"/>
  <c r="AT788" i="2"/>
  <c r="AU776" i="2"/>
  <c r="AU800" i="2"/>
  <c r="AT790" i="2"/>
  <c r="AT786" i="2"/>
  <c r="AT782" i="2"/>
  <c r="AT778" i="2"/>
  <c r="AT774" i="2"/>
  <c r="AT766" i="2"/>
  <c r="AT758" i="2"/>
  <c r="AT750" i="2"/>
  <c r="AT742" i="2"/>
  <c r="AT734" i="2"/>
  <c r="AT726" i="2"/>
  <c r="AT718" i="2"/>
  <c r="AU685" i="2"/>
  <c r="AT713" i="2"/>
  <c r="AT693" i="2"/>
  <c r="AT691" i="2"/>
  <c r="AT685" i="2"/>
  <c r="AT760" i="2"/>
  <c r="AT744" i="2"/>
  <c r="AT728" i="2"/>
  <c r="AT705" i="2"/>
  <c r="AT703" i="2"/>
  <c r="AT709" i="2"/>
  <c r="AT677" i="2"/>
  <c r="AT671" i="2"/>
  <c r="AT663" i="2"/>
  <c r="AT655" i="2"/>
  <c r="AT647" i="2"/>
  <c r="AT639" i="2"/>
  <c r="AT614" i="2"/>
  <c r="AT612" i="2"/>
  <c r="AT600" i="2"/>
  <c r="AT661" i="2"/>
  <c r="AT645" i="2"/>
  <c r="AU630" i="2"/>
  <c r="AU612" i="2"/>
  <c r="AT626" i="2"/>
  <c r="AT592" i="2"/>
  <c r="AT586" i="2"/>
  <c r="AT570" i="2"/>
  <c r="AT554" i="2"/>
  <c r="AT519" i="2"/>
  <c r="AT584" i="2"/>
  <c r="AT576" i="2"/>
  <c r="AT568" i="2"/>
  <c r="AT560" i="2"/>
  <c r="AU553" i="2"/>
  <c r="AU545" i="2"/>
  <c r="AT523" i="2"/>
  <c r="AT521" i="2"/>
  <c r="AU541" i="2"/>
  <c r="AT503" i="2"/>
  <c r="AT487" i="2"/>
  <c r="AU451" i="2"/>
  <c r="AT517" i="2"/>
  <c r="AT509" i="2"/>
  <c r="AT501" i="2"/>
  <c r="AT493" i="2"/>
  <c r="AT485" i="2"/>
  <c r="AT477" i="2"/>
  <c r="AT455" i="2"/>
  <c r="AU416" i="2"/>
  <c r="AT404" i="2"/>
  <c r="AT388" i="2"/>
  <c r="AU378" i="2"/>
  <c r="AU374" i="2"/>
  <c r="AT398" i="2"/>
  <c r="AT390" i="2"/>
  <c r="AT350" i="2"/>
  <c r="AT363" i="2"/>
  <c r="AU358" i="2"/>
  <c r="AT343" i="2"/>
  <c r="AT330" i="2"/>
  <c r="AT372" i="2"/>
  <c r="AT368" i="2"/>
  <c r="AT364" i="2"/>
  <c r="AT360" i="2"/>
  <c r="AT356" i="2"/>
  <c r="AT352" i="2"/>
  <c r="AT344" i="2"/>
  <c r="AT325" i="2"/>
  <c r="AT326" i="2"/>
  <c r="AT314" i="2"/>
  <c r="AT310" i="2"/>
  <c r="AU301" i="2"/>
  <c r="AT294" i="2"/>
  <c r="AT281" i="2"/>
  <c r="AT279" i="2"/>
  <c r="AT289" i="2"/>
  <c r="AT287" i="2"/>
  <c r="AU268" i="2"/>
  <c r="AT262" i="2"/>
  <c r="AT258" i="2"/>
  <c r="AT247" i="2"/>
  <c r="AT260" i="2"/>
  <c r="AT197" i="2"/>
  <c r="AT212" i="2"/>
  <c r="AT208" i="2"/>
  <c r="AT204" i="2"/>
  <c r="AT189" i="2"/>
  <c r="AT228" i="2"/>
  <c r="AT217" i="2"/>
  <c r="AU201" i="2"/>
  <c r="AT177" i="2"/>
  <c r="AT156" i="2"/>
  <c r="AT160" i="2"/>
  <c r="AT140" i="2"/>
  <c r="AU96" i="2"/>
  <c r="AT90" i="2"/>
  <c r="AT82" i="2"/>
  <c r="AU72" i="2"/>
  <c r="AT88" i="2"/>
  <c r="AT33" i="2"/>
  <c r="AT412" i="2"/>
  <c r="AU430" i="2"/>
  <c r="AT420" i="2"/>
  <c r="AT418" i="2"/>
  <c r="AT416" i="2"/>
  <c r="AT414" i="2"/>
  <c r="AT382" i="2"/>
  <c r="AT380" i="2"/>
  <c r="AT376" i="2"/>
  <c r="AU380" i="2"/>
  <c r="AU371" i="2"/>
  <c r="AT351" i="2"/>
  <c r="AT347" i="2"/>
  <c r="AU329" i="2"/>
  <c r="AU325" i="2"/>
  <c r="AT322" i="2"/>
  <c r="AT340" i="2"/>
  <c r="AT329" i="2"/>
  <c r="AT304" i="2"/>
  <c r="AT317" i="2"/>
  <c r="AT313" i="2"/>
  <c r="AT309" i="2"/>
  <c r="AU291" i="2"/>
  <c r="AT285" i="2"/>
  <c r="AT283" i="2"/>
  <c r="AU289" i="2"/>
  <c r="AT277" i="2"/>
  <c r="AT275" i="2"/>
  <c r="AT264" i="2"/>
  <c r="AT266" i="2"/>
  <c r="AT253" i="2"/>
  <c r="AT251" i="2"/>
  <c r="AT249" i="2"/>
  <c r="AU245" i="2"/>
  <c r="AT233" i="2"/>
  <c r="AT193" i="2"/>
  <c r="AT216" i="2"/>
  <c r="AT229" i="2"/>
  <c r="AT213" i="2"/>
  <c r="AU193" i="2"/>
  <c r="AT148" i="2"/>
  <c r="AT173" i="2"/>
  <c r="AU155" i="2"/>
  <c r="AU147" i="2"/>
  <c r="AT143" i="2"/>
  <c r="AU148" i="2"/>
  <c r="AT136" i="2"/>
  <c r="AT116" i="2"/>
  <c r="AT108" i="2"/>
  <c r="AU104" i="2"/>
  <c r="AT96" i="2"/>
  <c r="AT110" i="2"/>
  <c r="AT104" i="2"/>
  <c r="AU70" i="2"/>
  <c r="AT84" i="2"/>
  <c r="AU78" i="2"/>
  <c r="AT62" i="2"/>
  <c r="AT53" i="2"/>
  <c r="AU55" i="2"/>
  <c r="AT37" i="2"/>
  <c r="AT41" i="2"/>
  <c r="AU25" i="2"/>
  <c r="AT29" i="2"/>
  <c r="AT35" i="2"/>
  <c r="AT7" i="2"/>
  <c r="AU120" i="2"/>
  <c r="AU102" i="2"/>
  <c r="AT102" i="2"/>
  <c r="AU74" i="2"/>
  <c r="AT70" i="2"/>
  <c r="AT80" i="2"/>
  <c r="AT51" i="2"/>
  <c r="AT43" i="2"/>
  <c r="AU29" i="2"/>
  <c r="AT25" i="2"/>
  <c r="AT31" i="2"/>
  <c r="AT23" i="2"/>
  <c r="AT11" i="2"/>
  <c r="AT481" i="2"/>
  <c r="AU406" i="2"/>
  <c r="AT384" i="2"/>
  <c r="AT402" i="2"/>
  <c r="AT394" i="2"/>
  <c r="AT378" i="2"/>
  <c r="AT371" i="2"/>
  <c r="AT362" i="2"/>
  <c r="AT370" i="2"/>
  <c r="AT367" i="2"/>
  <c r="AU359" i="2"/>
  <c r="AT335" i="2"/>
  <c r="AT336" i="2"/>
  <c r="AU294" i="2"/>
  <c r="AU287" i="2"/>
  <c r="AT273" i="2"/>
  <c r="AU270" i="2"/>
  <c r="AT256" i="2"/>
  <c r="AT239" i="2"/>
  <c r="AT203" i="2"/>
  <c r="AU189" i="2"/>
  <c r="AT185" i="2"/>
  <c r="AT220" i="2"/>
  <c r="AT201" i="2"/>
  <c r="AT232" i="2"/>
  <c r="AT225" i="2"/>
  <c r="AT209" i="2"/>
  <c r="AU203" i="2"/>
  <c r="AT200" i="2"/>
  <c r="AT192" i="2"/>
  <c r="AT169" i="2"/>
  <c r="AT155" i="2"/>
  <c r="AT147" i="2"/>
  <c r="AT152" i="2"/>
  <c r="AT120" i="2"/>
  <c r="AT144" i="2"/>
  <c r="AT132" i="2"/>
  <c r="AT94" i="2"/>
  <c r="AT86" i="2"/>
  <c r="AT68" i="2"/>
  <c r="AT21" i="2"/>
  <c r="AT15" i="2"/>
  <c r="AT16" i="2"/>
  <c r="AT451" i="2"/>
  <c r="AT467" i="2"/>
  <c r="AT465" i="2"/>
  <c r="AU432" i="2"/>
  <c r="AT447" i="2"/>
  <c r="AT435" i="2"/>
  <c r="AU428" i="2"/>
  <c r="AT396" i="2"/>
  <c r="AT386" i="2"/>
  <c r="AU382" i="2"/>
  <c r="AT355" i="2"/>
  <c r="AT359" i="2"/>
  <c r="AT375" i="2"/>
  <c r="AT354" i="2"/>
  <c r="AU362" i="2"/>
  <c r="AT339" i="2"/>
  <c r="AT348" i="2"/>
  <c r="AT332" i="2"/>
  <c r="AU330" i="2"/>
  <c r="AU326" i="2"/>
  <c r="AU321" i="2"/>
  <c r="AT346" i="2"/>
  <c r="AT342" i="2"/>
  <c r="AT338" i="2"/>
  <c r="AT334" i="2"/>
  <c r="AT318" i="2"/>
  <c r="AT306" i="2"/>
  <c r="AT298" i="2"/>
  <c r="AT302" i="2"/>
  <c r="AT291" i="2"/>
  <c r="AT270" i="2"/>
  <c r="AT268" i="2"/>
  <c r="AU272" i="2"/>
  <c r="AT272" i="2"/>
  <c r="AU253" i="2"/>
  <c r="AT243" i="2"/>
  <c r="AT241" i="2"/>
  <c r="AT237" i="2"/>
  <c r="AT235" i="2"/>
  <c r="AU185" i="2"/>
  <c r="AU200" i="2"/>
  <c r="AT224" i="2"/>
  <c r="AT221" i="2"/>
  <c r="AT205" i="2"/>
  <c r="AT181" i="2"/>
  <c r="AT165" i="2"/>
  <c r="AT154" i="2"/>
  <c r="AT122" i="2"/>
  <c r="AT139" i="2"/>
  <c r="AT135" i="2"/>
  <c r="AT131" i="2"/>
  <c r="AT127" i="2"/>
  <c r="AT118" i="2"/>
  <c r="AT128" i="2"/>
  <c r="AT112" i="2"/>
  <c r="AU106" i="2"/>
  <c r="AT78" i="2"/>
  <c r="AT92" i="2"/>
  <c r="AU76" i="2"/>
  <c r="AT66" i="2"/>
  <c r="AU57" i="2"/>
  <c r="AT64" i="2"/>
  <c r="AU53" i="2"/>
  <c r="AT49" i="2"/>
  <c r="AT27" i="2"/>
  <c r="AU15" i="2"/>
  <c r="AT124" i="2"/>
  <c r="AT114" i="2"/>
  <c r="AU108" i="2"/>
  <c r="AT100" i="2"/>
  <c r="AT98" i="2"/>
  <c r="AT72" i="2"/>
  <c r="AT76" i="2"/>
  <c r="AT57" i="2"/>
  <c r="AT60" i="2"/>
  <c r="AT47" i="2"/>
  <c r="AT45" i="2"/>
  <c r="AT39" i="2"/>
  <c r="AU18" i="2"/>
  <c r="AW233" i="2"/>
  <c r="AW234" i="2"/>
  <c r="AW235" i="2"/>
  <c r="AV238" i="2"/>
  <c r="AV240" i="2"/>
  <c r="AX240" i="2" s="1"/>
  <c r="AZ240" i="2" s="1"/>
  <c r="BD240" i="2" s="1"/>
  <c r="AW245" i="2"/>
  <c r="AW252" i="2"/>
  <c r="AY252" i="2" s="1"/>
  <c r="AW255" i="2"/>
  <c r="AV257" i="2"/>
  <c r="AV261" i="2"/>
  <c r="AW271" i="2"/>
  <c r="AW281" i="2"/>
  <c r="AV282" i="2"/>
  <c r="AW286" i="2"/>
  <c r="AV288" i="2"/>
  <c r="AV290" i="2"/>
  <c r="AV293" i="2"/>
  <c r="AV294" i="2"/>
  <c r="AV298" i="2"/>
  <c r="AV302" i="2"/>
  <c r="AV310" i="2"/>
  <c r="AV311" i="2"/>
  <c r="AV312" i="2"/>
  <c r="AV323" i="2"/>
  <c r="AW327" i="2"/>
  <c r="AW237" i="2"/>
  <c r="AW240" i="2"/>
  <c r="AV242" i="2"/>
  <c r="AV244" i="2"/>
  <c r="AV246" i="2"/>
  <c r="AX246" i="2" s="1"/>
  <c r="AW257" i="2"/>
  <c r="AW258" i="2"/>
  <c r="AV259" i="2"/>
  <c r="AW261" i="2"/>
  <c r="AW262" i="2"/>
  <c r="AV263" i="2"/>
  <c r="AW266" i="2"/>
  <c r="AV267" i="2"/>
  <c r="AW273" i="2"/>
  <c r="AV274" i="2"/>
  <c r="AW282" i="2"/>
  <c r="AV284" i="2"/>
  <c r="AW290" i="2"/>
  <c r="AV295" i="2"/>
  <c r="AW296" i="2"/>
  <c r="AV299" i="2"/>
  <c r="AW300" i="2"/>
  <c r="AV303" i="2"/>
  <c r="AV306" i="2"/>
  <c r="AV307" i="2"/>
  <c r="AW311" i="2"/>
  <c r="AW312" i="2"/>
  <c r="AV319" i="2"/>
  <c r="AW320" i="2"/>
  <c r="AW323" i="2"/>
  <c r="AW330" i="2"/>
  <c r="AV331" i="2"/>
  <c r="AW333" i="2"/>
  <c r="AV339" i="2"/>
  <c r="AV340" i="2"/>
  <c r="AV236" i="2"/>
  <c r="AW239" i="2"/>
  <c r="AW244" i="2"/>
  <c r="AW247" i="2"/>
  <c r="AV248" i="2"/>
  <c r="AW249" i="2"/>
  <c r="AW251" i="2"/>
  <c r="AW253" i="2"/>
  <c r="AW259" i="2"/>
  <c r="AW263" i="2"/>
  <c r="AW267" i="2"/>
  <c r="AV269" i="2"/>
  <c r="AV270" i="2"/>
  <c r="AV272" i="2"/>
  <c r="AW274" i="2"/>
  <c r="AW277" i="2"/>
  <c r="AY277" i="2" s="1"/>
  <c r="AV278" i="2"/>
  <c r="AW279" i="2"/>
  <c r="AW295" i="2"/>
  <c r="AW299" i="2"/>
  <c r="AW303" i="2"/>
  <c r="AW304" i="2"/>
  <c r="AW307" i="2"/>
  <c r="AV308" i="2"/>
  <c r="AV314" i="2"/>
  <c r="AV315" i="2"/>
  <c r="AW316" i="2"/>
  <c r="AY316" i="2" s="1"/>
  <c r="AV318" i="2"/>
  <c r="AW319" i="2"/>
  <c r="AV234" i="2"/>
  <c r="AX234" i="2" s="1"/>
  <c r="AW236" i="2"/>
  <c r="AY236" i="2" s="1"/>
  <c r="AW248" i="2"/>
  <c r="AV250" i="2"/>
  <c r="AV252" i="2"/>
  <c r="AV254" i="2"/>
  <c r="AV255" i="2"/>
  <c r="AV265" i="2"/>
  <c r="AV271" i="2"/>
  <c r="AX271" i="2" s="1"/>
  <c r="AV276" i="2"/>
  <c r="AX276" i="2" s="1"/>
  <c r="AZ276" i="2" s="1"/>
  <c r="BD276" i="2" s="1"/>
  <c r="AW278" i="2"/>
  <c r="AV280" i="2"/>
  <c r="AW283" i="2"/>
  <c r="AW285" i="2"/>
  <c r="AV286" i="2"/>
  <c r="AV292" i="2"/>
  <c r="AW308" i="2"/>
  <c r="AW315" i="2"/>
  <c r="AW324" i="2"/>
  <c r="AV327" i="2"/>
  <c r="AV329" i="2"/>
  <c r="AV332" i="2"/>
  <c r="AW336" i="2"/>
  <c r="AY336" i="2" s="1"/>
  <c r="AV337" i="2"/>
  <c r="AW341" i="2"/>
  <c r="AY341" i="2" s="1"/>
  <c r="AV333" i="2"/>
  <c r="AW340" i="2"/>
  <c r="AW345" i="2"/>
  <c r="AY345" i="2" s="1"/>
  <c r="AV351" i="2"/>
  <c r="AW352" i="2"/>
  <c r="AV353" i="2"/>
  <c r="AW356" i="2"/>
  <c r="AW357" i="2"/>
  <c r="AW361" i="2"/>
  <c r="AV363" i="2"/>
  <c r="AV364" i="2"/>
  <c r="AV365" i="2"/>
  <c r="AW369" i="2"/>
  <c r="AY369" i="2" s="1"/>
  <c r="AW374" i="2"/>
  <c r="AV379" i="2"/>
  <c r="AW384" i="2"/>
  <c r="AW386" i="2"/>
  <c r="AV387" i="2"/>
  <c r="AV391" i="2"/>
  <c r="AX391" i="2" s="1"/>
  <c r="AW393" i="2"/>
  <c r="AV399" i="2"/>
  <c r="AW401" i="2"/>
  <c r="AV407" i="2"/>
  <c r="AW413" i="2"/>
  <c r="AV415" i="2"/>
  <c r="AV417" i="2"/>
  <c r="AV419" i="2"/>
  <c r="AW421" i="2"/>
  <c r="AV423" i="2"/>
  <c r="AV425" i="2"/>
  <c r="AW426" i="2"/>
  <c r="AW430" i="2"/>
  <c r="AV432" i="2"/>
  <c r="AV434" i="2"/>
  <c r="AW436" i="2"/>
  <c r="AW438" i="2"/>
  <c r="AW439" i="2"/>
  <c r="AV440" i="2"/>
  <c r="AW442" i="2"/>
  <c r="AW443" i="2"/>
  <c r="AV444" i="2"/>
  <c r="AW328" i="2"/>
  <c r="AW331" i="2"/>
  <c r="AW332" i="2"/>
  <c r="AW337" i="2"/>
  <c r="AV347" i="2"/>
  <c r="AV348" i="2"/>
  <c r="AW353" i="2"/>
  <c r="AW364" i="2"/>
  <c r="AY364" i="2" s="1"/>
  <c r="AW365" i="2"/>
  <c r="AY365" i="2" s="1"/>
  <c r="BA365" i="2" s="1"/>
  <c r="AV371" i="2"/>
  <c r="AV372" i="2"/>
  <c r="AW379" i="2"/>
  <c r="AY379" i="2" s="1"/>
  <c r="AV381" i="2"/>
  <c r="AV383" i="2"/>
  <c r="AX383" i="2" s="1"/>
  <c r="AV385" i="2"/>
  <c r="AW387" i="2"/>
  <c r="AW388" i="2"/>
  <c r="AV389" i="2"/>
  <c r="AW396" i="2"/>
  <c r="AV397" i="2"/>
  <c r="AW404" i="2"/>
  <c r="AY404" i="2" s="1"/>
  <c r="AV405" i="2"/>
  <c r="AV411" i="2"/>
  <c r="AW417" i="2"/>
  <c r="AW425" i="2"/>
  <c r="AV427" i="2"/>
  <c r="AV428" i="2"/>
  <c r="AV429" i="2"/>
  <c r="AV431" i="2"/>
  <c r="AV433" i="2"/>
  <c r="AW440" i="2"/>
  <c r="AY440" i="2" s="1"/>
  <c r="BA440" i="2" s="1"/>
  <c r="AW444" i="2"/>
  <c r="AV450" i="2"/>
  <c r="AW451" i="2"/>
  <c r="AV454" i="2"/>
  <c r="AV330" i="2"/>
  <c r="AV336" i="2"/>
  <c r="AV343" i="2"/>
  <c r="AV344" i="2"/>
  <c r="AW348" i="2"/>
  <c r="AV349" i="2"/>
  <c r="AV360" i="2"/>
  <c r="AV368" i="2"/>
  <c r="AW372" i="2"/>
  <c r="AV373" i="2"/>
  <c r="AV377" i="2"/>
  <c r="AW383" i="2"/>
  <c r="AW389" i="2"/>
  <c r="AV395" i="2"/>
  <c r="AW397" i="2"/>
  <c r="AY397" i="2" s="1"/>
  <c r="BA397" i="2" s="1"/>
  <c r="BB397" i="2" s="1"/>
  <c r="BF397" i="2" s="1"/>
  <c r="AV403" i="2"/>
  <c r="AW405" i="2"/>
  <c r="AW408" i="2"/>
  <c r="AV409" i="2"/>
  <c r="AW412" i="2"/>
  <c r="AW420" i="2"/>
  <c r="AW429" i="2"/>
  <c r="AW433" i="2"/>
  <c r="AW447" i="2"/>
  <c r="AV448" i="2"/>
  <c r="AW450" i="2"/>
  <c r="AV452" i="2"/>
  <c r="AW454" i="2"/>
  <c r="AV335" i="2"/>
  <c r="AV341" i="2"/>
  <c r="AW344" i="2"/>
  <c r="AV345" i="2"/>
  <c r="AW349" i="2"/>
  <c r="AV352" i="2"/>
  <c r="AV355" i="2"/>
  <c r="AV356" i="2"/>
  <c r="AV357" i="2"/>
  <c r="AW360" i="2"/>
  <c r="AV361" i="2"/>
  <c r="AW368" i="2"/>
  <c r="AV369" i="2"/>
  <c r="AW373" i="2"/>
  <c r="AY373" i="2" s="1"/>
  <c r="BA373" i="2" s="1"/>
  <c r="BB373" i="2" s="1"/>
  <c r="BF373" i="2" s="1"/>
  <c r="AV375" i="2"/>
  <c r="AW378" i="2"/>
  <c r="AV386" i="2"/>
  <c r="AW392" i="2"/>
  <c r="AV393" i="2"/>
  <c r="AW400" i="2"/>
  <c r="AV401" i="2"/>
  <c r="AW409" i="2"/>
  <c r="AV413" i="2"/>
  <c r="AW418" i="2"/>
  <c r="AV421" i="2"/>
  <c r="AW435" i="2"/>
  <c r="AV436" i="2"/>
  <c r="AV438" i="2"/>
  <c r="AV442" i="2"/>
  <c r="AV446" i="2"/>
  <c r="AX446" i="2" s="1"/>
  <c r="AW448" i="2"/>
  <c r="AW452" i="2"/>
  <c r="AW455" i="2"/>
  <c r="AW463" i="2"/>
  <c r="AV464" i="2"/>
  <c r="AX464" i="2" s="1"/>
  <c r="AW469" i="2"/>
  <c r="AV473" i="2"/>
  <c r="AV476" i="2"/>
  <c r="AX476" i="2" s="1"/>
  <c r="AZ476" i="2" s="1"/>
  <c r="BD476" i="2" s="1"/>
  <c r="AW477" i="2"/>
  <c r="AV484" i="2"/>
  <c r="AX484" i="2" s="1"/>
  <c r="AW485" i="2"/>
  <c r="AV492" i="2"/>
  <c r="AX492" i="2" s="1"/>
  <c r="AZ492" i="2" s="1"/>
  <c r="BD492" i="2" s="1"/>
  <c r="AW493" i="2"/>
  <c r="AY493" i="2" s="1"/>
  <c r="AV456" i="2"/>
  <c r="AW461" i="2"/>
  <c r="AW464" i="2"/>
  <c r="AV466" i="2"/>
  <c r="AV468" i="2"/>
  <c r="AV471" i="2"/>
  <c r="AW473" i="2"/>
  <c r="AW476" i="2"/>
  <c r="AV478" i="2"/>
  <c r="AW484" i="2"/>
  <c r="AV486" i="2"/>
  <c r="AW492" i="2"/>
  <c r="AV494" i="2"/>
  <c r="AW500" i="2"/>
  <c r="AV502" i="2"/>
  <c r="AW508" i="2"/>
  <c r="AV510" i="2"/>
  <c r="AW516" i="2"/>
  <c r="AW521" i="2"/>
  <c r="AV524" i="2"/>
  <c r="AW529" i="2"/>
  <c r="AW532" i="2"/>
  <c r="AV534" i="2"/>
  <c r="AV536" i="2"/>
  <c r="AW540" i="2"/>
  <c r="AV542" i="2"/>
  <c r="AV544" i="2"/>
  <c r="AW549" i="2"/>
  <c r="AV551" i="2"/>
  <c r="AW553" i="2"/>
  <c r="AW554" i="2"/>
  <c r="AV555" i="2"/>
  <c r="AW562" i="2"/>
  <c r="AV563" i="2"/>
  <c r="AW570" i="2"/>
  <c r="AV571" i="2"/>
  <c r="AW578" i="2"/>
  <c r="AV579" i="2"/>
  <c r="AW456" i="2"/>
  <c r="AV458" i="2"/>
  <c r="AV460" i="2"/>
  <c r="AV462" i="2"/>
  <c r="AW468" i="2"/>
  <c r="AV470" i="2"/>
  <c r="AW471" i="2"/>
  <c r="AV472" i="2"/>
  <c r="AV480" i="2"/>
  <c r="AX480" i="2" s="1"/>
  <c r="AZ480" i="2" s="1"/>
  <c r="BD480" i="2" s="1"/>
  <c r="AW481" i="2"/>
  <c r="AV488" i="2"/>
  <c r="AX488" i="2" s="1"/>
  <c r="AW489" i="2"/>
  <c r="AW460" i="2"/>
  <c r="AW472" i="2"/>
  <c r="AV474" i="2"/>
  <c r="AW480" i="2"/>
  <c r="AV482" i="2"/>
  <c r="AW488" i="2"/>
  <c r="AV490" i="2"/>
  <c r="AW496" i="2"/>
  <c r="AV498" i="2"/>
  <c r="AW504" i="2"/>
  <c r="AV506" i="2"/>
  <c r="AW512" i="2"/>
  <c r="AV514" i="2"/>
  <c r="AW517" i="2"/>
  <c r="AW520" i="2"/>
  <c r="AV522" i="2"/>
  <c r="AW528" i="2"/>
  <c r="AW539" i="2"/>
  <c r="AV546" i="2"/>
  <c r="AW548" i="2"/>
  <c r="AW552" i="2"/>
  <c r="AY552" i="2" s="1"/>
  <c r="AW558" i="2"/>
  <c r="AY558" i="2" s="1"/>
  <c r="AV559" i="2"/>
  <c r="AW566" i="2"/>
  <c r="AV567" i="2"/>
  <c r="AW574" i="2"/>
  <c r="AY574" i="2" s="1"/>
  <c r="AV575" i="2"/>
  <c r="AW582" i="2"/>
  <c r="AV518" i="2"/>
  <c r="AV520" i="2"/>
  <c r="AV526" i="2"/>
  <c r="AW531" i="2"/>
  <c r="AW537" i="2"/>
  <c r="AW545" i="2"/>
  <c r="AV548" i="2"/>
  <c r="AW555" i="2"/>
  <c r="AV557" i="2"/>
  <c r="AW571" i="2"/>
  <c r="AV573" i="2"/>
  <c r="AW583" i="2"/>
  <c r="AV589" i="2"/>
  <c r="AV597" i="2"/>
  <c r="AW599" i="2"/>
  <c r="AW604" i="2"/>
  <c r="AW606" i="2"/>
  <c r="AV607" i="2"/>
  <c r="AW612" i="2"/>
  <c r="AW615" i="2"/>
  <c r="AV617" i="2"/>
  <c r="AV619" i="2"/>
  <c r="AW623" i="2"/>
  <c r="AV625" i="2"/>
  <c r="AV626" i="2"/>
  <c r="AV627" i="2"/>
  <c r="AV630" i="2"/>
  <c r="AW632" i="2"/>
  <c r="AV636" i="2"/>
  <c r="AW642" i="2"/>
  <c r="AV644" i="2"/>
  <c r="AW650" i="2"/>
  <c r="AV652" i="2"/>
  <c r="AW658" i="2"/>
  <c r="AY658" i="2" s="1"/>
  <c r="AV660" i="2"/>
  <c r="AW666" i="2"/>
  <c r="AW497" i="2"/>
  <c r="AW501" i="2"/>
  <c r="AY501" i="2" s="1"/>
  <c r="AW505" i="2"/>
  <c r="AW509" i="2"/>
  <c r="AW513" i="2"/>
  <c r="AV538" i="2"/>
  <c r="AV540" i="2"/>
  <c r="AV547" i="2"/>
  <c r="AV550" i="2"/>
  <c r="AV554" i="2"/>
  <c r="AW559" i="2"/>
  <c r="AV561" i="2"/>
  <c r="AW575" i="2"/>
  <c r="AV577" i="2"/>
  <c r="AW586" i="2"/>
  <c r="AV587" i="2"/>
  <c r="AW594" i="2"/>
  <c r="AV595" i="2"/>
  <c r="AV603" i="2"/>
  <c r="AW607" i="2"/>
  <c r="AV609" i="2"/>
  <c r="AV611" i="2"/>
  <c r="AV613" i="2"/>
  <c r="AW619" i="2"/>
  <c r="AV621" i="2"/>
  <c r="AW627" i="2"/>
  <c r="AV631" i="2"/>
  <c r="AV633" i="2"/>
  <c r="AV634" i="2"/>
  <c r="AV635" i="2"/>
  <c r="AV638" i="2"/>
  <c r="AW639" i="2"/>
  <c r="AV646" i="2"/>
  <c r="AW647" i="2"/>
  <c r="AV654" i="2"/>
  <c r="AW655" i="2"/>
  <c r="AV662" i="2"/>
  <c r="AW663" i="2"/>
  <c r="AV670" i="2"/>
  <c r="AW671" i="2"/>
  <c r="AV698" i="2"/>
  <c r="AW703" i="2"/>
  <c r="AW705" i="2"/>
  <c r="AY705" i="2" s="1"/>
  <c r="BA705" i="2" s="1"/>
  <c r="AW707" i="2"/>
  <c r="AW711" i="2"/>
  <c r="AV713" i="2"/>
  <c r="AW715" i="2"/>
  <c r="AV717" i="2"/>
  <c r="AW718" i="2"/>
  <c r="AV725" i="2"/>
  <c r="AW726" i="2"/>
  <c r="AV733" i="2"/>
  <c r="AW734" i="2"/>
  <c r="AV741" i="2"/>
  <c r="AW742" i="2"/>
  <c r="AV749" i="2"/>
  <c r="AW750" i="2"/>
  <c r="AV757" i="2"/>
  <c r="AW758" i="2"/>
  <c r="AV765" i="2"/>
  <c r="AW766" i="2"/>
  <c r="AV773" i="2"/>
  <c r="AW774" i="2"/>
  <c r="AV777" i="2"/>
  <c r="AX777" i="2" s="1"/>
  <c r="AV779" i="2"/>
  <c r="AV781" i="2"/>
  <c r="AW782" i="2"/>
  <c r="AW785" i="2"/>
  <c r="AY785" i="2" s="1"/>
  <c r="AV787" i="2"/>
  <c r="AW523" i="2"/>
  <c r="AW524" i="2"/>
  <c r="AV528" i="2"/>
  <c r="AW544" i="2"/>
  <c r="AV552" i="2"/>
  <c r="AW563" i="2"/>
  <c r="AV565" i="2"/>
  <c r="AW579" i="2"/>
  <c r="AY579" i="2" s="1"/>
  <c r="AV581" i="2"/>
  <c r="AV585" i="2"/>
  <c r="AX585" i="2" s="1"/>
  <c r="AZ585" i="2" s="1"/>
  <c r="BD585" i="2" s="1"/>
  <c r="AW587" i="2"/>
  <c r="AW590" i="2"/>
  <c r="AY590" i="2" s="1"/>
  <c r="AV591" i="2"/>
  <c r="AV593" i="2"/>
  <c r="AX593" i="2" s="1"/>
  <c r="AW595" i="2"/>
  <c r="AV601" i="2"/>
  <c r="AW603" i="2"/>
  <c r="AV605" i="2"/>
  <c r="AW611" i="2"/>
  <c r="AW614" i="2"/>
  <c r="AV629" i="2"/>
  <c r="AW631" i="2"/>
  <c r="AW635" i="2"/>
  <c r="AW638" i="2"/>
  <c r="AV640" i="2"/>
  <c r="AW646" i="2"/>
  <c r="AV648" i="2"/>
  <c r="AW654" i="2"/>
  <c r="AV656" i="2"/>
  <c r="AW662" i="2"/>
  <c r="AV664" i="2"/>
  <c r="AV496" i="2"/>
  <c r="AV500" i="2"/>
  <c r="AV504" i="2"/>
  <c r="AV508" i="2"/>
  <c r="AV512" i="2"/>
  <c r="AV516" i="2"/>
  <c r="AV530" i="2"/>
  <c r="AV532" i="2"/>
  <c r="AW536" i="2"/>
  <c r="AW567" i="2"/>
  <c r="AV569" i="2"/>
  <c r="AV583" i="2"/>
  <c r="AW591" i="2"/>
  <c r="AW598" i="2"/>
  <c r="AV599" i="2"/>
  <c r="AV615" i="2"/>
  <c r="AW620" i="2"/>
  <c r="AW622" i="2"/>
  <c r="AV623" i="2"/>
  <c r="AW628" i="2"/>
  <c r="AV642" i="2"/>
  <c r="AW643" i="2"/>
  <c r="AV650" i="2"/>
  <c r="AW651" i="2"/>
  <c r="AV658" i="2"/>
  <c r="AW659" i="2"/>
  <c r="AV666" i="2"/>
  <c r="AW667" i="2"/>
  <c r="AV674" i="2"/>
  <c r="AW675" i="2"/>
  <c r="AV678" i="2"/>
  <c r="AV680" i="2"/>
  <c r="AV682" i="2"/>
  <c r="AW683" i="2"/>
  <c r="AW686" i="2"/>
  <c r="AV688" i="2"/>
  <c r="AW690" i="2"/>
  <c r="AV692" i="2"/>
  <c r="AV694" i="2"/>
  <c r="AV696" i="2"/>
  <c r="AW702" i="2"/>
  <c r="AV704" i="2"/>
  <c r="AW706" i="2"/>
  <c r="AW710" i="2"/>
  <c r="AY710" i="2" s="1"/>
  <c r="AW714" i="2"/>
  <c r="AV721" i="2"/>
  <c r="AW722" i="2"/>
  <c r="AV729" i="2"/>
  <c r="AW730" i="2"/>
  <c r="AV737" i="2"/>
  <c r="AW738" i="2"/>
  <c r="AV745" i="2"/>
  <c r="AW746" i="2"/>
  <c r="AV753" i="2"/>
  <c r="AW754" i="2"/>
  <c r="AV761" i="2"/>
  <c r="AW762" i="2"/>
  <c r="AV769" i="2"/>
  <c r="AW770" i="2"/>
  <c r="AW670" i="2"/>
  <c r="AW678" i="2"/>
  <c r="AW694" i="2"/>
  <c r="AY694" i="2" s="1"/>
  <c r="AV708" i="2"/>
  <c r="AV714" i="2"/>
  <c r="AW717" i="2"/>
  <c r="AV727" i="2"/>
  <c r="AW733" i="2"/>
  <c r="AV743" i="2"/>
  <c r="AW749" i="2"/>
  <c r="AV759" i="2"/>
  <c r="AW765" i="2"/>
  <c r="AY765" i="2" s="1"/>
  <c r="AV775" i="2"/>
  <c r="AW781" i="2"/>
  <c r="AW786" i="2"/>
  <c r="AW796" i="2"/>
  <c r="AW804" i="2"/>
  <c r="AV805" i="2"/>
  <c r="AW810" i="2"/>
  <c r="AV813" i="2"/>
  <c r="AW818" i="2"/>
  <c r="AV820" i="2"/>
  <c r="AW822" i="2"/>
  <c r="AV8" i="2"/>
  <c r="AW13" i="2"/>
  <c r="AV16" i="2"/>
  <c r="AW23" i="2"/>
  <c r="AV24" i="2"/>
  <c r="AV26" i="2"/>
  <c r="AV28" i="2"/>
  <c r="AW35" i="2"/>
  <c r="AV36" i="2"/>
  <c r="AW40" i="2"/>
  <c r="AV668" i="2"/>
  <c r="AW674" i="2"/>
  <c r="AW679" i="2"/>
  <c r="AV684" i="2"/>
  <c r="AV686" i="2"/>
  <c r="AW695" i="2"/>
  <c r="AW697" i="2"/>
  <c r="AW698" i="2"/>
  <c r="AV702" i="2"/>
  <c r="AW721" i="2"/>
  <c r="AV731" i="2"/>
  <c r="AW737" i="2"/>
  <c r="AV747" i="2"/>
  <c r="AW753" i="2"/>
  <c r="AV763" i="2"/>
  <c r="AW769" i="2"/>
  <c r="AW777" i="2"/>
  <c r="AW794" i="2"/>
  <c r="AV797" i="2"/>
  <c r="AW802" i="2"/>
  <c r="AW805" i="2"/>
  <c r="AV807" i="2"/>
  <c r="AV809" i="2"/>
  <c r="AW813" i="2"/>
  <c r="AV815" i="2"/>
  <c r="AV817" i="2"/>
  <c r="AV819" i="2"/>
  <c r="AV821" i="2"/>
  <c r="AW8" i="2"/>
  <c r="AV9" i="2"/>
  <c r="AW16" i="2"/>
  <c r="AV17" i="2"/>
  <c r="AW18" i="2"/>
  <c r="AV19" i="2"/>
  <c r="AV22" i="2"/>
  <c r="AW24" i="2"/>
  <c r="AY24" i="2" s="1"/>
  <c r="AW28" i="2"/>
  <c r="AV30" i="2"/>
  <c r="AV34" i="2"/>
  <c r="AW36" i="2"/>
  <c r="AV42" i="2"/>
  <c r="AW43" i="2"/>
  <c r="AV50" i="2"/>
  <c r="AW51" i="2"/>
  <c r="AW55" i="2"/>
  <c r="AV57" i="2"/>
  <c r="AW58" i="2"/>
  <c r="AV59" i="2"/>
  <c r="AX59" i="2" s="1"/>
  <c r="AW61" i="2"/>
  <c r="AW81" i="2"/>
  <c r="AV83" i="2"/>
  <c r="AW89" i="2"/>
  <c r="AV91" i="2"/>
  <c r="AW94" i="2"/>
  <c r="AW97" i="2"/>
  <c r="AW101" i="2"/>
  <c r="AW105" i="2"/>
  <c r="AY105" i="2" s="1"/>
  <c r="AV672" i="2"/>
  <c r="AV710" i="2"/>
  <c r="AV719" i="2"/>
  <c r="AW725" i="2"/>
  <c r="AV735" i="2"/>
  <c r="AW741" i="2"/>
  <c r="AV751" i="2"/>
  <c r="AW757" i="2"/>
  <c r="AY757" i="2" s="1"/>
  <c r="BA757" i="2" s="1"/>
  <c r="BE757" i="2" s="1"/>
  <c r="AV767" i="2"/>
  <c r="AW773" i="2"/>
  <c r="AW778" i="2"/>
  <c r="AV783" i="2"/>
  <c r="AV785" i="2"/>
  <c r="AV789" i="2"/>
  <c r="AW790" i="2"/>
  <c r="AV793" i="2"/>
  <c r="AW797" i="2"/>
  <c r="AV799" i="2"/>
  <c r="AV801" i="2"/>
  <c r="AV803" i="2"/>
  <c r="AW809" i="2"/>
  <c r="AV811" i="2"/>
  <c r="AW817" i="2"/>
  <c r="AW821" i="2"/>
  <c r="AV6" i="2"/>
  <c r="AW9" i="2"/>
  <c r="AV12" i="2"/>
  <c r="AW17" i="2"/>
  <c r="AY17" i="2" s="1"/>
  <c r="AW19" i="2"/>
  <c r="AV20" i="2"/>
  <c r="AW27" i="2"/>
  <c r="AW30" i="2"/>
  <c r="AW31" i="2"/>
  <c r="AV32" i="2"/>
  <c r="AV39" i="2"/>
  <c r="AW42" i="2"/>
  <c r="AV44" i="2"/>
  <c r="AV676" i="2"/>
  <c r="AW682" i="2"/>
  <c r="AW687" i="2"/>
  <c r="AV690" i="2"/>
  <c r="AV700" i="2"/>
  <c r="AV706" i="2"/>
  <c r="AX706" i="2" s="1"/>
  <c r="AV709" i="2"/>
  <c r="AV712" i="2"/>
  <c r="AV723" i="2"/>
  <c r="AW729" i="2"/>
  <c r="AV739" i="2"/>
  <c r="AW745" i="2"/>
  <c r="AV755" i="2"/>
  <c r="AW761" i="2"/>
  <c r="AV771" i="2"/>
  <c r="AW789" i="2"/>
  <c r="AV791" i="2"/>
  <c r="AW793" i="2"/>
  <c r="AV795" i="2"/>
  <c r="AW801" i="2"/>
  <c r="AW812" i="2"/>
  <c r="AW6" i="2"/>
  <c r="AW12" i="2"/>
  <c r="AV13" i="2"/>
  <c r="AW20" i="2"/>
  <c r="AW29" i="2"/>
  <c r="AW32" i="2"/>
  <c r="AV38" i="2"/>
  <c r="AW39" i="2"/>
  <c r="AV40" i="2"/>
  <c r="AV46" i="2"/>
  <c r="AW47" i="2"/>
  <c r="AW54" i="2"/>
  <c r="AV63" i="2"/>
  <c r="AW65" i="2"/>
  <c r="AY65" i="2" s="1"/>
  <c r="AW69" i="2"/>
  <c r="AV71" i="2"/>
  <c r="AV72" i="2"/>
  <c r="AV73" i="2"/>
  <c r="AV75" i="2"/>
  <c r="AV77" i="2"/>
  <c r="AV79" i="2"/>
  <c r="AW85" i="2"/>
  <c r="AV87" i="2"/>
  <c r="AW93" i="2"/>
  <c r="AW96" i="2"/>
  <c r="AV99" i="2"/>
  <c r="AW102" i="2"/>
  <c r="AW46" i="2"/>
  <c r="AW60" i="2"/>
  <c r="AW64" i="2"/>
  <c r="AV76" i="2"/>
  <c r="AW77" i="2"/>
  <c r="AV81" i="2"/>
  <c r="AV85" i="2"/>
  <c r="AV89" i="2"/>
  <c r="AV93" i="2"/>
  <c r="AW100" i="2"/>
  <c r="AV103" i="2"/>
  <c r="AW106" i="2"/>
  <c r="AW108" i="2"/>
  <c r="AV115" i="2"/>
  <c r="AW116" i="2"/>
  <c r="AV122" i="2"/>
  <c r="AW123" i="2"/>
  <c r="AW125" i="2"/>
  <c r="AW137" i="2"/>
  <c r="AW154" i="2"/>
  <c r="AV166" i="2"/>
  <c r="AW170" i="2"/>
  <c r="AV182" i="2"/>
  <c r="AW187" i="2"/>
  <c r="AW199" i="2"/>
  <c r="AV217" i="2"/>
  <c r="AV226" i="2"/>
  <c r="AW230" i="2"/>
  <c r="AW50" i="2"/>
  <c r="AV54" i="2"/>
  <c r="AV58" i="2"/>
  <c r="AV95" i="2"/>
  <c r="AV97" i="2"/>
  <c r="AX97" i="2" s="1"/>
  <c r="AW98" i="2"/>
  <c r="AV107" i="2"/>
  <c r="AV109" i="2"/>
  <c r="AW115" i="2"/>
  <c r="AY115" i="2" s="1"/>
  <c r="BA115" i="2" s="1"/>
  <c r="BB115" i="2" s="1"/>
  <c r="BF115" i="2" s="1"/>
  <c r="AV117" i="2"/>
  <c r="AV119" i="2"/>
  <c r="AW149" i="2"/>
  <c r="AV156" i="2"/>
  <c r="AV159" i="2"/>
  <c r="AV160" i="2"/>
  <c r="AV162" i="2"/>
  <c r="AW163" i="2"/>
  <c r="AY163" i="2" s="1"/>
  <c r="BA163" i="2" s="1"/>
  <c r="BE163" i="2" s="1"/>
  <c r="AW166" i="2"/>
  <c r="AV178" i="2"/>
  <c r="AW179" i="2"/>
  <c r="AY179" i="2" s="1"/>
  <c r="AW182" i="2"/>
  <c r="AW186" i="2"/>
  <c r="AW191" i="2"/>
  <c r="AV194" i="2"/>
  <c r="AW203" i="2"/>
  <c r="AV205" i="2"/>
  <c r="AV206" i="2"/>
  <c r="AW207" i="2"/>
  <c r="AV209" i="2"/>
  <c r="AV210" i="2"/>
  <c r="AW211" i="2"/>
  <c r="AV213" i="2"/>
  <c r="AV214" i="2"/>
  <c r="AW218" i="2"/>
  <c r="AW223" i="2"/>
  <c r="AV225" i="2"/>
  <c r="AW226" i="2"/>
  <c r="AV152" i="2"/>
  <c r="AV155" i="2"/>
  <c r="AV157" i="2"/>
  <c r="AV161" i="2"/>
  <c r="AV174" i="2"/>
  <c r="AX174" i="2" s="1"/>
  <c r="AW178" i="2"/>
  <c r="AY178" i="2" s="1"/>
  <c r="AW194" i="2"/>
  <c r="AV200" i="2"/>
  <c r="AW210" i="2"/>
  <c r="AW214" i="2"/>
  <c r="AV48" i="2"/>
  <c r="AV53" i="2"/>
  <c r="AV56" i="2"/>
  <c r="AV67" i="2"/>
  <c r="AV69" i="2"/>
  <c r="AW73" i="2"/>
  <c r="AW74" i="2"/>
  <c r="AW78" i="2"/>
  <c r="AW82" i="2"/>
  <c r="AW86" i="2"/>
  <c r="AW90" i="2"/>
  <c r="AV105" i="2"/>
  <c r="AV111" i="2"/>
  <c r="AW112" i="2"/>
  <c r="AY112" i="2" s="1"/>
  <c r="BA112" i="2" s="1"/>
  <c r="AW119" i="2"/>
  <c r="AV151" i="2"/>
  <c r="AW156" i="2"/>
  <c r="AW158" i="2"/>
  <c r="AW162" i="2"/>
  <c r="AW175" i="2"/>
  <c r="AV190" i="2"/>
  <c r="AV201" i="2"/>
  <c r="AW206" i="2"/>
  <c r="AV222" i="2"/>
  <c r="AV52" i="2"/>
  <c r="AV61" i="2"/>
  <c r="AV65" i="2"/>
  <c r="AW68" i="2"/>
  <c r="AV101" i="2"/>
  <c r="AV104" i="2"/>
  <c r="AW111" i="2"/>
  <c r="AV113" i="2"/>
  <c r="AV121" i="2"/>
  <c r="AV123" i="2"/>
  <c r="AV124" i="2"/>
  <c r="AV125" i="2"/>
  <c r="AW126" i="2"/>
  <c r="AV128" i="2"/>
  <c r="AV129" i="2"/>
  <c r="AW130" i="2"/>
  <c r="AV132" i="2"/>
  <c r="AV133" i="2"/>
  <c r="AW134" i="2"/>
  <c r="AV136" i="2"/>
  <c r="AV137" i="2"/>
  <c r="AW138" i="2"/>
  <c r="AV140" i="2"/>
  <c r="AV141" i="2"/>
  <c r="AW142" i="2"/>
  <c r="AV144" i="2"/>
  <c r="AV145" i="2"/>
  <c r="AW146" i="2"/>
  <c r="AW150" i="2"/>
  <c r="AV153" i="2"/>
  <c r="AW157" i="2"/>
  <c r="AW161" i="2"/>
  <c r="AV170" i="2"/>
  <c r="AW171" i="2"/>
  <c r="AY171" i="2" s="1"/>
  <c r="BA171" i="2" s="1"/>
  <c r="BE171" i="2" s="1"/>
  <c r="AW174" i="2"/>
  <c r="AW190" i="2"/>
  <c r="AY190" i="2" s="1"/>
  <c r="AV197" i="2"/>
  <c r="AV198" i="2"/>
  <c r="AW201" i="2"/>
  <c r="AV202" i="2"/>
  <c r="AW219" i="2"/>
  <c r="AV221" i="2"/>
  <c r="AW222" i="2"/>
  <c r="AW227" i="2"/>
  <c r="AV229" i="2"/>
  <c r="AV230" i="2"/>
  <c r="AW129" i="2"/>
  <c r="AW133" i="2"/>
  <c r="AW141" i="2"/>
  <c r="AW145" i="2"/>
  <c r="AV149" i="2"/>
  <c r="AW153" i="2"/>
  <c r="AW167" i="2"/>
  <c r="AW183" i="2"/>
  <c r="AY183" i="2" s="1"/>
  <c r="AV186" i="2"/>
  <c r="AV193" i="2"/>
  <c r="AW195" i="2"/>
  <c r="AW198" i="2"/>
  <c r="AW202" i="2"/>
  <c r="AW215" i="2"/>
  <c r="AV218" i="2"/>
  <c r="AW229" i="2"/>
  <c r="AW808" i="2"/>
  <c r="AV780" i="2"/>
  <c r="AV822" i="2"/>
  <c r="AV814" i="2"/>
  <c r="AV798" i="2"/>
  <c r="AW814" i="2"/>
  <c r="AW800" i="2"/>
  <c r="AV808" i="2"/>
  <c r="AW776" i="2"/>
  <c r="AW699" i="2"/>
  <c r="AV681" i="2"/>
  <c r="AW811" i="2"/>
  <c r="AY811" i="2" s="1"/>
  <c r="BA811" i="2" s="1"/>
  <c r="AW795" i="2"/>
  <c r="AW787" i="2"/>
  <c r="AV782" i="2"/>
  <c r="AW771" i="2"/>
  <c r="AV766" i="2"/>
  <c r="AW755" i="2"/>
  <c r="AV750" i="2"/>
  <c r="AW739" i="2"/>
  <c r="AV734" i="2"/>
  <c r="AW723" i="2"/>
  <c r="AV718" i="2"/>
  <c r="AW691" i="2"/>
  <c r="AW689" i="2"/>
  <c r="AW768" i="2"/>
  <c r="AW752" i="2"/>
  <c r="AW736" i="2"/>
  <c r="AW720" i="2"/>
  <c r="AV701" i="2"/>
  <c r="AW616" i="2"/>
  <c r="AV632" i="2"/>
  <c r="AW704" i="2"/>
  <c r="AW688" i="2"/>
  <c r="AV683" i="2"/>
  <c r="AW672" i="2"/>
  <c r="AY672" i="2" s="1"/>
  <c r="BA672" i="2" s="1"/>
  <c r="BE672" i="2" s="1"/>
  <c r="AV667" i="2"/>
  <c r="AW656" i="2"/>
  <c r="AV651" i="2"/>
  <c r="AW640" i="2"/>
  <c r="AW634" i="2"/>
  <c r="AW633" i="2"/>
  <c r="AV620" i="2"/>
  <c r="AW610" i="2"/>
  <c r="AW588" i="2"/>
  <c r="AW673" i="2"/>
  <c r="AW657" i="2"/>
  <c r="AW641" i="2"/>
  <c r="AV616" i="2"/>
  <c r="AW621" i="2"/>
  <c r="AW605" i="2"/>
  <c r="AW589" i="2"/>
  <c r="AW581" i="2"/>
  <c r="AV576" i="2"/>
  <c r="AW565" i="2"/>
  <c r="AV560" i="2"/>
  <c r="AV531" i="2"/>
  <c r="AV545" i="2"/>
  <c r="AV541" i="2"/>
  <c r="AV525" i="2"/>
  <c r="AV537" i="2"/>
  <c r="AW525" i="2"/>
  <c r="AW584" i="2"/>
  <c r="AY584" i="2" s="1"/>
  <c r="AW568" i="2"/>
  <c r="AW538" i="2"/>
  <c r="AW522" i="2"/>
  <c r="AW514" i="2"/>
  <c r="AV509" i="2"/>
  <c r="AW498" i="2"/>
  <c r="AV493" i="2"/>
  <c r="AW482" i="2"/>
  <c r="AV477" i="2"/>
  <c r="AW465" i="2"/>
  <c r="AW449" i="2"/>
  <c r="AW507" i="2"/>
  <c r="AW491" i="2"/>
  <c r="AW475" i="2"/>
  <c r="AY475" i="2" s="1"/>
  <c r="AV459" i="2"/>
  <c r="AV453" i="2"/>
  <c r="AW459" i="2"/>
  <c r="AV447" i="2"/>
  <c r="AV439" i="2"/>
  <c r="AW416" i="2"/>
  <c r="AW410" i="2"/>
  <c r="AV424" i="2"/>
  <c r="AW462" i="2"/>
  <c r="AV445" i="2"/>
  <c r="AV441" i="2"/>
  <c r="AW432" i="2"/>
  <c r="AW431" i="2"/>
  <c r="AW422" i="2"/>
  <c r="AW406" i="2"/>
  <c r="AW423" i="2"/>
  <c r="AW407" i="2"/>
  <c r="AW399" i="2"/>
  <c r="AV818" i="2"/>
  <c r="AV804" i="2"/>
  <c r="AV784" i="2"/>
  <c r="AV810" i="2"/>
  <c r="AV796" i="2"/>
  <c r="AV788" i="2"/>
  <c r="AW792" i="2"/>
  <c r="AV768" i="2"/>
  <c r="AV760" i="2"/>
  <c r="AV752" i="2"/>
  <c r="AV744" i="2"/>
  <c r="AV736" i="2"/>
  <c r="AV728" i="2"/>
  <c r="AV720" i="2"/>
  <c r="AV695" i="2"/>
  <c r="AV693" i="2"/>
  <c r="AV685" i="2"/>
  <c r="AW815" i="2"/>
  <c r="AW799" i="2"/>
  <c r="AW783" i="2"/>
  <c r="AY783" i="2" s="1"/>
  <c r="BA783" i="2" s="1"/>
  <c r="BE783" i="2" s="1"/>
  <c r="AV778" i="2"/>
  <c r="AW767" i="2"/>
  <c r="AV762" i="2"/>
  <c r="AW751" i="2"/>
  <c r="AV746" i="2"/>
  <c r="AW735" i="2"/>
  <c r="AV730" i="2"/>
  <c r="AW719" i="2"/>
  <c r="AW709" i="2"/>
  <c r="AW708" i="2"/>
  <c r="AV705" i="2"/>
  <c r="AW772" i="2"/>
  <c r="AW756" i="2"/>
  <c r="AW740" i="2"/>
  <c r="AW724" i="2"/>
  <c r="AV677" i="2"/>
  <c r="AV673" i="2"/>
  <c r="AV665" i="2"/>
  <c r="AV657" i="2"/>
  <c r="AV649" i="2"/>
  <c r="AV641" i="2"/>
  <c r="AW630" i="2"/>
  <c r="AW629" i="2"/>
  <c r="AV612" i="2"/>
  <c r="AW596" i="2"/>
  <c r="AV610" i="2"/>
  <c r="AV600" i="2"/>
  <c r="AW692" i="2"/>
  <c r="AW684" i="2"/>
  <c r="AY684" i="2" s="1"/>
  <c r="BA684" i="2" s="1"/>
  <c r="AV679" i="2"/>
  <c r="AW668" i="2"/>
  <c r="AV663" i="2"/>
  <c r="AW652" i="2"/>
  <c r="AV647" i="2"/>
  <c r="AW636" i="2"/>
  <c r="AW626" i="2"/>
  <c r="AV606" i="2"/>
  <c r="AW661" i="2"/>
  <c r="AW645" i="2"/>
  <c r="AV592" i="2"/>
  <c r="AW625" i="2"/>
  <c r="AW609" i="2"/>
  <c r="AW593" i="2"/>
  <c r="AW577" i="2"/>
  <c r="AV572" i="2"/>
  <c r="AW561" i="2"/>
  <c r="AV556" i="2"/>
  <c r="AW533" i="2"/>
  <c r="AV594" i="2"/>
  <c r="AV586" i="2"/>
  <c r="AV578" i="2"/>
  <c r="AV570" i="2"/>
  <c r="AV562" i="2"/>
  <c r="AW543" i="2"/>
  <c r="AV521" i="2"/>
  <c r="AW572" i="2"/>
  <c r="AW556" i="2"/>
  <c r="AV549" i="2"/>
  <c r="AV535" i="2"/>
  <c r="AW542" i="2"/>
  <c r="AY542" i="2" s="1"/>
  <c r="BA542" i="2" s="1"/>
  <c r="BE542" i="2" s="1"/>
  <c r="AW526" i="2"/>
  <c r="AW510" i="2"/>
  <c r="AY510" i="2" s="1"/>
  <c r="AV505" i="2"/>
  <c r="AW494" i="2"/>
  <c r="AV489" i="2"/>
  <c r="AW478" i="2"/>
  <c r="AY478" i="2" s="1"/>
  <c r="AV461" i="2"/>
  <c r="AV449" i="2"/>
  <c r="AW511" i="2"/>
  <c r="AW495" i="2"/>
  <c r="AY495" i="2" s="1"/>
  <c r="AW479" i="2"/>
  <c r="AV511" i="2"/>
  <c r="AV503" i="2"/>
  <c r="AV495" i="2"/>
  <c r="AW806" i="2"/>
  <c r="AW780" i="2"/>
  <c r="AV816" i="2"/>
  <c r="AV800" i="2"/>
  <c r="AW816" i="2"/>
  <c r="AW798" i="2"/>
  <c r="AV806" i="2"/>
  <c r="AV776" i="2"/>
  <c r="AW701" i="2"/>
  <c r="AW681" i="2"/>
  <c r="AV707" i="2"/>
  <c r="AW803" i="2"/>
  <c r="AV790" i="2"/>
  <c r="AW779" i="2"/>
  <c r="AV774" i="2"/>
  <c r="AW763" i="2"/>
  <c r="AY763" i="2" s="1"/>
  <c r="AV758" i="2"/>
  <c r="AW747" i="2"/>
  <c r="AV742" i="2"/>
  <c r="AW731" i="2"/>
  <c r="AV726" i="2"/>
  <c r="AW693" i="2"/>
  <c r="AV689" i="2"/>
  <c r="AW760" i="2"/>
  <c r="AW744" i="2"/>
  <c r="AW728" i="2"/>
  <c r="AV699" i="2"/>
  <c r="AW618" i="2"/>
  <c r="AV624" i="2"/>
  <c r="AW696" i="2"/>
  <c r="AW680" i="2"/>
  <c r="AV675" i="2"/>
  <c r="AW664" i="2"/>
  <c r="AV659" i="2"/>
  <c r="AW648" i="2"/>
  <c r="AV643" i="2"/>
  <c r="AV622" i="2"/>
  <c r="AW608" i="2"/>
  <c r="AV588" i="2"/>
  <c r="AW665" i="2"/>
  <c r="AW649" i="2"/>
  <c r="AV618" i="2"/>
  <c r="AV602" i="2"/>
  <c r="AW613" i="2"/>
  <c r="AW597" i="2"/>
  <c r="AV584" i="2"/>
  <c r="AW573" i="2"/>
  <c r="AV568" i="2"/>
  <c r="AW557" i="2"/>
  <c r="AY557" i="2" s="1"/>
  <c r="AV529" i="2"/>
  <c r="AV553" i="2"/>
  <c r="AV543" i="2"/>
  <c r="AV527" i="2"/>
  <c r="AV519" i="2"/>
  <c r="AW547" i="2"/>
  <c r="AW546" i="2"/>
  <c r="AV539" i="2"/>
  <c r="AW527" i="2"/>
  <c r="AW576" i="2"/>
  <c r="AW560" i="2"/>
  <c r="AW530" i="2"/>
  <c r="AV517" i="2"/>
  <c r="AW506" i="2"/>
  <c r="AV501" i="2"/>
  <c r="AW490" i="2"/>
  <c r="AV485" i="2"/>
  <c r="AW474" i="2"/>
  <c r="AW467" i="2"/>
  <c r="AW515" i="2"/>
  <c r="AW499" i="2"/>
  <c r="AW483" i="2"/>
  <c r="AV457" i="2"/>
  <c r="AV469" i="2"/>
  <c r="AW457" i="2"/>
  <c r="AW453" i="2"/>
  <c r="AV443" i="2"/>
  <c r="AV435" i="2"/>
  <c r="AV426" i="2"/>
  <c r="AW414" i="2"/>
  <c r="AV410" i="2"/>
  <c r="AW441" i="2"/>
  <c r="AV430" i="2"/>
  <c r="AV422" i="2"/>
  <c r="AW470" i="2"/>
  <c r="AW424" i="2"/>
  <c r="AV406" i="2"/>
  <c r="AW415" i="2"/>
  <c r="AV402" i="2"/>
  <c r="AW820" i="2"/>
  <c r="AW819" i="2"/>
  <c r="AY819" i="2" s="1"/>
  <c r="AV802" i="2"/>
  <c r="AW784" i="2"/>
  <c r="AV812" i="2"/>
  <c r="AV794" i="2"/>
  <c r="AW788" i="2"/>
  <c r="AV792" i="2"/>
  <c r="AV772" i="2"/>
  <c r="AV764" i="2"/>
  <c r="AV756" i="2"/>
  <c r="AV748" i="2"/>
  <c r="AV740" i="2"/>
  <c r="AV732" i="2"/>
  <c r="AV724" i="2"/>
  <c r="AV716" i="2"/>
  <c r="AW713" i="2"/>
  <c r="AW712" i="2"/>
  <c r="AV697" i="2"/>
  <c r="AV715" i="2"/>
  <c r="AV691" i="2"/>
  <c r="AW685" i="2"/>
  <c r="AW807" i="2"/>
  <c r="AW791" i="2"/>
  <c r="AV786" i="2"/>
  <c r="AW775" i="2"/>
  <c r="AV770" i="2"/>
  <c r="AW759" i="2"/>
  <c r="AV754" i="2"/>
  <c r="AW743" i="2"/>
  <c r="AV738" i="2"/>
  <c r="AW727" i="2"/>
  <c r="AV722" i="2"/>
  <c r="AV703" i="2"/>
  <c r="AW764" i="2"/>
  <c r="AW748" i="2"/>
  <c r="AY748" i="2" s="1"/>
  <c r="BA748" i="2" s="1"/>
  <c r="BE748" i="2" s="1"/>
  <c r="AW732" i="2"/>
  <c r="AW716" i="2"/>
  <c r="AV711" i="2"/>
  <c r="AW677" i="2"/>
  <c r="AV669" i="2"/>
  <c r="AV661" i="2"/>
  <c r="AV653" i="2"/>
  <c r="AV645" i="2"/>
  <c r="AV637" i="2"/>
  <c r="AV614" i="2"/>
  <c r="AW602" i="2"/>
  <c r="AV596" i="2"/>
  <c r="AV608" i="2"/>
  <c r="AW600" i="2"/>
  <c r="AW700" i="2"/>
  <c r="AV687" i="2"/>
  <c r="AW676" i="2"/>
  <c r="AV671" i="2"/>
  <c r="AW660" i="2"/>
  <c r="AV655" i="2"/>
  <c r="AW644" i="2"/>
  <c r="AV639" i="2"/>
  <c r="AW624" i="2"/>
  <c r="AV604" i="2"/>
  <c r="AW669" i="2"/>
  <c r="AW653" i="2"/>
  <c r="AW637" i="2"/>
  <c r="AV628" i="2"/>
  <c r="AW592" i="2"/>
  <c r="AW617" i="2"/>
  <c r="AW601" i="2"/>
  <c r="AW585" i="2"/>
  <c r="AY585" i="2" s="1"/>
  <c r="AV580" i="2"/>
  <c r="AW569" i="2"/>
  <c r="AV564" i="2"/>
  <c r="AW551" i="2"/>
  <c r="AW550" i="2"/>
  <c r="AW535" i="2"/>
  <c r="AW519" i="2"/>
  <c r="AV598" i="2"/>
  <c r="AV590" i="2"/>
  <c r="AV582" i="2"/>
  <c r="AV574" i="2"/>
  <c r="AV566" i="2"/>
  <c r="AV558" i="2"/>
  <c r="AW541" i="2"/>
  <c r="AV523" i="2"/>
  <c r="AW580" i="2"/>
  <c r="AW564" i="2"/>
  <c r="AV533" i="2"/>
  <c r="AW534" i="2"/>
  <c r="AW518" i="2"/>
  <c r="AV513" i="2"/>
  <c r="AW502" i="2"/>
  <c r="AY502" i="2" s="1"/>
  <c r="AV497" i="2"/>
  <c r="AW486" i="2"/>
  <c r="AV481" i="2"/>
  <c r="AV463" i="2"/>
  <c r="AW503" i="2"/>
  <c r="AW487" i="2"/>
  <c r="AY487" i="2" s="1"/>
  <c r="BA487" i="2" s="1"/>
  <c r="BE487" i="2" s="1"/>
  <c r="AV515" i="2"/>
  <c r="AV507" i="2"/>
  <c r="AV499" i="2"/>
  <c r="AV491" i="2"/>
  <c r="AV483" i="2"/>
  <c r="AV475" i="2"/>
  <c r="AW445" i="2"/>
  <c r="AW466" i="2"/>
  <c r="AW411" i="2"/>
  <c r="AW403" i="2"/>
  <c r="AY403" i="2" s="1"/>
  <c r="BA403" i="2" s="1"/>
  <c r="BE403" i="2" s="1"/>
  <c r="AV404" i="2"/>
  <c r="AV396" i="2"/>
  <c r="AV388" i="2"/>
  <c r="AV378" i="2"/>
  <c r="AW394" i="2"/>
  <c r="AY394" i="2" s="1"/>
  <c r="AV367" i="2"/>
  <c r="AW358" i="2"/>
  <c r="AW362" i="2"/>
  <c r="AW377" i="2"/>
  <c r="AW363" i="2"/>
  <c r="AV370" i="2"/>
  <c r="AV354" i="2"/>
  <c r="AW342" i="2"/>
  <c r="AW351" i="2"/>
  <c r="AW343" i="2"/>
  <c r="AV338" i="2"/>
  <c r="AW326" i="2"/>
  <c r="AV321" i="2"/>
  <c r="AW313" i="2"/>
  <c r="AW309" i="2"/>
  <c r="AW314" i="2"/>
  <c r="AV309" i="2"/>
  <c r="AW294" i="2"/>
  <c r="AV291" i="2"/>
  <c r="AV296" i="2"/>
  <c r="AW289" i="2"/>
  <c r="AV281" i="2"/>
  <c r="AV289" i="2"/>
  <c r="AW288" i="2"/>
  <c r="AV275" i="2"/>
  <c r="AW268" i="2"/>
  <c r="AW275" i="2"/>
  <c r="AV247" i="2"/>
  <c r="AV266" i="2"/>
  <c r="AV258" i="2"/>
  <c r="AW246" i="2"/>
  <c r="AV232" i="2"/>
  <c r="AW225" i="2"/>
  <c r="AV220" i="2"/>
  <c r="AW209" i="2"/>
  <c r="AV204" i="2"/>
  <c r="AW197" i="2"/>
  <c r="AW189" i="2"/>
  <c r="AW232" i="2"/>
  <c r="AV227" i="2"/>
  <c r="AW216" i="2"/>
  <c r="AV211" i="2"/>
  <c r="AW196" i="2"/>
  <c r="AV189" i="2"/>
  <c r="AW148" i="2"/>
  <c r="AV187" i="2"/>
  <c r="AW176" i="2"/>
  <c r="AV171" i="2"/>
  <c r="AV158" i="2"/>
  <c r="AV188" i="2"/>
  <c r="AW181" i="2"/>
  <c r="AV176" i="2"/>
  <c r="AW165" i="2"/>
  <c r="AV139" i="2"/>
  <c r="AW128" i="2"/>
  <c r="AW139" i="2"/>
  <c r="AV134" i="2"/>
  <c r="AW122" i="2"/>
  <c r="AW113" i="2"/>
  <c r="AV98" i="2"/>
  <c r="AW80" i="2"/>
  <c r="AV82" i="2"/>
  <c r="AW72" i="2"/>
  <c r="AW66" i="2"/>
  <c r="AY66" i="2" s="1"/>
  <c r="AW59" i="2"/>
  <c r="AW45" i="2"/>
  <c r="AW44" i="2"/>
  <c r="AV25" i="2"/>
  <c r="AV23" i="2"/>
  <c r="AW10" i="2"/>
  <c r="AV7" i="2"/>
  <c r="AV451" i="2"/>
  <c r="AV467" i="2"/>
  <c r="AV412" i="2"/>
  <c r="AW437" i="2"/>
  <c r="AW458" i="2"/>
  <c r="AV437" i="2"/>
  <c r="AV420" i="2"/>
  <c r="AV416" i="2"/>
  <c r="AV398" i="2"/>
  <c r="AV380" i="2"/>
  <c r="AV376" i="2"/>
  <c r="AW380" i="2"/>
  <c r="AW398" i="2"/>
  <c r="AV358" i="2"/>
  <c r="AW350" i="2"/>
  <c r="AV362" i="2"/>
  <c r="AW381" i="2"/>
  <c r="AW366" i="2"/>
  <c r="AW346" i="2"/>
  <c r="AW322" i="2"/>
  <c r="AW339" i="2"/>
  <c r="AV334" i="2"/>
  <c r="AV322" i="2"/>
  <c r="AW329" i="2"/>
  <c r="AV328" i="2"/>
  <c r="AV320" i="2"/>
  <c r="AW297" i="2"/>
  <c r="AW310" i="2"/>
  <c r="AV305" i="2"/>
  <c r="AW302" i="2"/>
  <c r="AW301" i="2"/>
  <c r="AV285" i="2"/>
  <c r="AW276" i="2"/>
  <c r="AW270" i="2"/>
  <c r="AV268" i="2"/>
  <c r="AV273" i="2"/>
  <c r="AW264" i="2"/>
  <c r="AW265" i="2"/>
  <c r="AV256" i="2"/>
  <c r="AV251" i="2"/>
  <c r="AW250" i="2"/>
  <c r="AY250" i="2" s="1"/>
  <c r="AV243" i="2"/>
  <c r="AW241" i="2"/>
  <c r="AV239" i="2"/>
  <c r="AV237" i="2"/>
  <c r="AV233" i="2"/>
  <c r="AW221" i="2"/>
  <c r="AV216" i="2"/>
  <c r="AW205" i="2"/>
  <c r="AV199" i="2"/>
  <c r="AW192" i="2"/>
  <c r="AW193" i="2"/>
  <c r="AW231" i="2"/>
  <c r="AW228" i="2"/>
  <c r="AV223" i="2"/>
  <c r="AW212" i="2"/>
  <c r="AV207" i="2"/>
  <c r="AV196" i="2"/>
  <c r="AW155" i="2"/>
  <c r="AV195" i="2"/>
  <c r="AW188" i="2"/>
  <c r="AV183" i="2"/>
  <c r="AW172" i="2"/>
  <c r="AV167" i="2"/>
  <c r="AW143" i="2"/>
  <c r="AW177" i="2"/>
  <c r="AV172" i="2"/>
  <c r="AW160" i="2"/>
  <c r="AW159" i="2"/>
  <c r="AV177" i="2"/>
  <c r="AV169" i="2"/>
  <c r="AV147" i="2"/>
  <c r="AW140" i="2"/>
  <c r="AV135" i="2"/>
  <c r="AW124" i="2"/>
  <c r="AV118" i="2"/>
  <c r="AW135" i="2"/>
  <c r="AV130" i="2"/>
  <c r="AW121" i="2"/>
  <c r="AV114" i="2"/>
  <c r="AW109" i="2"/>
  <c r="AW104" i="2"/>
  <c r="AW103" i="2"/>
  <c r="AW110" i="2"/>
  <c r="AV106" i="2"/>
  <c r="AX106" i="2" s="1"/>
  <c r="AW84" i="2"/>
  <c r="AW76" i="2"/>
  <c r="AW75" i="2"/>
  <c r="AV94" i="2"/>
  <c r="AW83" i="2"/>
  <c r="AV68" i="2"/>
  <c r="AV60" i="2"/>
  <c r="AV55" i="2"/>
  <c r="AV66" i="2"/>
  <c r="AW49" i="2"/>
  <c r="AY49" i="2" s="1"/>
  <c r="BA49" i="2" s="1"/>
  <c r="AV37" i="2"/>
  <c r="AV51" i="2"/>
  <c r="AW37" i="2"/>
  <c r="AV29" i="2"/>
  <c r="AW34" i="2"/>
  <c r="AV21" i="2"/>
  <c r="AW21" i="2"/>
  <c r="AW7" i="2"/>
  <c r="AY7" i="2" s="1"/>
  <c r="BA7" i="2" s="1"/>
  <c r="BE7" i="2" s="1"/>
  <c r="AV120" i="2"/>
  <c r="AV150" i="2"/>
  <c r="AV142" i="2"/>
  <c r="AX142" i="2" s="1"/>
  <c r="AW131" i="2"/>
  <c r="AV102" i="2"/>
  <c r="AW88" i="2"/>
  <c r="AV92" i="2"/>
  <c r="AV84" i="2"/>
  <c r="AV90" i="2"/>
  <c r="AW67" i="2"/>
  <c r="AV62" i="2"/>
  <c r="AW52" i="2"/>
  <c r="AW33" i="2"/>
  <c r="AV27" i="2"/>
  <c r="AW15" i="2"/>
  <c r="AV10" i="2"/>
  <c r="AV487" i="2"/>
  <c r="AV479" i="2"/>
  <c r="AV455" i="2"/>
  <c r="AW427" i="2"/>
  <c r="AV394" i="2"/>
  <c r="AV390" i="2"/>
  <c r="AV384" i="2"/>
  <c r="AV408" i="2"/>
  <c r="AV400" i="2"/>
  <c r="AV392" i="2"/>
  <c r="AW402" i="2"/>
  <c r="AW376" i="2"/>
  <c r="AW371" i="2"/>
  <c r="AV350" i="2"/>
  <c r="AW385" i="2"/>
  <c r="AY385" i="2" s="1"/>
  <c r="AV366" i="2"/>
  <c r="AV359" i="2"/>
  <c r="AW367" i="2"/>
  <c r="AW334" i="2"/>
  <c r="AV346" i="2"/>
  <c r="AW335" i="2"/>
  <c r="AW325" i="2"/>
  <c r="AV316" i="2"/>
  <c r="AV297" i="2"/>
  <c r="AV317" i="2"/>
  <c r="AW306" i="2"/>
  <c r="AV300" i="2"/>
  <c r="AW293" i="2"/>
  <c r="AW287" i="2"/>
  <c r="AV279" i="2"/>
  <c r="AV287" i="2"/>
  <c r="AW280" i="2"/>
  <c r="AW272" i="2"/>
  <c r="AW269" i="2"/>
  <c r="AV260" i="2"/>
  <c r="AV253" i="2"/>
  <c r="AV262" i="2"/>
  <c r="AW254" i="2"/>
  <c r="AW256" i="2"/>
  <c r="AW238" i="2"/>
  <c r="AV228" i="2"/>
  <c r="AW217" i="2"/>
  <c r="AV212" i="2"/>
  <c r="AV192" i="2"/>
  <c r="AW200" i="2"/>
  <c r="AW185" i="2"/>
  <c r="AV203" i="2"/>
  <c r="AW224" i="2"/>
  <c r="AV219" i="2"/>
  <c r="AW208" i="2"/>
  <c r="AW184" i="2"/>
  <c r="AV179" i="2"/>
  <c r="AW168" i="2"/>
  <c r="AV163" i="2"/>
  <c r="AV184" i="2"/>
  <c r="AW173" i="2"/>
  <c r="AY173" i="2" s="1"/>
  <c r="AV168" i="2"/>
  <c r="AW152" i="2"/>
  <c r="AV154" i="2"/>
  <c r="AW144" i="2"/>
  <c r="AW136" i="2"/>
  <c r="AV131" i="2"/>
  <c r="AV126" i="2"/>
  <c r="AW107" i="2"/>
  <c r="AV116" i="2"/>
  <c r="AW114" i="2"/>
  <c r="AV100" i="2"/>
  <c r="AV70" i="2"/>
  <c r="AW95" i="2"/>
  <c r="AV49" i="2"/>
  <c r="AV41" i="2"/>
  <c r="AV47" i="2"/>
  <c r="AV35" i="2"/>
  <c r="AW25" i="2"/>
  <c r="AW38" i="2"/>
  <c r="AW22" i="2"/>
  <c r="AV465" i="2"/>
  <c r="AW428" i="2"/>
  <c r="AW446" i="2"/>
  <c r="AW434" i="2"/>
  <c r="AV418" i="2"/>
  <c r="AV414" i="2"/>
  <c r="AW419" i="2"/>
  <c r="AW395" i="2"/>
  <c r="AW391" i="2"/>
  <c r="AV374" i="2"/>
  <c r="AX374" i="2" s="1"/>
  <c r="AV382" i="2"/>
  <c r="AW382" i="2"/>
  <c r="AW390" i="2"/>
  <c r="AW375" i="2"/>
  <c r="AW355" i="2"/>
  <c r="AW359" i="2"/>
  <c r="AW370" i="2"/>
  <c r="AW354" i="2"/>
  <c r="AW338" i="2"/>
  <c r="AV326" i="2"/>
  <c r="AW347" i="2"/>
  <c r="AV342" i="2"/>
  <c r="AV325" i="2"/>
  <c r="AW321" i="2"/>
  <c r="AV324" i="2"/>
  <c r="AW317" i="2"/>
  <c r="AW305" i="2"/>
  <c r="AW291" i="2"/>
  <c r="AW318" i="2"/>
  <c r="AY318" i="2" s="1"/>
  <c r="AV313" i="2"/>
  <c r="AV301" i="2"/>
  <c r="AW298" i="2"/>
  <c r="AV304" i="2"/>
  <c r="AW292" i="2"/>
  <c r="AV283" i="2"/>
  <c r="AW284" i="2"/>
  <c r="AY284" i="2" s="1"/>
  <c r="BA284" i="2" s="1"/>
  <c r="BB284" i="2" s="1"/>
  <c r="BF284" i="2" s="1"/>
  <c r="AV277" i="2"/>
  <c r="AV264" i="2"/>
  <c r="AW260" i="2"/>
  <c r="AY260" i="2" s="1"/>
  <c r="AV249" i="2"/>
  <c r="AV245" i="2"/>
  <c r="AX245" i="2" s="1"/>
  <c r="AV241" i="2"/>
  <c r="AW243" i="2"/>
  <c r="AV235" i="2"/>
  <c r="AW242" i="2"/>
  <c r="AV224" i="2"/>
  <c r="AW213" i="2"/>
  <c r="AV208" i="2"/>
  <c r="AV185" i="2"/>
  <c r="AV231" i="2"/>
  <c r="AW220" i="2"/>
  <c r="AV215" i="2"/>
  <c r="AW204" i="2"/>
  <c r="AV191" i="2"/>
  <c r="AW180" i="2"/>
  <c r="AV175" i="2"/>
  <c r="AW164" i="2"/>
  <c r="AV148" i="2"/>
  <c r="AV143" i="2"/>
  <c r="AV180" i="2"/>
  <c r="AW169" i="2"/>
  <c r="AY169" i="2" s="1"/>
  <c r="AV164" i="2"/>
  <c r="AW151" i="2"/>
  <c r="AV181" i="2"/>
  <c r="AV173" i="2"/>
  <c r="AV165" i="2"/>
  <c r="AW147" i="2"/>
  <c r="AW132" i="2"/>
  <c r="AV127" i="2"/>
  <c r="AW120" i="2"/>
  <c r="AW118" i="2"/>
  <c r="AV138" i="2"/>
  <c r="AW127" i="2"/>
  <c r="AV110" i="2"/>
  <c r="AV96" i="2"/>
  <c r="AW117" i="2"/>
  <c r="AV112" i="2"/>
  <c r="AW92" i="2"/>
  <c r="AW99" i="2"/>
  <c r="AW91" i="2"/>
  <c r="AV86" i="2"/>
  <c r="AW70" i="2"/>
  <c r="AV64" i="2"/>
  <c r="AW53" i="2"/>
  <c r="AW62" i="2"/>
  <c r="AW71" i="2"/>
  <c r="AW63" i="2"/>
  <c r="AW57" i="2"/>
  <c r="AW41" i="2"/>
  <c r="AW48" i="2"/>
  <c r="AV43" i="2"/>
  <c r="AW26" i="2"/>
  <c r="AV15" i="2"/>
  <c r="AW14" i="2"/>
  <c r="AW11" i="2"/>
  <c r="AV146" i="2"/>
  <c r="AV108" i="2"/>
  <c r="AV74" i="2"/>
  <c r="AV88" i="2"/>
  <c r="AV80" i="2"/>
  <c r="AV78" i="2"/>
  <c r="AW87" i="2"/>
  <c r="AW79" i="2"/>
  <c r="AW56" i="2"/>
  <c r="AY56" i="2" s="1"/>
  <c r="AV45" i="2"/>
  <c r="AV31" i="2"/>
  <c r="AV33" i="2"/>
  <c r="AV18" i="2"/>
  <c r="AV11" i="2"/>
  <c r="AV14" i="2"/>
  <c r="AF4" i="2"/>
  <c r="AS4" i="2" s="1"/>
  <c r="AE4" i="2"/>
  <c r="AR4" i="2" s="1"/>
  <c r="AE5" i="2"/>
  <c r="AR5" i="2" s="1"/>
  <c r="AF5" i="2"/>
  <c r="AS5" i="2" s="1"/>
  <c r="AU4" i="2"/>
  <c r="AT5" i="2"/>
  <c r="AU5" i="2"/>
  <c r="AT4" i="2"/>
  <c r="AV4" i="2"/>
  <c r="AW5" i="2"/>
  <c r="AW4" i="2"/>
  <c r="AV5" i="2"/>
  <c r="BA169" i="2" l="1"/>
  <c r="AZ706" i="2"/>
  <c r="BD706" i="2" s="1"/>
  <c r="AY62" i="2"/>
  <c r="BA62" i="2" s="1"/>
  <c r="BE62" i="2" s="1"/>
  <c r="AY75" i="2"/>
  <c r="AY309" i="2"/>
  <c r="AY779" i="2"/>
  <c r="AY195" i="2"/>
  <c r="BA195" i="2" s="1"/>
  <c r="BB195" i="2" s="1"/>
  <c r="BF195" i="2" s="1"/>
  <c r="AX170" i="2"/>
  <c r="AY156" i="2"/>
  <c r="BA156" i="2" s="1"/>
  <c r="BE156" i="2" s="1"/>
  <c r="AY81" i="2"/>
  <c r="BA81" i="2" s="1"/>
  <c r="BE81" i="2" s="1"/>
  <c r="AY642" i="2"/>
  <c r="BA642" i="2" s="1"/>
  <c r="BE642" i="2" s="1"/>
  <c r="AY472" i="2"/>
  <c r="BA472" i="2" s="1"/>
  <c r="BB472" i="2" s="1"/>
  <c r="BF472" i="2" s="1"/>
  <c r="AY477" i="2"/>
  <c r="AX248" i="2"/>
  <c r="AZ248" i="2" s="1"/>
  <c r="BD248" i="2" s="1"/>
  <c r="BA17" i="2"/>
  <c r="BE17" i="2" s="1"/>
  <c r="AY99" i="2"/>
  <c r="BA99" i="2" s="1"/>
  <c r="BE99" i="2" s="1"/>
  <c r="AY151" i="2"/>
  <c r="BA151" i="2" s="1"/>
  <c r="BB151" i="2" s="1"/>
  <c r="BF151" i="2" s="1"/>
  <c r="AY419" i="2"/>
  <c r="BA419" i="2" s="1"/>
  <c r="BE419" i="2" s="1"/>
  <c r="AY184" i="2"/>
  <c r="BA184" i="2" s="1"/>
  <c r="BE184" i="2" s="1"/>
  <c r="AY83" i="2"/>
  <c r="BA83" i="2" s="1"/>
  <c r="BB83" i="2" s="1"/>
  <c r="BF83" i="2" s="1"/>
  <c r="AX134" i="2"/>
  <c r="AZ134" i="2" s="1"/>
  <c r="BD134" i="2" s="1"/>
  <c r="AY700" i="2"/>
  <c r="BA700" i="2" s="1"/>
  <c r="BB700" i="2" s="1"/>
  <c r="BF700" i="2" s="1"/>
  <c r="AY576" i="2"/>
  <c r="BA576" i="2" s="1"/>
  <c r="BB576" i="2" s="1"/>
  <c r="BF576" i="2" s="1"/>
  <c r="AY720" i="2"/>
  <c r="AY635" i="2"/>
  <c r="BA635" i="2" s="1"/>
  <c r="BB635" i="2" s="1"/>
  <c r="BF635" i="2" s="1"/>
  <c r="AY348" i="2"/>
  <c r="BA348" i="2" s="1"/>
  <c r="BE348" i="2" s="1"/>
  <c r="AY311" i="2"/>
  <c r="BA311" i="2" s="1"/>
  <c r="AX150" i="2"/>
  <c r="AZ150" i="2" s="1"/>
  <c r="BD150" i="2" s="1"/>
  <c r="AY140" i="2"/>
  <c r="AX171" i="2"/>
  <c r="AZ171" i="2" s="1"/>
  <c r="BD171" i="2" s="1"/>
  <c r="AY342" i="2"/>
  <c r="BA342" i="2" s="1"/>
  <c r="BB342" i="2" s="1"/>
  <c r="BF342" i="2" s="1"/>
  <c r="AY506" i="2"/>
  <c r="AY625" i="2"/>
  <c r="BA625" i="2" s="1"/>
  <c r="BE625" i="2" s="1"/>
  <c r="AX133" i="2"/>
  <c r="AZ133" i="2" s="1"/>
  <c r="BD133" i="2" s="1"/>
  <c r="AY93" i="2"/>
  <c r="BA93" i="2" s="1"/>
  <c r="BB93" i="2" s="1"/>
  <c r="BF93" i="2" s="1"/>
  <c r="AX694" i="2"/>
  <c r="AZ694" i="2" s="1"/>
  <c r="BD694" i="2" s="1"/>
  <c r="AY578" i="2"/>
  <c r="BA578" i="2" s="1"/>
  <c r="BB578" i="2" s="1"/>
  <c r="BF578" i="2" s="1"/>
  <c r="AY383" i="2"/>
  <c r="BA383" i="2" s="1"/>
  <c r="BE383" i="2" s="1"/>
  <c r="AX615" i="2"/>
  <c r="AZ615" i="2" s="1"/>
  <c r="BD615" i="2" s="1"/>
  <c r="AX561" i="2"/>
  <c r="AY555" i="2"/>
  <c r="BA555" i="2" s="1"/>
  <c r="BB555" i="2" s="1"/>
  <c r="BF555" i="2" s="1"/>
  <c r="AY22" i="2"/>
  <c r="BA22" i="2" s="1"/>
  <c r="BB22" i="2" s="1"/>
  <c r="BF22" i="2" s="1"/>
  <c r="AY144" i="2"/>
  <c r="AY376" i="2"/>
  <c r="BA376" i="2" s="1"/>
  <c r="BB376" i="2" s="1"/>
  <c r="BF376" i="2" s="1"/>
  <c r="AY649" i="2"/>
  <c r="BA649" i="2" s="1"/>
  <c r="BE649" i="2" s="1"/>
  <c r="AY664" i="2"/>
  <c r="AY701" i="2"/>
  <c r="BA701" i="2" s="1"/>
  <c r="BE701" i="2" s="1"/>
  <c r="AX206" i="2"/>
  <c r="AY725" i="2"/>
  <c r="BA725" i="2" s="1"/>
  <c r="BB725" i="2" s="1"/>
  <c r="BF725" i="2" s="1"/>
  <c r="AY456" i="2"/>
  <c r="BA456" i="2" s="1"/>
  <c r="BE456" i="2" s="1"/>
  <c r="AY388" i="2"/>
  <c r="BA388" i="2" s="1"/>
  <c r="BE388" i="2" s="1"/>
  <c r="AY312" i="2"/>
  <c r="BA557" i="2"/>
  <c r="BE557" i="2" s="1"/>
  <c r="BA178" i="2"/>
  <c r="BB178" i="2" s="1"/>
  <c r="BF178" i="2" s="1"/>
  <c r="BA579" i="2"/>
  <c r="BE579" i="2" s="1"/>
  <c r="AZ142" i="2"/>
  <c r="BD142" i="2" s="1"/>
  <c r="BA763" i="2"/>
  <c r="BB763" i="2" s="1"/>
  <c r="BF763" i="2" s="1"/>
  <c r="BA364" i="2"/>
  <c r="BB364" i="2" s="1"/>
  <c r="BF364" i="2" s="1"/>
  <c r="BA183" i="2"/>
  <c r="BB183" i="2" s="1"/>
  <c r="BF183" i="2" s="1"/>
  <c r="BA819" i="2"/>
  <c r="BE819" i="2" s="1"/>
  <c r="AY313" i="2"/>
  <c r="BA313" i="2" s="1"/>
  <c r="BE313" i="2" s="1"/>
  <c r="AY214" i="2"/>
  <c r="BA214" i="2" s="1"/>
  <c r="BB214" i="2" s="1"/>
  <c r="BF214" i="2" s="1"/>
  <c r="AY690" i="2"/>
  <c r="BA690" i="2" s="1"/>
  <c r="BB690" i="2" s="1"/>
  <c r="BF690" i="2" s="1"/>
  <c r="BA336" i="2"/>
  <c r="BE336" i="2" s="1"/>
  <c r="AY731" i="2"/>
  <c r="BA731" i="2" s="1"/>
  <c r="AY689" i="2"/>
  <c r="BA689" i="2" s="1"/>
  <c r="BE689" i="2" s="1"/>
  <c r="AX528" i="2"/>
  <c r="AZ528" i="2" s="1"/>
  <c r="BD528" i="2" s="1"/>
  <c r="BA316" i="2"/>
  <c r="BB316" i="2" s="1"/>
  <c r="BF316" i="2" s="1"/>
  <c r="AY267" i="2"/>
  <c r="BA267" i="2" s="1"/>
  <c r="BB267" i="2" s="1"/>
  <c r="BF267" i="2" s="1"/>
  <c r="AY244" i="2"/>
  <c r="BA244" i="2" s="1"/>
  <c r="BE244" i="2" s="1"/>
  <c r="AY323" i="2"/>
  <c r="BA323" i="2" s="1"/>
  <c r="BE323" i="2" s="1"/>
  <c r="AY26" i="2"/>
  <c r="BA26" i="2" s="1"/>
  <c r="BE26" i="2" s="1"/>
  <c r="AY645" i="2"/>
  <c r="BA645" i="2" s="1"/>
  <c r="BE645" i="2" s="1"/>
  <c r="AY446" i="2"/>
  <c r="BA446" i="2" s="1"/>
  <c r="BE446" i="2" s="1"/>
  <c r="AX10" i="2"/>
  <c r="AZ10" i="2" s="1"/>
  <c r="BD10" i="2" s="1"/>
  <c r="AY221" i="2"/>
  <c r="BA221" i="2" s="1"/>
  <c r="AY424" i="2"/>
  <c r="BA424" i="2" s="1"/>
  <c r="BB424" i="2" s="1"/>
  <c r="BF424" i="2" s="1"/>
  <c r="AY621" i="2"/>
  <c r="BA621" i="2" s="1"/>
  <c r="BB621" i="2" s="1"/>
  <c r="BF621" i="2" s="1"/>
  <c r="AY130" i="2"/>
  <c r="BA130" i="2" s="1"/>
  <c r="BE130" i="2" s="1"/>
  <c r="AX589" i="2"/>
  <c r="AZ589" i="2" s="1"/>
  <c r="BD589" i="2" s="1"/>
  <c r="AY299" i="2"/>
  <c r="BA299" i="2" s="1"/>
  <c r="BB299" i="2" s="1"/>
  <c r="BF299" i="2" s="1"/>
  <c r="AX323" i="2"/>
  <c r="AZ323" i="2" s="1"/>
  <c r="BD323" i="2" s="1"/>
  <c r="AY338" i="2"/>
  <c r="BA338" i="2" s="1"/>
  <c r="BB338" i="2" s="1"/>
  <c r="BF338" i="2" s="1"/>
  <c r="AY437" i="2"/>
  <c r="BA437" i="2" s="1"/>
  <c r="BB437" i="2" s="1"/>
  <c r="BF437" i="2" s="1"/>
  <c r="AY482" i="2"/>
  <c r="BA482" i="2" s="1"/>
  <c r="BB482" i="2" s="1"/>
  <c r="BF482" i="2" s="1"/>
  <c r="AX126" i="2"/>
  <c r="AZ126" i="2" s="1"/>
  <c r="BD126" i="2" s="1"/>
  <c r="AY815" i="2"/>
  <c r="BA815" i="2" s="1"/>
  <c r="BE815" i="2" s="1"/>
  <c r="AY13" i="2"/>
  <c r="BA13" i="2" s="1"/>
  <c r="BB13" i="2" s="1"/>
  <c r="BF13" i="2" s="1"/>
  <c r="AY188" i="2"/>
  <c r="BA188" i="2" s="1"/>
  <c r="BB188" i="2" s="1"/>
  <c r="BF188" i="2" s="1"/>
  <c r="AY640" i="2"/>
  <c r="BA640" i="2" s="1"/>
  <c r="BB640" i="2" s="1"/>
  <c r="BF640" i="2" s="1"/>
  <c r="AY226" i="2"/>
  <c r="BA226" i="2" s="1"/>
  <c r="BB226" i="2" s="1"/>
  <c r="BF226" i="2" s="1"/>
  <c r="AY733" i="2"/>
  <c r="BA733" i="2" s="1"/>
  <c r="BE733" i="2" s="1"/>
  <c r="AY524" i="2"/>
  <c r="BA524" i="2" s="1"/>
  <c r="BE524" i="2" s="1"/>
  <c r="AX460" i="2"/>
  <c r="AZ460" i="2" s="1"/>
  <c r="BD460" i="2" s="1"/>
  <c r="AY562" i="2"/>
  <c r="BA562" i="2" s="1"/>
  <c r="BE562" i="2" s="1"/>
  <c r="AY400" i="2"/>
  <c r="AY421" i="2"/>
  <c r="BA421" i="2" s="1"/>
  <c r="BB421" i="2" s="1"/>
  <c r="BF421" i="2" s="1"/>
  <c r="AX311" i="2"/>
  <c r="AY740" i="2"/>
  <c r="BA740" i="2" s="1"/>
  <c r="BB740" i="2" s="1"/>
  <c r="BF740" i="2" s="1"/>
  <c r="AY164" i="2"/>
  <c r="BA164" i="2" s="1"/>
  <c r="BB164" i="2" s="1"/>
  <c r="BF164" i="2" s="1"/>
  <c r="AY728" i="2"/>
  <c r="BA728" i="2" s="1"/>
  <c r="BE728" i="2" s="1"/>
  <c r="AY207" i="2"/>
  <c r="BA207" i="2" s="1"/>
  <c r="BE207" i="2" s="1"/>
  <c r="AY187" i="2"/>
  <c r="BA187" i="2" s="1"/>
  <c r="BE187" i="2" s="1"/>
  <c r="AY47" i="2"/>
  <c r="AY789" i="2"/>
  <c r="BA789" i="2" s="1"/>
  <c r="BB789" i="2" s="1"/>
  <c r="BF789" i="2" s="1"/>
  <c r="AY809" i="2"/>
  <c r="BA809" i="2" s="1"/>
  <c r="BE809" i="2" s="1"/>
  <c r="AY35" i="2"/>
  <c r="BA35" i="2" s="1"/>
  <c r="BB35" i="2" s="1"/>
  <c r="BF35" i="2" s="1"/>
  <c r="AY517" i="2"/>
  <c r="BA517" i="2" s="1"/>
  <c r="BB517" i="2" s="1"/>
  <c r="BF517" i="2" s="1"/>
  <c r="AY481" i="2"/>
  <c r="BA481" i="2" s="1"/>
  <c r="BB481" i="2" s="1"/>
  <c r="BF481" i="2" s="1"/>
  <c r="AX319" i="2"/>
  <c r="AZ319" i="2" s="1"/>
  <c r="BD319" i="2" s="1"/>
  <c r="AY228" i="2"/>
  <c r="BA228" i="2" s="1"/>
  <c r="BB228" i="2" s="1"/>
  <c r="BF228" i="2" s="1"/>
  <c r="AY113" i="2"/>
  <c r="BA113" i="2" s="1"/>
  <c r="BE113" i="2" s="1"/>
  <c r="BA478" i="2"/>
  <c r="BE478" i="2" s="1"/>
  <c r="BA720" i="2"/>
  <c r="BE720" i="2" s="1"/>
  <c r="AZ234" i="2"/>
  <c r="BD234" i="2" s="1"/>
  <c r="BA502" i="2"/>
  <c r="BB502" i="2" s="1"/>
  <c r="BF502" i="2" s="1"/>
  <c r="BA779" i="2"/>
  <c r="BE779" i="2" s="1"/>
  <c r="BA584" i="2"/>
  <c r="BE584" i="2" s="1"/>
  <c r="BA658" i="2"/>
  <c r="BB658" i="2" s="1"/>
  <c r="BF658" i="2" s="1"/>
  <c r="BA493" i="2"/>
  <c r="BE493" i="2" s="1"/>
  <c r="BA345" i="2"/>
  <c r="BE345" i="2" s="1"/>
  <c r="BA585" i="2"/>
  <c r="BE585" i="2" s="1"/>
  <c r="BA56" i="2"/>
  <c r="BB56" i="2" s="1"/>
  <c r="BF56" i="2" s="1"/>
  <c r="BA664" i="2"/>
  <c r="BE664" i="2" s="1"/>
  <c r="BA190" i="2"/>
  <c r="BE190" i="2" s="1"/>
  <c r="BA250" i="2"/>
  <c r="BB250" i="2" s="1"/>
  <c r="BF250" i="2" s="1"/>
  <c r="BA394" i="2"/>
  <c r="BE394" i="2" s="1"/>
  <c r="BA312" i="2"/>
  <c r="BB312" i="2" s="1"/>
  <c r="BF312" i="2" s="1"/>
  <c r="AZ777" i="2"/>
  <c r="BD777" i="2" s="1"/>
  <c r="BA75" i="2"/>
  <c r="BE75" i="2" s="1"/>
  <c r="AZ170" i="2"/>
  <c r="BD170" i="2" s="1"/>
  <c r="BA277" i="2"/>
  <c r="BE277" i="2" s="1"/>
  <c r="BA105" i="2"/>
  <c r="BB105" i="2" s="1"/>
  <c r="BF105" i="2" s="1"/>
  <c r="BA495" i="2"/>
  <c r="BB495" i="2" s="1"/>
  <c r="BF495" i="2" s="1"/>
  <c r="AZ174" i="2"/>
  <c r="BD174" i="2" s="1"/>
  <c r="BA24" i="2"/>
  <c r="BB24" i="2" s="1"/>
  <c r="BF24" i="2" s="1"/>
  <c r="BA710" i="2"/>
  <c r="BB710" i="2" s="1"/>
  <c r="BF710" i="2" s="1"/>
  <c r="AZ271" i="2"/>
  <c r="BD271" i="2" s="1"/>
  <c r="AZ206" i="2"/>
  <c r="BD206" i="2" s="1"/>
  <c r="AZ484" i="2"/>
  <c r="BD484" i="2" s="1"/>
  <c r="BA179" i="2"/>
  <c r="BE179" i="2" s="1"/>
  <c r="BA694" i="2"/>
  <c r="BB694" i="2" s="1"/>
  <c r="BF694" i="2" s="1"/>
  <c r="AZ97" i="2"/>
  <c r="BD97" i="2" s="1"/>
  <c r="BA309" i="2"/>
  <c r="BE309" i="2" s="1"/>
  <c r="AZ246" i="2"/>
  <c r="BD246" i="2" s="1"/>
  <c r="BA65" i="2"/>
  <c r="BE65" i="2" s="1"/>
  <c r="AZ383" i="2"/>
  <c r="BD383" i="2" s="1"/>
  <c r="AZ245" i="2"/>
  <c r="BD245" i="2" s="1"/>
  <c r="BA144" i="2"/>
  <c r="BE144" i="2" s="1"/>
  <c r="BA477" i="2"/>
  <c r="BE477" i="2" s="1"/>
  <c r="AZ59" i="2"/>
  <c r="BD59" i="2" s="1"/>
  <c r="BA785" i="2"/>
  <c r="BB785" i="2" s="1"/>
  <c r="BF785" i="2" s="1"/>
  <c r="AZ561" i="2"/>
  <c r="BD561" i="2" s="1"/>
  <c r="AZ106" i="2"/>
  <c r="BD106" i="2" s="1"/>
  <c r="AY269" i="2"/>
  <c r="BA269" i="2" s="1"/>
  <c r="BE269" i="2" s="1"/>
  <c r="AY306" i="2"/>
  <c r="BA306" i="2" s="1"/>
  <c r="BB306" i="2" s="1"/>
  <c r="BF306" i="2" s="1"/>
  <c r="AY367" i="2"/>
  <c r="BA367" i="2" s="1"/>
  <c r="BB367" i="2" s="1"/>
  <c r="BF367" i="2" s="1"/>
  <c r="AX328" i="2"/>
  <c r="AZ328" i="2" s="1"/>
  <c r="BD328" i="2" s="1"/>
  <c r="AY381" i="2"/>
  <c r="BA381" i="2" s="1"/>
  <c r="BE381" i="2" s="1"/>
  <c r="AX146" i="2"/>
  <c r="AZ146" i="2" s="1"/>
  <c r="BD146" i="2" s="1"/>
  <c r="AY91" i="2"/>
  <c r="BA91" i="2" s="1"/>
  <c r="BE91" i="2" s="1"/>
  <c r="AX138" i="2"/>
  <c r="AZ138" i="2" s="1"/>
  <c r="BD138" i="2" s="1"/>
  <c r="AY238" i="2"/>
  <c r="BA238" i="2" s="1"/>
  <c r="BE238" i="2" s="1"/>
  <c r="AY280" i="2"/>
  <c r="BA280" i="2" s="1"/>
  <c r="BE280" i="2" s="1"/>
  <c r="AY124" i="2"/>
  <c r="BA124" i="2" s="1"/>
  <c r="BB124" i="2" s="1"/>
  <c r="BF124" i="2" s="1"/>
  <c r="AY346" i="2"/>
  <c r="BA346" i="2" s="1"/>
  <c r="BB346" i="2" s="1"/>
  <c r="BF346" i="2" s="1"/>
  <c r="AY644" i="2"/>
  <c r="BA644" i="2" s="1"/>
  <c r="BE644" i="2" s="1"/>
  <c r="AY441" i="2"/>
  <c r="BA441" i="2" s="1"/>
  <c r="BE441" i="2" s="1"/>
  <c r="AX18" i="2"/>
  <c r="AZ18" i="2" s="1"/>
  <c r="BD18" i="2" s="1"/>
  <c r="AY132" i="2"/>
  <c r="BA132" i="2" s="1"/>
  <c r="BE132" i="2" s="1"/>
  <c r="AX297" i="2"/>
  <c r="AZ297" i="2" s="1"/>
  <c r="BD297" i="2" s="1"/>
  <c r="AY427" i="2"/>
  <c r="BA427" i="2" s="1"/>
  <c r="BB427" i="2" s="1"/>
  <c r="BF427" i="2" s="1"/>
  <c r="AY172" i="2"/>
  <c r="BA172" i="2" s="1"/>
  <c r="BB172" i="2" s="1"/>
  <c r="BF172" i="2" s="1"/>
  <c r="AY241" i="2"/>
  <c r="BA241" i="2" s="1"/>
  <c r="BB241" i="2" s="1"/>
  <c r="BF241" i="2" s="1"/>
  <c r="AY564" i="2"/>
  <c r="BA564" i="2" s="1"/>
  <c r="BE564" i="2" s="1"/>
  <c r="AY676" i="2"/>
  <c r="BA676" i="2" s="1"/>
  <c r="BE676" i="2" s="1"/>
  <c r="AY522" i="2"/>
  <c r="BA522" i="2" s="1"/>
  <c r="BE522" i="2" s="1"/>
  <c r="AY699" i="2"/>
  <c r="BA699" i="2" s="1"/>
  <c r="BB699" i="2" s="1"/>
  <c r="BF699" i="2" s="1"/>
  <c r="AY11" i="2"/>
  <c r="BA11" i="2" s="1"/>
  <c r="BE11" i="2" s="1"/>
  <c r="AY180" i="2"/>
  <c r="BA180" i="2" s="1"/>
  <c r="BB180" i="2" s="1"/>
  <c r="BF180" i="2" s="1"/>
  <c r="AY220" i="2"/>
  <c r="BA220" i="2" s="1"/>
  <c r="BB220" i="2" s="1"/>
  <c r="BF220" i="2" s="1"/>
  <c r="AY355" i="2"/>
  <c r="BA355" i="2" s="1"/>
  <c r="BB355" i="2" s="1"/>
  <c r="BF355" i="2" s="1"/>
  <c r="AX316" i="2"/>
  <c r="AZ316" i="2" s="1"/>
  <c r="BD316" i="2" s="1"/>
  <c r="AY84" i="2"/>
  <c r="BA84" i="2" s="1"/>
  <c r="BB84" i="2" s="1"/>
  <c r="BF84" i="2" s="1"/>
  <c r="AX130" i="2"/>
  <c r="AZ130" i="2" s="1"/>
  <c r="BD130" i="2" s="1"/>
  <c r="AY265" i="2"/>
  <c r="BA265" i="2" s="1"/>
  <c r="BB265" i="2" s="1"/>
  <c r="BF265" i="2" s="1"/>
  <c r="AY165" i="2"/>
  <c r="BA165" i="2" s="1"/>
  <c r="BE165" i="2" s="1"/>
  <c r="AY197" i="2"/>
  <c r="BA197" i="2" s="1"/>
  <c r="BB197" i="2" s="1"/>
  <c r="BF197" i="2" s="1"/>
  <c r="AY486" i="2"/>
  <c r="BA486" i="2" s="1"/>
  <c r="BB486" i="2" s="1"/>
  <c r="BF486" i="2" s="1"/>
  <c r="AY518" i="2"/>
  <c r="BA518" i="2" s="1"/>
  <c r="BB518" i="2" s="1"/>
  <c r="BF518" i="2" s="1"/>
  <c r="AY580" i="2"/>
  <c r="BA580" i="2" s="1"/>
  <c r="BE580" i="2" s="1"/>
  <c r="AY791" i="2"/>
  <c r="BA791" i="2" s="1"/>
  <c r="BE791" i="2" s="1"/>
  <c r="AY760" i="2"/>
  <c r="BA760" i="2" s="1"/>
  <c r="BB760" i="2" s="1"/>
  <c r="BF760" i="2" s="1"/>
  <c r="AY423" i="2"/>
  <c r="BA423" i="2" s="1"/>
  <c r="BE423" i="2" s="1"/>
  <c r="AY465" i="2"/>
  <c r="BA465" i="2" s="1"/>
  <c r="BB465" i="2" s="1"/>
  <c r="BF465" i="2" s="1"/>
  <c r="AY538" i="2"/>
  <c r="BA538" i="2" s="1"/>
  <c r="BB538" i="2" s="1"/>
  <c r="BF538" i="2" s="1"/>
  <c r="AX74" i="2"/>
  <c r="AZ74" i="2" s="1"/>
  <c r="BD74" i="2" s="1"/>
  <c r="AY92" i="2"/>
  <c r="BA92" i="2" s="1"/>
  <c r="BE92" i="2" s="1"/>
  <c r="AY114" i="2"/>
  <c r="BA114" i="2" s="1"/>
  <c r="BB114" i="2" s="1"/>
  <c r="BF114" i="2" s="1"/>
  <c r="AY208" i="2"/>
  <c r="BA208" i="2" s="1"/>
  <c r="BE208" i="2" s="1"/>
  <c r="AY109" i="2"/>
  <c r="BA109" i="2" s="1"/>
  <c r="BE109" i="2" s="1"/>
  <c r="AY314" i="2"/>
  <c r="BA314" i="2" s="1"/>
  <c r="BE314" i="2" s="1"/>
  <c r="AY377" i="2"/>
  <c r="BA377" i="2" s="1"/>
  <c r="BE377" i="2" s="1"/>
  <c r="AY660" i="2"/>
  <c r="BA660" i="2" s="1"/>
  <c r="BB660" i="2" s="1"/>
  <c r="BF660" i="2" s="1"/>
  <c r="AY602" i="2"/>
  <c r="BA602" i="2" s="1"/>
  <c r="BE602" i="2" s="1"/>
  <c r="AY415" i="2"/>
  <c r="BA415" i="2" s="1"/>
  <c r="BE415" i="2" s="1"/>
  <c r="AY680" i="2"/>
  <c r="BA680" i="2" s="1"/>
  <c r="BB680" i="2" s="1"/>
  <c r="BF680" i="2" s="1"/>
  <c r="AY526" i="2"/>
  <c r="BA526" i="2" s="1"/>
  <c r="BB526" i="2" s="1"/>
  <c r="BF526" i="2" s="1"/>
  <c r="AY596" i="2"/>
  <c r="BA596" i="2" s="1"/>
  <c r="BE596" i="2" s="1"/>
  <c r="BA501" i="2"/>
  <c r="BB501" i="2" s="1"/>
  <c r="BF501" i="2" s="1"/>
  <c r="AX223" i="2"/>
  <c r="AZ223" i="2" s="1"/>
  <c r="BD223" i="2" s="1"/>
  <c r="AY744" i="2"/>
  <c r="BA744" i="2" s="1"/>
  <c r="BE744" i="2" s="1"/>
  <c r="AY688" i="2"/>
  <c r="BA688" i="2" s="1"/>
  <c r="BE688" i="2" s="1"/>
  <c r="AY723" i="2"/>
  <c r="BA723" i="2" s="1"/>
  <c r="BE723" i="2" s="1"/>
  <c r="AY755" i="2"/>
  <c r="BA755" i="2" s="1"/>
  <c r="BB755" i="2" s="1"/>
  <c r="BF755" i="2" s="1"/>
  <c r="AY215" i="2"/>
  <c r="BA215" i="2" s="1"/>
  <c r="BE215" i="2" s="1"/>
  <c r="AY146" i="2"/>
  <c r="BA146" i="2" s="1"/>
  <c r="BE146" i="2" s="1"/>
  <c r="AY68" i="2"/>
  <c r="BA68" i="2" s="1"/>
  <c r="BE68" i="2" s="1"/>
  <c r="AX222" i="2"/>
  <c r="AZ222" i="2" s="1"/>
  <c r="BD222" i="2" s="1"/>
  <c r="AY223" i="2"/>
  <c r="BA223" i="2" s="1"/>
  <c r="BB223" i="2" s="1"/>
  <c r="BF223" i="2" s="1"/>
  <c r="AX178" i="2"/>
  <c r="AZ178" i="2" s="1"/>
  <c r="BD178" i="2" s="1"/>
  <c r="AX226" i="2"/>
  <c r="AZ226" i="2" s="1"/>
  <c r="BD226" i="2" s="1"/>
  <c r="AY137" i="2"/>
  <c r="BA137" i="2" s="1"/>
  <c r="BB137" i="2" s="1"/>
  <c r="BF137" i="2" s="1"/>
  <c r="AX46" i="2"/>
  <c r="AZ46" i="2" s="1"/>
  <c r="BD46" i="2" s="1"/>
  <c r="AY687" i="2"/>
  <c r="BA687" i="2" s="1"/>
  <c r="BB687" i="2" s="1"/>
  <c r="BF687" i="2" s="1"/>
  <c r="AY42" i="2"/>
  <c r="BA42" i="2" s="1"/>
  <c r="BE42" i="2" s="1"/>
  <c r="AY61" i="2"/>
  <c r="BA61" i="2" s="1"/>
  <c r="BE61" i="2" s="1"/>
  <c r="AY28" i="2"/>
  <c r="BA28" i="2" s="1"/>
  <c r="BB28" i="2" s="1"/>
  <c r="BF28" i="2" s="1"/>
  <c r="AY805" i="2"/>
  <c r="BA805" i="2" s="1"/>
  <c r="BB805" i="2" s="1"/>
  <c r="BF805" i="2" s="1"/>
  <c r="AY781" i="2"/>
  <c r="BA781" i="2" s="1"/>
  <c r="BE781" i="2" s="1"/>
  <c r="AY762" i="2"/>
  <c r="BA762" i="2" s="1"/>
  <c r="BB762" i="2" s="1"/>
  <c r="BF762" i="2" s="1"/>
  <c r="AY746" i="2"/>
  <c r="BA746" i="2" s="1"/>
  <c r="BB746" i="2" s="1"/>
  <c r="BF746" i="2" s="1"/>
  <c r="AY730" i="2"/>
  <c r="BA730" i="2" s="1"/>
  <c r="BB730" i="2" s="1"/>
  <c r="BF730" i="2" s="1"/>
  <c r="AY714" i="2"/>
  <c r="BA714" i="2" s="1"/>
  <c r="BE714" i="2" s="1"/>
  <c r="AY591" i="2"/>
  <c r="BA591" i="2" s="1"/>
  <c r="BB591" i="2" s="1"/>
  <c r="BF591" i="2" s="1"/>
  <c r="AY654" i="2"/>
  <c r="BA654" i="2" s="1"/>
  <c r="BB654" i="2" s="1"/>
  <c r="BF654" i="2" s="1"/>
  <c r="AY638" i="2"/>
  <c r="BA638" i="2" s="1"/>
  <c r="BB638" i="2" s="1"/>
  <c r="BF638" i="2" s="1"/>
  <c r="AX601" i="2"/>
  <c r="AZ601" i="2" s="1"/>
  <c r="BD601" i="2" s="1"/>
  <c r="AY544" i="2"/>
  <c r="BA544" i="2" s="1"/>
  <c r="BE544" i="2" s="1"/>
  <c r="AY766" i="2"/>
  <c r="BA766" i="2" s="1"/>
  <c r="BB766" i="2" s="1"/>
  <c r="BF766" i="2" s="1"/>
  <c r="AY750" i="2"/>
  <c r="BA750" i="2" s="1"/>
  <c r="BE750" i="2" s="1"/>
  <c r="AY734" i="2"/>
  <c r="BA734" i="2" s="1"/>
  <c r="BE734" i="2" s="1"/>
  <c r="AY718" i="2"/>
  <c r="BA718" i="2" s="1"/>
  <c r="BB718" i="2" s="1"/>
  <c r="BF718" i="2" s="1"/>
  <c r="AY575" i="2"/>
  <c r="BA575" i="2" s="1"/>
  <c r="BB575" i="2" s="1"/>
  <c r="BF575" i="2" s="1"/>
  <c r="AY513" i="2"/>
  <c r="BA513" i="2" s="1"/>
  <c r="BB513" i="2" s="1"/>
  <c r="BF513" i="2" s="1"/>
  <c r="AY497" i="2"/>
  <c r="BA497" i="2" s="1"/>
  <c r="BB497" i="2" s="1"/>
  <c r="BF497" i="2" s="1"/>
  <c r="AX557" i="2"/>
  <c r="AZ557" i="2" s="1"/>
  <c r="BD557" i="2" s="1"/>
  <c r="AY460" i="2"/>
  <c r="BA460" i="2" s="1"/>
  <c r="BB460" i="2" s="1"/>
  <c r="BF460" i="2" s="1"/>
  <c r="AX544" i="2"/>
  <c r="AZ544" i="2" s="1"/>
  <c r="BD544" i="2" s="1"/>
  <c r="AY435" i="2"/>
  <c r="BA435" i="2" s="1"/>
  <c r="BE435" i="2" s="1"/>
  <c r="AY324" i="2"/>
  <c r="BA324" i="2" s="1"/>
  <c r="BE324" i="2" s="1"/>
  <c r="AY278" i="2"/>
  <c r="BA278" i="2" s="1"/>
  <c r="BE278" i="2" s="1"/>
  <c r="AY808" i="2"/>
  <c r="BA808" i="2" s="1"/>
  <c r="BB808" i="2" s="1"/>
  <c r="BF808" i="2" s="1"/>
  <c r="AX186" i="2"/>
  <c r="AZ186" i="2" s="1"/>
  <c r="BD186" i="2" s="1"/>
  <c r="AX149" i="2"/>
  <c r="AZ149" i="2" s="1"/>
  <c r="BD149" i="2" s="1"/>
  <c r="AY129" i="2"/>
  <c r="BA129" i="2" s="1"/>
  <c r="BB129" i="2" s="1"/>
  <c r="BF129" i="2" s="1"/>
  <c r="AY174" i="2"/>
  <c r="BA174" i="2" s="1"/>
  <c r="BE174" i="2" s="1"/>
  <c r="AY111" i="2"/>
  <c r="BA111" i="2" s="1"/>
  <c r="BB111" i="2" s="1"/>
  <c r="BF111" i="2" s="1"/>
  <c r="AY119" i="2"/>
  <c r="BA119" i="2" s="1"/>
  <c r="BB119" i="2" s="1"/>
  <c r="BF119" i="2" s="1"/>
  <c r="AX81" i="2"/>
  <c r="AZ81" i="2" s="1"/>
  <c r="BD81" i="2" s="1"/>
  <c r="AY89" i="2"/>
  <c r="BA89" i="2" s="1"/>
  <c r="BB89" i="2" s="1"/>
  <c r="BF89" i="2" s="1"/>
  <c r="AX821" i="2"/>
  <c r="AZ821" i="2" s="1"/>
  <c r="BD821" i="2" s="1"/>
  <c r="AY698" i="2"/>
  <c r="BA698" i="2" s="1"/>
  <c r="BB698" i="2" s="1"/>
  <c r="BF698" i="2" s="1"/>
  <c r="AY40" i="2"/>
  <c r="BA40" i="2" s="1"/>
  <c r="BE40" i="2" s="1"/>
  <c r="AX26" i="2"/>
  <c r="AZ26" i="2" s="1"/>
  <c r="BD26" i="2" s="1"/>
  <c r="AX714" i="2"/>
  <c r="AZ714" i="2" s="1"/>
  <c r="BD714" i="2" s="1"/>
  <c r="AY670" i="2"/>
  <c r="BA670" i="2" s="1"/>
  <c r="BB670" i="2" s="1"/>
  <c r="BF670" i="2" s="1"/>
  <c r="AX761" i="2"/>
  <c r="AZ761" i="2" s="1"/>
  <c r="BD761" i="2" s="1"/>
  <c r="AX745" i="2"/>
  <c r="AZ745" i="2" s="1"/>
  <c r="BD745" i="2" s="1"/>
  <c r="AX729" i="2"/>
  <c r="AZ729" i="2" s="1"/>
  <c r="BD729" i="2" s="1"/>
  <c r="AX532" i="2"/>
  <c r="AX508" i="2"/>
  <c r="AZ508" i="2" s="1"/>
  <c r="BD508" i="2" s="1"/>
  <c r="AY611" i="2"/>
  <c r="BA611" i="2" s="1"/>
  <c r="BB611" i="2" s="1"/>
  <c r="BF611" i="2" s="1"/>
  <c r="AY509" i="2"/>
  <c r="BA509" i="2" s="1"/>
  <c r="BB509" i="2" s="1"/>
  <c r="BF509" i="2" s="1"/>
  <c r="AY650" i="2"/>
  <c r="BA650" i="2" s="1"/>
  <c r="BE650" i="2" s="1"/>
  <c r="AY489" i="2"/>
  <c r="BA489" i="2" s="1"/>
  <c r="BE489" i="2" s="1"/>
  <c r="AY485" i="2"/>
  <c r="BA485" i="2" s="1"/>
  <c r="BB485" i="2" s="1"/>
  <c r="BF485" i="2" s="1"/>
  <c r="AY420" i="2"/>
  <c r="BA420" i="2" s="1"/>
  <c r="BE420" i="2" s="1"/>
  <c r="AY405" i="2"/>
  <c r="BA405" i="2" s="1"/>
  <c r="BE405" i="2" s="1"/>
  <c r="AY389" i="2"/>
  <c r="BA389" i="2" s="1"/>
  <c r="BE389" i="2" s="1"/>
  <c r="AY439" i="2"/>
  <c r="BA439" i="2" s="1"/>
  <c r="BE439" i="2" s="1"/>
  <c r="AX399" i="2"/>
  <c r="AZ399" i="2" s="1"/>
  <c r="BD399" i="2" s="1"/>
  <c r="AY361" i="2"/>
  <c r="BA361" i="2" s="1"/>
  <c r="BE361" i="2" s="1"/>
  <c r="AY295" i="2"/>
  <c r="BA295" i="2" s="1"/>
  <c r="BB295" i="2" s="1"/>
  <c r="BF295" i="2" s="1"/>
  <c r="AY300" i="2"/>
  <c r="BA300" i="2" s="1"/>
  <c r="BB300" i="2" s="1"/>
  <c r="BF300" i="2" s="1"/>
  <c r="AY290" i="2"/>
  <c r="BA290" i="2" s="1"/>
  <c r="BB290" i="2" s="1"/>
  <c r="BF290" i="2" s="1"/>
  <c r="AY273" i="2"/>
  <c r="BA273" i="2" s="1"/>
  <c r="BB273" i="2" s="1"/>
  <c r="BF273" i="2" s="1"/>
  <c r="AX207" i="2"/>
  <c r="AZ207" i="2" s="1"/>
  <c r="BD207" i="2" s="1"/>
  <c r="AY139" i="2"/>
  <c r="BA139" i="2" s="1"/>
  <c r="BB139" i="2" s="1"/>
  <c r="BF139" i="2" s="1"/>
  <c r="AX227" i="2"/>
  <c r="AZ227" i="2" s="1"/>
  <c r="BD227" i="2" s="1"/>
  <c r="AY739" i="2"/>
  <c r="BA739" i="2" s="1"/>
  <c r="BE739" i="2" s="1"/>
  <c r="AY771" i="2"/>
  <c r="BA771" i="2" s="1"/>
  <c r="BE771" i="2" s="1"/>
  <c r="AY198" i="2"/>
  <c r="BA198" i="2" s="1"/>
  <c r="BB198" i="2" s="1"/>
  <c r="BF198" i="2" s="1"/>
  <c r="AX153" i="2"/>
  <c r="AZ153" i="2" s="1"/>
  <c r="BD153" i="2" s="1"/>
  <c r="AX161" i="2"/>
  <c r="AZ161" i="2" s="1"/>
  <c r="BD161" i="2" s="1"/>
  <c r="AY182" i="2"/>
  <c r="BA182" i="2" s="1"/>
  <c r="BB182" i="2" s="1"/>
  <c r="BF182" i="2" s="1"/>
  <c r="AY50" i="2"/>
  <c r="BA50" i="2" s="1"/>
  <c r="BE50" i="2" s="1"/>
  <c r="AY9" i="2"/>
  <c r="BA9" i="2" s="1"/>
  <c r="BE9" i="2" s="1"/>
  <c r="AX50" i="2"/>
  <c r="AZ50" i="2" s="1"/>
  <c r="BD50" i="2" s="1"/>
  <c r="AX22" i="2"/>
  <c r="AZ22" i="2" s="1"/>
  <c r="BD22" i="2" s="1"/>
  <c r="AY16" i="2"/>
  <c r="BA16" i="2" s="1"/>
  <c r="BB16" i="2" s="1"/>
  <c r="BF16" i="2" s="1"/>
  <c r="AY679" i="2"/>
  <c r="BA679" i="2" s="1"/>
  <c r="BE679" i="2" s="1"/>
  <c r="AX8" i="2"/>
  <c r="AZ8" i="2" s="1"/>
  <c r="BD8" i="2" s="1"/>
  <c r="AY706" i="2"/>
  <c r="BA706" i="2" s="1"/>
  <c r="BB706" i="2" s="1"/>
  <c r="BF706" i="2" s="1"/>
  <c r="AX666" i="2"/>
  <c r="AZ666" i="2" s="1"/>
  <c r="BD666" i="2" s="1"/>
  <c r="AX650" i="2"/>
  <c r="AZ650" i="2" s="1"/>
  <c r="BD650" i="2" s="1"/>
  <c r="AY662" i="2"/>
  <c r="BA662" i="2" s="1"/>
  <c r="BB662" i="2" s="1"/>
  <c r="BF662" i="2" s="1"/>
  <c r="AY646" i="2"/>
  <c r="BA646" i="2" s="1"/>
  <c r="BB646" i="2" s="1"/>
  <c r="BF646" i="2" s="1"/>
  <c r="AY631" i="2"/>
  <c r="BA631" i="2" s="1"/>
  <c r="BB631" i="2" s="1"/>
  <c r="BF631" i="2" s="1"/>
  <c r="AY774" i="2"/>
  <c r="BA774" i="2" s="1"/>
  <c r="BB774" i="2" s="1"/>
  <c r="BF774" i="2" s="1"/>
  <c r="AY758" i="2"/>
  <c r="BA758" i="2" s="1"/>
  <c r="BE758" i="2" s="1"/>
  <c r="AY742" i="2"/>
  <c r="BA742" i="2" s="1"/>
  <c r="BE742" i="2" s="1"/>
  <c r="AY726" i="2"/>
  <c r="BA726" i="2" s="1"/>
  <c r="BE726" i="2" s="1"/>
  <c r="AY559" i="2"/>
  <c r="BA559" i="2" s="1"/>
  <c r="BE559" i="2" s="1"/>
  <c r="AY505" i="2"/>
  <c r="BA505" i="2" s="1"/>
  <c r="BE505" i="2" s="1"/>
  <c r="AX573" i="2"/>
  <c r="AZ573" i="2" s="1"/>
  <c r="BD573" i="2" s="1"/>
  <c r="AX456" i="2"/>
  <c r="AZ456" i="2" s="1"/>
  <c r="BD456" i="2" s="1"/>
  <c r="AY368" i="2"/>
  <c r="BA368" i="2" s="1"/>
  <c r="BB368" i="2" s="1"/>
  <c r="BF368" i="2" s="1"/>
  <c r="AY447" i="2"/>
  <c r="BA447" i="2" s="1"/>
  <c r="BB447" i="2" s="1"/>
  <c r="BF447" i="2" s="1"/>
  <c r="AY353" i="2"/>
  <c r="BA353" i="2" s="1"/>
  <c r="BE353" i="2" s="1"/>
  <c r="AY332" i="2"/>
  <c r="BA332" i="2" s="1"/>
  <c r="BE332" i="2" s="1"/>
  <c r="AY413" i="2"/>
  <c r="BA413" i="2" s="1"/>
  <c r="BB413" i="2" s="1"/>
  <c r="BF413" i="2" s="1"/>
  <c r="AY263" i="2"/>
  <c r="BA263" i="2" s="1"/>
  <c r="BB263" i="2" s="1"/>
  <c r="BF263" i="2" s="1"/>
  <c r="AY333" i="2"/>
  <c r="BA333" i="2" s="1"/>
  <c r="BE333" i="2" s="1"/>
  <c r="AY286" i="2"/>
  <c r="BA286" i="2" s="1"/>
  <c r="BE286" i="2" s="1"/>
  <c r="AZ532" i="2"/>
  <c r="BD532" i="2" s="1"/>
  <c r="BA173" i="2"/>
  <c r="BB173" i="2" s="1"/>
  <c r="BF173" i="2" s="1"/>
  <c r="BB542" i="2"/>
  <c r="BF542" i="2" s="1"/>
  <c r="BA66" i="2"/>
  <c r="BE66" i="2" s="1"/>
  <c r="BA404" i="2"/>
  <c r="BE404" i="2" s="1"/>
  <c r="AY14" i="2"/>
  <c r="BA14" i="2" s="1"/>
  <c r="BB14" i="2" s="1"/>
  <c r="BF14" i="2" s="1"/>
  <c r="AY264" i="2"/>
  <c r="BA264" i="2" s="1"/>
  <c r="BB264" i="2" s="1"/>
  <c r="BF264" i="2" s="1"/>
  <c r="AX305" i="2"/>
  <c r="AZ305" i="2" s="1"/>
  <c r="BD305" i="2" s="1"/>
  <c r="AY445" i="2"/>
  <c r="BA445" i="2" s="1"/>
  <c r="BE445" i="2" s="1"/>
  <c r="AY503" i="2"/>
  <c r="BA503" i="2" s="1"/>
  <c r="BE503" i="2" s="1"/>
  <c r="AY764" i="2"/>
  <c r="BA764" i="2" s="1"/>
  <c r="BB764" i="2" s="1"/>
  <c r="BF764" i="2" s="1"/>
  <c r="AY483" i="2"/>
  <c r="BA483" i="2" s="1"/>
  <c r="BE483" i="2" s="1"/>
  <c r="AY474" i="2"/>
  <c r="BA474" i="2" s="1"/>
  <c r="BE474" i="2" s="1"/>
  <c r="AY511" i="2"/>
  <c r="BA511" i="2" s="1"/>
  <c r="BB511" i="2" s="1"/>
  <c r="BF511" i="2" s="1"/>
  <c r="AY652" i="2"/>
  <c r="BA652" i="2" s="1"/>
  <c r="BE652" i="2" s="1"/>
  <c r="AY410" i="2"/>
  <c r="BA410" i="2" s="1"/>
  <c r="BE410" i="2" s="1"/>
  <c r="AY491" i="2"/>
  <c r="BA491" i="2" s="1"/>
  <c r="BE491" i="2" s="1"/>
  <c r="AY568" i="2"/>
  <c r="BA568" i="2" s="1"/>
  <c r="BB568" i="2" s="1"/>
  <c r="BF568" i="2" s="1"/>
  <c r="AY736" i="2"/>
  <c r="BA736" i="2" s="1"/>
  <c r="BE736" i="2" s="1"/>
  <c r="AY54" i="2"/>
  <c r="BA54" i="2" s="1"/>
  <c r="BB54" i="2" s="1"/>
  <c r="BF54" i="2" s="1"/>
  <c r="AY586" i="2"/>
  <c r="BA586" i="2" s="1"/>
  <c r="BE586" i="2" s="1"/>
  <c r="AY520" i="2"/>
  <c r="BA520" i="2" s="1"/>
  <c r="BE520" i="2" s="1"/>
  <c r="AY452" i="2"/>
  <c r="BA452" i="2" s="1"/>
  <c r="BB452" i="2" s="1"/>
  <c r="BF452" i="2" s="1"/>
  <c r="AX403" i="2"/>
  <c r="AZ403" i="2" s="1"/>
  <c r="BD403" i="2" s="1"/>
  <c r="AY308" i="2"/>
  <c r="BA308" i="2" s="1"/>
  <c r="BE308" i="2" s="1"/>
  <c r="AY370" i="2"/>
  <c r="BA370" i="2" s="1"/>
  <c r="BB370" i="2" s="1"/>
  <c r="BF370" i="2" s="1"/>
  <c r="AY34" i="2"/>
  <c r="BA34" i="2" s="1"/>
  <c r="BE34" i="2" s="1"/>
  <c r="AY275" i="2"/>
  <c r="BA275" i="2" s="1"/>
  <c r="BE275" i="2" s="1"/>
  <c r="AY499" i="2"/>
  <c r="BA499" i="2" s="1"/>
  <c r="BE499" i="2" s="1"/>
  <c r="AY747" i="2"/>
  <c r="BA747" i="2" s="1"/>
  <c r="BB747" i="2" s="1"/>
  <c r="BF747" i="2" s="1"/>
  <c r="AY494" i="2"/>
  <c r="BA494" i="2" s="1"/>
  <c r="BE494" i="2" s="1"/>
  <c r="AY507" i="2"/>
  <c r="BA507" i="2" s="1"/>
  <c r="BE507" i="2" s="1"/>
  <c r="AY752" i="2"/>
  <c r="BA752" i="2" s="1"/>
  <c r="BE752" i="2" s="1"/>
  <c r="AY801" i="2"/>
  <c r="BA801" i="2" s="1"/>
  <c r="BE801" i="2" s="1"/>
  <c r="AX785" i="2"/>
  <c r="AZ785" i="2" s="1"/>
  <c r="BD785" i="2" s="1"/>
  <c r="AY695" i="2"/>
  <c r="BA695" i="2" s="1"/>
  <c r="BB695" i="2" s="1"/>
  <c r="BF695" i="2" s="1"/>
  <c r="AX769" i="2"/>
  <c r="AZ769" i="2" s="1"/>
  <c r="BD769" i="2" s="1"/>
  <c r="AX753" i="2"/>
  <c r="AZ753" i="2" s="1"/>
  <c r="BD753" i="2" s="1"/>
  <c r="AX737" i="2"/>
  <c r="AZ737" i="2" s="1"/>
  <c r="BD737" i="2" s="1"/>
  <c r="AX721" i="2"/>
  <c r="AZ721" i="2" s="1"/>
  <c r="BD721" i="2" s="1"/>
  <c r="AY683" i="2"/>
  <c r="BA683" i="2" s="1"/>
  <c r="BB683" i="2" s="1"/>
  <c r="BF683" i="2" s="1"/>
  <c r="AY598" i="2"/>
  <c r="BA598" i="2" s="1"/>
  <c r="BB598" i="2" s="1"/>
  <c r="BF598" i="2" s="1"/>
  <c r="AX516" i="2"/>
  <c r="AZ516" i="2" s="1"/>
  <c r="BD516" i="2" s="1"/>
  <c r="AX500" i="2"/>
  <c r="AZ500" i="2" s="1"/>
  <c r="BD500" i="2" s="1"/>
  <c r="AX552" i="2"/>
  <c r="AZ552" i="2" s="1"/>
  <c r="BD552" i="2" s="1"/>
  <c r="AY627" i="2"/>
  <c r="BA627" i="2" s="1"/>
  <c r="BE627" i="2" s="1"/>
  <c r="AX577" i="2"/>
  <c r="AZ577" i="2" s="1"/>
  <c r="BD577" i="2" s="1"/>
  <c r="AY571" i="2"/>
  <c r="BA571" i="2" s="1"/>
  <c r="BE571" i="2" s="1"/>
  <c r="AY426" i="2"/>
  <c r="BA426" i="2" s="1"/>
  <c r="BE426" i="2" s="1"/>
  <c r="AX280" i="2"/>
  <c r="AZ280" i="2" s="1"/>
  <c r="BD280" i="2" s="1"/>
  <c r="AY303" i="2"/>
  <c r="BA303" i="2" s="1"/>
  <c r="BB303" i="2" s="1"/>
  <c r="BF303" i="2" s="1"/>
  <c r="AY259" i="2"/>
  <c r="BA259" i="2" s="1"/>
  <c r="BE259" i="2" s="1"/>
  <c r="AX324" i="2"/>
  <c r="AZ324" i="2" s="1"/>
  <c r="BD324" i="2" s="1"/>
  <c r="AY95" i="2"/>
  <c r="BA95" i="2" s="1"/>
  <c r="BE95" i="2" s="1"/>
  <c r="AY335" i="2"/>
  <c r="BA335" i="2" s="1"/>
  <c r="BB335" i="2" s="1"/>
  <c r="BF335" i="2" s="1"/>
  <c r="AY617" i="2"/>
  <c r="BA617" i="2" s="1"/>
  <c r="BE617" i="2" s="1"/>
  <c r="AY716" i="2"/>
  <c r="BA716" i="2" s="1"/>
  <c r="BB716" i="2" s="1"/>
  <c r="BF716" i="2" s="1"/>
  <c r="AY780" i="2"/>
  <c r="BA780" i="2" s="1"/>
  <c r="BB780" i="2" s="1"/>
  <c r="BF780" i="2" s="1"/>
  <c r="AY395" i="2"/>
  <c r="BA395" i="2" s="1"/>
  <c r="BB395" i="2" s="1"/>
  <c r="BF395" i="2" s="1"/>
  <c r="AY297" i="2"/>
  <c r="BA297" i="2" s="1"/>
  <c r="BE297" i="2" s="1"/>
  <c r="AY350" i="2"/>
  <c r="BA350" i="2" s="1"/>
  <c r="BB350" i="2" s="1"/>
  <c r="BF350" i="2" s="1"/>
  <c r="AY343" i="2"/>
  <c r="BA343" i="2" s="1"/>
  <c r="BE343" i="2" s="1"/>
  <c r="AY411" i="2"/>
  <c r="BA411" i="2" s="1"/>
  <c r="BE411" i="2" s="1"/>
  <c r="AY669" i="2"/>
  <c r="BA669" i="2" s="1"/>
  <c r="BE669" i="2" s="1"/>
  <c r="AY732" i="2"/>
  <c r="BA732" i="2" s="1"/>
  <c r="BE732" i="2" s="1"/>
  <c r="AY515" i="2"/>
  <c r="BA515" i="2" s="1"/>
  <c r="BE515" i="2" s="1"/>
  <c r="AY490" i="2"/>
  <c r="BA490" i="2" s="1"/>
  <c r="BE490" i="2" s="1"/>
  <c r="AY530" i="2"/>
  <c r="BA530" i="2" s="1"/>
  <c r="BB530" i="2" s="1"/>
  <c r="BF530" i="2" s="1"/>
  <c r="AY806" i="2"/>
  <c r="BA806" i="2" s="1"/>
  <c r="BE806" i="2" s="1"/>
  <c r="AY479" i="2"/>
  <c r="BA479" i="2" s="1"/>
  <c r="BB479" i="2" s="1"/>
  <c r="BF479" i="2" s="1"/>
  <c r="AY636" i="2"/>
  <c r="BA636" i="2" s="1"/>
  <c r="BB636" i="2" s="1"/>
  <c r="BF636" i="2" s="1"/>
  <c r="AY668" i="2"/>
  <c r="BA668" i="2" s="1"/>
  <c r="BE668" i="2" s="1"/>
  <c r="AY431" i="2"/>
  <c r="BA431" i="2" s="1"/>
  <c r="BB431" i="2" s="1"/>
  <c r="BF431" i="2" s="1"/>
  <c r="AY768" i="2"/>
  <c r="BA768" i="2" s="1"/>
  <c r="BE768" i="2" s="1"/>
  <c r="AX395" i="2"/>
  <c r="AZ395" i="2" s="1"/>
  <c r="BD395" i="2" s="1"/>
  <c r="AX373" i="2"/>
  <c r="AZ373" i="2" s="1"/>
  <c r="BD373" i="2" s="1"/>
  <c r="AX603" i="2"/>
  <c r="AZ603" i="2" s="1"/>
  <c r="BD603" i="2" s="1"/>
  <c r="AY623" i="2"/>
  <c r="BA623" i="2" s="1"/>
  <c r="BB623" i="2" s="1"/>
  <c r="BF623" i="2" s="1"/>
  <c r="AY540" i="2"/>
  <c r="BA540" i="2" s="1"/>
  <c r="BB540" i="2" s="1"/>
  <c r="BF540" i="2" s="1"/>
  <c r="AY443" i="2"/>
  <c r="BA443" i="2" s="1"/>
  <c r="BB443" i="2" s="1"/>
  <c r="BF443" i="2" s="1"/>
  <c r="AY393" i="2"/>
  <c r="BA393" i="2" s="1"/>
  <c r="BE393" i="2" s="1"/>
  <c r="AY357" i="2"/>
  <c r="BA357" i="2" s="1"/>
  <c r="BE357" i="2" s="1"/>
  <c r="AX252" i="2"/>
  <c r="AZ252" i="2" s="1"/>
  <c r="BD252" i="2" s="1"/>
  <c r="AY320" i="2"/>
  <c r="BA320" i="2" s="1"/>
  <c r="BB320" i="2" s="1"/>
  <c r="BF320" i="2" s="1"/>
  <c r="AY248" i="2"/>
  <c r="BA248" i="2" s="1"/>
  <c r="BB248" i="2" s="1"/>
  <c r="BF248" i="2" s="1"/>
  <c r="AY64" i="2"/>
  <c r="BA64" i="2" s="1"/>
  <c r="BB64" i="2" s="1"/>
  <c r="BF64" i="2" s="1"/>
  <c r="AY32" i="2"/>
  <c r="BA32" i="2" s="1"/>
  <c r="BE32" i="2" s="1"/>
  <c r="AX686" i="2"/>
  <c r="AZ686" i="2" s="1"/>
  <c r="BD686" i="2" s="1"/>
  <c r="AY702" i="2"/>
  <c r="BA702" i="2" s="1"/>
  <c r="BB702" i="2" s="1"/>
  <c r="BF702" i="2" s="1"/>
  <c r="AX682" i="2"/>
  <c r="AZ682" i="2" s="1"/>
  <c r="BD682" i="2" s="1"/>
  <c r="AX674" i="2"/>
  <c r="AZ674" i="2" s="1"/>
  <c r="BD674" i="2" s="1"/>
  <c r="AX658" i="2"/>
  <c r="AZ658" i="2" s="1"/>
  <c r="BD658" i="2" s="1"/>
  <c r="AX642" i="2"/>
  <c r="AZ642" i="2" s="1"/>
  <c r="BD642" i="2" s="1"/>
  <c r="AY536" i="2"/>
  <c r="BA536" i="2" s="1"/>
  <c r="BB536" i="2" s="1"/>
  <c r="BF536" i="2" s="1"/>
  <c r="AX698" i="2"/>
  <c r="AZ698" i="2" s="1"/>
  <c r="BD698" i="2" s="1"/>
  <c r="AY594" i="2"/>
  <c r="BA594" i="2" s="1"/>
  <c r="BB594" i="2" s="1"/>
  <c r="BF594" i="2" s="1"/>
  <c r="AY468" i="2"/>
  <c r="BA468" i="2" s="1"/>
  <c r="BB468" i="2" s="1"/>
  <c r="BF468" i="2" s="1"/>
  <c r="AY570" i="2"/>
  <c r="BA570" i="2" s="1"/>
  <c r="BB570" i="2" s="1"/>
  <c r="BF570" i="2" s="1"/>
  <c r="AY464" i="2"/>
  <c r="BA464" i="2" s="1"/>
  <c r="BE464" i="2" s="1"/>
  <c r="AY409" i="2"/>
  <c r="BA409" i="2" s="1"/>
  <c r="BE409" i="2" s="1"/>
  <c r="AX417" i="2"/>
  <c r="AZ417" i="2" s="1"/>
  <c r="BD417" i="2" s="1"/>
  <c r="AY401" i="2"/>
  <c r="BA401" i="2" s="1"/>
  <c r="BB401" i="2" s="1"/>
  <c r="BF401" i="2" s="1"/>
  <c r="AX295" i="2"/>
  <c r="AZ295" i="2" s="1"/>
  <c r="BD295" i="2" s="1"/>
  <c r="AX290" i="2"/>
  <c r="AZ290" i="2" s="1"/>
  <c r="BD290" i="2" s="1"/>
  <c r="AX299" i="2"/>
  <c r="AZ299" i="2" s="1"/>
  <c r="BD299" i="2" s="1"/>
  <c r="BA252" i="2"/>
  <c r="BE252" i="2" s="1"/>
  <c r="AZ464" i="2"/>
  <c r="BD464" i="2" s="1"/>
  <c r="AZ391" i="2"/>
  <c r="BD391" i="2" s="1"/>
  <c r="BA341" i="2"/>
  <c r="BB341" i="2" s="1"/>
  <c r="BF341" i="2" s="1"/>
  <c r="AZ311" i="2"/>
  <c r="BD311" i="2" s="1"/>
  <c r="BA47" i="2"/>
  <c r="BB47" i="2" s="1"/>
  <c r="BF47" i="2" s="1"/>
  <c r="AY292" i="2"/>
  <c r="BA292" i="2" s="1"/>
  <c r="BE292" i="2" s="1"/>
  <c r="AY317" i="2"/>
  <c r="BA317" i="2" s="1"/>
  <c r="BE317" i="2" s="1"/>
  <c r="AY354" i="2"/>
  <c r="BA354" i="2" s="1"/>
  <c r="BB354" i="2" s="1"/>
  <c r="BF354" i="2" s="1"/>
  <c r="AY375" i="2"/>
  <c r="BA375" i="2" s="1"/>
  <c r="BE375" i="2" s="1"/>
  <c r="AY254" i="2"/>
  <c r="BA254" i="2" s="1"/>
  <c r="BB254" i="2" s="1"/>
  <c r="BF254" i="2" s="1"/>
  <c r="AY276" i="2"/>
  <c r="BA276" i="2" s="1"/>
  <c r="BB276" i="2" s="1"/>
  <c r="BF276" i="2" s="1"/>
  <c r="AY339" i="2"/>
  <c r="BA339" i="2" s="1"/>
  <c r="BB339" i="2" s="1"/>
  <c r="BF339" i="2" s="1"/>
  <c r="AY118" i="2"/>
  <c r="BA118" i="2" s="1"/>
  <c r="BB118" i="2" s="1"/>
  <c r="BF118" i="2" s="1"/>
  <c r="AY213" i="2"/>
  <c r="BA213" i="2" s="1"/>
  <c r="BE213" i="2" s="1"/>
  <c r="AY305" i="2"/>
  <c r="BA305" i="2" s="1"/>
  <c r="BE305" i="2" s="1"/>
  <c r="AY38" i="2"/>
  <c r="BA38" i="2" s="1"/>
  <c r="BE38" i="2" s="1"/>
  <c r="AX184" i="2"/>
  <c r="AZ184" i="2" s="1"/>
  <c r="BD184" i="2" s="1"/>
  <c r="AX300" i="2"/>
  <c r="AZ300" i="2" s="1"/>
  <c r="BD300" i="2" s="1"/>
  <c r="AY21" i="2"/>
  <c r="BA21" i="2" s="1"/>
  <c r="BE21" i="2" s="1"/>
  <c r="AY37" i="2"/>
  <c r="BA37" i="2" s="1"/>
  <c r="BB37" i="2" s="1"/>
  <c r="BF37" i="2" s="1"/>
  <c r="AY177" i="2"/>
  <c r="BA177" i="2" s="1"/>
  <c r="BE177" i="2" s="1"/>
  <c r="AX196" i="2"/>
  <c r="AZ196" i="2" s="1"/>
  <c r="BD196" i="2" s="1"/>
  <c r="AY366" i="2"/>
  <c r="BA366" i="2" s="1"/>
  <c r="BE366" i="2" s="1"/>
  <c r="AX358" i="2"/>
  <c r="AZ358" i="2" s="1"/>
  <c r="BD358" i="2" s="1"/>
  <c r="AY59" i="2"/>
  <c r="BA59" i="2" s="1"/>
  <c r="BB59" i="2" s="1"/>
  <c r="BF59" i="2" s="1"/>
  <c r="AY80" i="2"/>
  <c r="BA80" i="2" s="1"/>
  <c r="BB80" i="2" s="1"/>
  <c r="BF80" i="2" s="1"/>
  <c r="AY351" i="2"/>
  <c r="BA351" i="2" s="1"/>
  <c r="BB351" i="2" s="1"/>
  <c r="BF351" i="2" s="1"/>
  <c r="AY727" i="2"/>
  <c r="BA727" i="2" s="1"/>
  <c r="BE727" i="2" s="1"/>
  <c r="AY759" i="2"/>
  <c r="BA759" i="2" s="1"/>
  <c r="BB759" i="2" s="1"/>
  <c r="BF759" i="2" s="1"/>
  <c r="AY470" i="2"/>
  <c r="BA470" i="2" s="1"/>
  <c r="BE470" i="2" s="1"/>
  <c r="AY546" i="2"/>
  <c r="BA546" i="2" s="1"/>
  <c r="BE546" i="2" s="1"/>
  <c r="AY665" i="2"/>
  <c r="BA665" i="2" s="1"/>
  <c r="BE665" i="2" s="1"/>
  <c r="AY803" i="2"/>
  <c r="BA803" i="2" s="1"/>
  <c r="BE803" i="2" s="1"/>
  <c r="AY609" i="2"/>
  <c r="BA609" i="2" s="1"/>
  <c r="BB609" i="2" s="1"/>
  <c r="BF609" i="2" s="1"/>
  <c r="AY661" i="2"/>
  <c r="BA661" i="2" s="1"/>
  <c r="BB661" i="2" s="1"/>
  <c r="BF661" i="2" s="1"/>
  <c r="AY498" i="2"/>
  <c r="BA498" i="2" s="1"/>
  <c r="BB498" i="2" s="1"/>
  <c r="BF498" i="2" s="1"/>
  <c r="AY222" i="2"/>
  <c r="BA222" i="2" s="1"/>
  <c r="BE222" i="2" s="1"/>
  <c r="AX145" i="2"/>
  <c r="AZ145" i="2" s="1"/>
  <c r="BD145" i="2" s="1"/>
  <c r="AX129" i="2"/>
  <c r="AZ129" i="2" s="1"/>
  <c r="BD129" i="2" s="1"/>
  <c r="AY206" i="2"/>
  <c r="BA206" i="2" s="1"/>
  <c r="BB206" i="2" s="1"/>
  <c r="BF206" i="2" s="1"/>
  <c r="AY162" i="2"/>
  <c r="BA162" i="2" s="1"/>
  <c r="BE162" i="2" s="1"/>
  <c r="AY218" i="2"/>
  <c r="BA218" i="2" s="1"/>
  <c r="BE218" i="2" s="1"/>
  <c r="AY186" i="2"/>
  <c r="BA186" i="2" s="1"/>
  <c r="BB186" i="2" s="1"/>
  <c r="BF186" i="2" s="1"/>
  <c r="AY170" i="2"/>
  <c r="BA170" i="2" s="1"/>
  <c r="BB170" i="2" s="1"/>
  <c r="BF170" i="2" s="1"/>
  <c r="AY60" i="2"/>
  <c r="BA60" i="2" s="1"/>
  <c r="BE60" i="2" s="1"/>
  <c r="AY793" i="2"/>
  <c r="BA793" i="2" s="1"/>
  <c r="BB793" i="2" s="1"/>
  <c r="BF793" i="2" s="1"/>
  <c r="AY761" i="2"/>
  <c r="BA761" i="2" s="1"/>
  <c r="BB761" i="2" s="1"/>
  <c r="BF761" i="2" s="1"/>
  <c r="AY729" i="2"/>
  <c r="BA729" i="2" s="1"/>
  <c r="BB729" i="2" s="1"/>
  <c r="BF729" i="2" s="1"/>
  <c r="AY682" i="2"/>
  <c r="BA682" i="2" s="1"/>
  <c r="BE682" i="2" s="1"/>
  <c r="AY817" i="2"/>
  <c r="BA817" i="2" s="1"/>
  <c r="BE817" i="2" s="1"/>
  <c r="AX801" i="2"/>
  <c r="AZ801" i="2" s="1"/>
  <c r="BD801" i="2" s="1"/>
  <c r="AY778" i="2"/>
  <c r="BA778" i="2" s="1"/>
  <c r="BB778" i="2" s="1"/>
  <c r="BF778" i="2" s="1"/>
  <c r="AY813" i="2"/>
  <c r="BA813" i="2" s="1"/>
  <c r="BE813" i="2" s="1"/>
  <c r="AY769" i="2"/>
  <c r="BA769" i="2" s="1"/>
  <c r="BB769" i="2" s="1"/>
  <c r="BF769" i="2" s="1"/>
  <c r="AY737" i="2"/>
  <c r="BA737" i="2" s="1"/>
  <c r="BB737" i="2" s="1"/>
  <c r="BF737" i="2" s="1"/>
  <c r="AY667" i="2"/>
  <c r="BA667" i="2" s="1"/>
  <c r="BE667" i="2" s="1"/>
  <c r="AY595" i="2"/>
  <c r="BA595" i="2" s="1"/>
  <c r="BB595" i="2" s="1"/>
  <c r="BF595" i="2" s="1"/>
  <c r="AY587" i="2"/>
  <c r="BA587" i="2" s="1"/>
  <c r="BB587" i="2" s="1"/>
  <c r="BF587" i="2" s="1"/>
  <c r="AX765" i="2"/>
  <c r="AZ765" i="2" s="1"/>
  <c r="BD765" i="2" s="1"/>
  <c r="AX749" i="2"/>
  <c r="AZ749" i="2" s="1"/>
  <c r="BD749" i="2" s="1"/>
  <c r="AX733" i="2"/>
  <c r="AZ733" i="2" s="1"/>
  <c r="BD733" i="2" s="1"/>
  <c r="AX717" i="2"/>
  <c r="AZ717" i="2" s="1"/>
  <c r="BD717" i="2" s="1"/>
  <c r="AY619" i="2"/>
  <c r="BA619" i="2" s="1"/>
  <c r="BB619" i="2" s="1"/>
  <c r="BF619" i="2" s="1"/>
  <c r="AY666" i="2"/>
  <c r="BA666" i="2" s="1"/>
  <c r="BB666" i="2" s="1"/>
  <c r="BF666" i="2" s="1"/>
  <c r="AY582" i="2"/>
  <c r="BA582" i="2" s="1"/>
  <c r="BE582" i="2" s="1"/>
  <c r="AY566" i="2"/>
  <c r="BA566" i="2" s="1"/>
  <c r="BE566" i="2" s="1"/>
  <c r="AY512" i="2"/>
  <c r="BA512" i="2" s="1"/>
  <c r="BB512" i="2" s="1"/>
  <c r="BF512" i="2" s="1"/>
  <c r="AY496" i="2"/>
  <c r="BA496" i="2" s="1"/>
  <c r="BE496" i="2" s="1"/>
  <c r="AY480" i="2"/>
  <c r="BA480" i="2" s="1"/>
  <c r="BB480" i="2" s="1"/>
  <c r="BF480" i="2" s="1"/>
  <c r="AY532" i="2"/>
  <c r="BA532" i="2" s="1"/>
  <c r="BE532" i="2" s="1"/>
  <c r="AY516" i="2"/>
  <c r="BA516" i="2" s="1"/>
  <c r="BB516" i="2" s="1"/>
  <c r="BF516" i="2" s="1"/>
  <c r="AY500" i="2"/>
  <c r="BA500" i="2" s="1"/>
  <c r="BE500" i="2" s="1"/>
  <c r="AY484" i="2"/>
  <c r="BA484" i="2" s="1"/>
  <c r="BE484" i="2" s="1"/>
  <c r="AY349" i="2"/>
  <c r="BA349" i="2" s="1"/>
  <c r="BB349" i="2" s="1"/>
  <c r="BF349" i="2" s="1"/>
  <c r="AY444" i="2"/>
  <c r="BA444" i="2" s="1"/>
  <c r="BE444" i="2" s="1"/>
  <c r="AY387" i="2"/>
  <c r="BA387" i="2" s="1"/>
  <c r="BB387" i="2" s="1"/>
  <c r="BF387" i="2" s="1"/>
  <c r="AY262" i="2"/>
  <c r="BA262" i="2" s="1"/>
  <c r="BE262" i="2" s="1"/>
  <c r="AX14" i="2"/>
  <c r="AZ14" i="2" s="1"/>
  <c r="BD14" i="2" s="1"/>
  <c r="AX164" i="2"/>
  <c r="AZ164" i="2" s="1"/>
  <c r="BD164" i="2" s="1"/>
  <c r="AX231" i="2"/>
  <c r="AZ231" i="2" s="1"/>
  <c r="BD231" i="2" s="1"/>
  <c r="AY152" i="2"/>
  <c r="BA152" i="2" s="1"/>
  <c r="BE152" i="2" s="1"/>
  <c r="AY88" i="2"/>
  <c r="BA88" i="2" s="1"/>
  <c r="BB88" i="2" s="1"/>
  <c r="BF88" i="2" s="1"/>
  <c r="AY159" i="2"/>
  <c r="BA159" i="2" s="1"/>
  <c r="BB159" i="2" s="1"/>
  <c r="BF159" i="2" s="1"/>
  <c r="AY288" i="2"/>
  <c r="BA288" i="2" s="1"/>
  <c r="BE288" i="2" s="1"/>
  <c r="AY534" i="2"/>
  <c r="BA534" i="2" s="1"/>
  <c r="BB534" i="2" s="1"/>
  <c r="BF534" i="2" s="1"/>
  <c r="AY601" i="2"/>
  <c r="BA601" i="2" s="1"/>
  <c r="BE601" i="2" s="1"/>
  <c r="AX711" i="2"/>
  <c r="AZ711" i="2" s="1"/>
  <c r="BD711" i="2" s="1"/>
  <c r="AY807" i="2"/>
  <c r="BA807" i="2" s="1"/>
  <c r="BB807" i="2" s="1"/>
  <c r="BF807" i="2" s="1"/>
  <c r="AY573" i="2"/>
  <c r="BA573" i="2" s="1"/>
  <c r="BE573" i="2" s="1"/>
  <c r="AY556" i="2"/>
  <c r="BA556" i="2" s="1"/>
  <c r="BB556" i="2" s="1"/>
  <c r="BF556" i="2" s="1"/>
  <c r="AX214" i="2"/>
  <c r="AZ214" i="2" s="1"/>
  <c r="BD214" i="2" s="1"/>
  <c r="AX93" i="2"/>
  <c r="AZ93" i="2" s="1"/>
  <c r="BD93" i="2" s="1"/>
  <c r="AY77" i="2"/>
  <c r="BA77" i="2" s="1"/>
  <c r="BE77" i="2" s="1"/>
  <c r="AY20" i="2"/>
  <c r="BA20" i="2" s="1"/>
  <c r="BB20" i="2" s="1"/>
  <c r="BF20" i="2" s="1"/>
  <c r="AX789" i="2"/>
  <c r="AZ789" i="2" s="1"/>
  <c r="BD789" i="2" s="1"/>
  <c r="AY773" i="2"/>
  <c r="BA773" i="2" s="1"/>
  <c r="BB773" i="2" s="1"/>
  <c r="BF773" i="2" s="1"/>
  <c r="AY741" i="2"/>
  <c r="BA741" i="2" s="1"/>
  <c r="BB741" i="2" s="1"/>
  <c r="BF741" i="2" s="1"/>
  <c r="AY97" i="2"/>
  <c r="BA97" i="2" s="1"/>
  <c r="BE97" i="2" s="1"/>
  <c r="AX34" i="2"/>
  <c r="AZ34" i="2" s="1"/>
  <c r="BD34" i="2" s="1"/>
  <c r="AY686" i="2"/>
  <c r="BA686" i="2" s="1"/>
  <c r="BE686" i="2" s="1"/>
  <c r="AX678" i="2"/>
  <c r="AZ678" i="2" s="1"/>
  <c r="BD678" i="2" s="1"/>
  <c r="AX569" i="2"/>
  <c r="AZ569" i="2" s="1"/>
  <c r="BD569" i="2" s="1"/>
  <c r="AX504" i="2"/>
  <c r="AZ504" i="2" s="1"/>
  <c r="BD504" i="2" s="1"/>
  <c r="AY563" i="2"/>
  <c r="BA563" i="2" s="1"/>
  <c r="BE563" i="2" s="1"/>
  <c r="AY782" i="2"/>
  <c r="BA782" i="2" s="1"/>
  <c r="BB782" i="2" s="1"/>
  <c r="BF782" i="2" s="1"/>
  <c r="AX670" i="2"/>
  <c r="AZ670" i="2" s="1"/>
  <c r="BD670" i="2" s="1"/>
  <c r="AX654" i="2"/>
  <c r="AZ654" i="2" s="1"/>
  <c r="BD654" i="2" s="1"/>
  <c r="AX638" i="2"/>
  <c r="AZ638" i="2" s="1"/>
  <c r="BD638" i="2" s="1"/>
  <c r="AX631" i="2"/>
  <c r="AZ631" i="2" s="1"/>
  <c r="BD631" i="2" s="1"/>
  <c r="AY599" i="2"/>
  <c r="BA599" i="2" s="1"/>
  <c r="BE599" i="2" s="1"/>
  <c r="AX438" i="2"/>
  <c r="AZ438" i="2" s="1"/>
  <c r="BD438" i="2" s="1"/>
  <c r="AY396" i="2"/>
  <c r="BA396" i="2" s="1"/>
  <c r="BE396" i="2" s="1"/>
  <c r="AX315" i="2"/>
  <c r="AZ315" i="2" s="1"/>
  <c r="BD315" i="2" s="1"/>
  <c r="AX307" i="2"/>
  <c r="AZ307" i="2" s="1"/>
  <c r="BD307" i="2" s="1"/>
  <c r="AX261" i="2"/>
  <c r="AZ261" i="2" s="1"/>
  <c r="BD261" i="2" s="1"/>
  <c r="AY87" i="2"/>
  <c r="BA87" i="2" s="1"/>
  <c r="BE87" i="2" s="1"/>
  <c r="AY48" i="2"/>
  <c r="BA48" i="2" s="1"/>
  <c r="BE48" i="2" s="1"/>
  <c r="AY71" i="2"/>
  <c r="BA71" i="2" s="1"/>
  <c r="BB71" i="2" s="1"/>
  <c r="BF71" i="2" s="1"/>
  <c r="AY135" i="2"/>
  <c r="BA135" i="2" s="1"/>
  <c r="BB135" i="2" s="1"/>
  <c r="BF135" i="2" s="1"/>
  <c r="AY205" i="2"/>
  <c r="BA205" i="2" s="1"/>
  <c r="BE205" i="2" s="1"/>
  <c r="AY398" i="2"/>
  <c r="BA398" i="2" s="1"/>
  <c r="BB398" i="2" s="1"/>
  <c r="BF398" i="2" s="1"/>
  <c r="AY458" i="2"/>
  <c r="BA458" i="2" s="1"/>
  <c r="BB458" i="2" s="1"/>
  <c r="BF458" i="2" s="1"/>
  <c r="AX296" i="2"/>
  <c r="AZ296" i="2" s="1"/>
  <c r="BD296" i="2" s="1"/>
  <c r="AY519" i="2"/>
  <c r="BA519" i="2" s="1"/>
  <c r="BE519" i="2" s="1"/>
  <c r="AY637" i="2"/>
  <c r="BA637" i="2" s="1"/>
  <c r="BE637" i="2" s="1"/>
  <c r="AY788" i="2"/>
  <c r="BA788" i="2" s="1"/>
  <c r="BB788" i="2" s="1"/>
  <c r="BF788" i="2" s="1"/>
  <c r="AY648" i="2"/>
  <c r="BA648" i="2" s="1"/>
  <c r="BB648" i="2" s="1"/>
  <c r="BF648" i="2" s="1"/>
  <c r="AY459" i="2"/>
  <c r="BA459" i="2" s="1"/>
  <c r="BE459" i="2" s="1"/>
  <c r="AY589" i="2"/>
  <c r="BA589" i="2" s="1"/>
  <c r="BB589" i="2" s="1"/>
  <c r="BF589" i="2" s="1"/>
  <c r="AY641" i="2"/>
  <c r="BA641" i="2" s="1"/>
  <c r="BB641" i="2" s="1"/>
  <c r="BF641" i="2" s="1"/>
  <c r="AY145" i="2"/>
  <c r="BA145" i="2" s="1"/>
  <c r="BB145" i="2" s="1"/>
  <c r="BF145" i="2" s="1"/>
  <c r="AY138" i="2"/>
  <c r="BA138" i="2" s="1"/>
  <c r="BE138" i="2" s="1"/>
  <c r="AY73" i="2"/>
  <c r="BA73" i="2" s="1"/>
  <c r="BB73" i="2" s="1"/>
  <c r="BF73" i="2" s="1"/>
  <c r="AY41" i="2"/>
  <c r="BA41" i="2" s="1"/>
  <c r="BB41" i="2" s="1"/>
  <c r="BF41" i="2" s="1"/>
  <c r="AY390" i="2"/>
  <c r="BA390" i="2" s="1"/>
  <c r="BE390" i="2" s="1"/>
  <c r="AY168" i="2"/>
  <c r="BA168" i="2" s="1"/>
  <c r="BE168" i="2" s="1"/>
  <c r="AY110" i="2"/>
  <c r="BA110" i="2" s="1"/>
  <c r="BB110" i="2" s="1"/>
  <c r="BF110" i="2" s="1"/>
  <c r="AX167" i="2"/>
  <c r="AZ167" i="2" s="1"/>
  <c r="BD167" i="2" s="1"/>
  <c r="AX195" i="2"/>
  <c r="AZ195" i="2" s="1"/>
  <c r="BD195" i="2" s="1"/>
  <c r="AY44" i="2"/>
  <c r="BA44" i="2" s="1"/>
  <c r="BB44" i="2" s="1"/>
  <c r="BF44" i="2" s="1"/>
  <c r="AY128" i="2"/>
  <c r="BA128" i="2" s="1"/>
  <c r="BE128" i="2" s="1"/>
  <c r="AY181" i="2"/>
  <c r="BA181" i="2" s="1"/>
  <c r="BE181" i="2" s="1"/>
  <c r="AY232" i="2"/>
  <c r="BA232" i="2" s="1"/>
  <c r="BE232" i="2" s="1"/>
  <c r="AY246" i="2"/>
  <c r="BA246" i="2" s="1"/>
  <c r="BE246" i="2" s="1"/>
  <c r="AY535" i="2"/>
  <c r="BA535" i="2" s="1"/>
  <c r="AY569" i="2"/>
  <c r="BA569" i="2" s="1"/>
  <c r="BE569" i="2" s="1"/>
  <c r="AY653" i="2"/>
  <c r="BA653" i="2" s="1"/>
  <c r="BE653" i="2" s="1"/>
  <c r="AY743" i="2"/>
  <c r="BA743" i="2" s="1"/>
  <c r="BE743" i="2" s="1"/>
  <c r="AY775" i="2"/>
  <c r="BA775" i="2" s="1"/>
  <c r="BB775" i="2" s="1"/>
  <c r="BF775" i="2" s="1"/>
  <c r="AY712" i="2"/>
  <c r="BA712" i="2" s="1"/>
  <c r="BE712" i="2" s="1"/>
  <c r="AY696" i="2"/>
  <c r="BA696" i="2" s="1"/>
  <c r="BB696" i="2" s="1"/>
  <c r="BF696" i="2" s="1"/>
  <c r="AY681" i="2"/>
  <c r="BA681" i="2" s="1"/>
  <c r="BB681" i="2" s="1"/>
  <c r="BF681" i="2" s="1"/>
  <c r="AY572" i="2"/>
  <c r="BA572" i="2" s="1"/>
  <c r="BB572" i="2" s="1"/>
  <c r="BF572" i="2" s="1"/>
  <c r="AY692" i="2"/>
  <c r="BA692" i="2" s="1"/>
  <c r="BE692" i="2" s="1"/>
  <c r="AY399" i="2"/>
  <c r="BA399" i="2" s="1"/>
  <c r="BE399" i="2" s="1"/>
  <c r="AY514" i="2"/>
  <c r="BA514" i="2" s="1"/>
  <c r="BE514" i="2" s="1"/>
  <c r="AY657" i="2"/>
  <c r="BA657" i="2" s="1"/>
  <c r="BE657" i="2" s="1"/>
  <c r="AX218" i="2"/>
  <c r="AZ218" i="2" s="1"/>
  <c r="BD218" i="2" s="1"/>
  <c r="AX137" i="2"/>
  <c r="AZ137" i="2" s="1"/>
  <c r="BD137" i="2" s="1"/>
  <c r="AX101" i="2"/>
  <c r="AZ101" i="2" s="1"/>
  <c r="BD101" i="2" s="1"/>
  <c r="AX194" i="2"/>
  <c r="AZ194" i="2" s="1"/>
  <c r="BD194" i="2" s="1"/>
  <c r="AY745" i="2"/>
  <c r="BA745" i="2" s="1"/>
  <c r="BB745" i="2" s="1"/>
  <c r="BF745" i="2" s="1"/>
  <c r="AY753" i="2"/>
  <c r="BA753" i="2" s="1"/>
  <c r="BE753" i="2" s="1"/>
  <c r="AY721" i="2"/>
  <c r="BA721" i="2" s="1"/>
  <c r="BB721" i="2" s="1"/>
  <c r="BF721" i="2" s="1"/>
  <c r="AY674" i="2"/>
  <c r="BA674" i="2" s="1"/>
  <c r="BB674" i="2" s="1"/>
  <c r="BF674" i="2" s="1"/>
  <c r="AY786" i="2"/>
  <c r="BA786" i="2" s="1"/>
  <c r="BB786" i="2" s="1"/>
  <c r="BF786" i="2" s="1"/>
  <c r="AX619" i="2"/>
  <c r="AZ619" i="2" s="1"/>
  <c r="BD619" i="2" s="1"/>
  <c r="AY504" i="2"/>
  <c r="BA504" i="2" s="1"/>
  <c r="BB504" i="2" s="1"/>
  <c r="BF504" i="2" s="1"/>
  <c r="AY488" i="2"/>
  <c r="BA488" i="2" s="1"/>
  <c r="BE488" i="2" s="1"/>
  <c r="AY508" i="2"/>
  <c r="BA508" i="2" s="1"/>
  <c r="BE508" i="2" s="1"/>
  <c r="AY492" i="2"/>
  <c r="BA492" i="2" s="1"/>
  <c r="BB492" i="2" s="1"/>
  <c r="BF492" i="2" s="1"/>
  <c r="AY476" i="2"/>
  <c r="BA476" i="2" s="1"/>
  <c r="BE476" i="2" s="1"/>
  <c r="AX452" i="2"/>
  <c r="AZ452" i="2" s="1"/>
  <c r="BD452" i="2" s="1"/>
  <c r="AY433" i="2"/>
  <c r="BA433" i="2" s="1"/>
  <c r="BB433" i="2" s="1"/>
  <c r="BF433" i="2" s="1"/>
  <c r="AX433" i="2"/>
  <c r="AZ433" i="2" s="1"/>
  <c r="BD433" i="2" s="1"/>
  <c r="AY331" i="2"/>
  <c r="BA331" i="2" s="1"/>
  <c r="BB331" i="2" s="1"/>
  <c r="BF331" i="2" s="1"/>
  <c r="AX407" i="2"/>
  <c r="AZ407" i="2" s="1"/>
  <c r="BD407" i="2" s="1"/>
  <c r="AX327" i="2"/>
  <c r="AZ327" i="2" s="1"/>
  <c r="BD327" i="2" s="1"/>
  <c r="AX265" i="2"/>
  <c r="AZ265" i="2" s="1"/>
  <c r="BD265" i="2" s="1"/>
  <c r="AX191" i="2"/>
  <c r="AZ191" i="2" s="1"/>
  <c r="BD191" i="2" s="1"/>
  <c r="AX163" i="2"/>
  <c r="AZ163" i="2" s="1"/>
  <c r="BD163" i="2" s="1"/>
  <c r="AY217" i="2"/>
  <c r="BA217" i="2" s="1"/>
  <c r="BB217" i="2" s="1"/>
  <c r="BF217" i="2" s="1"/>
  <c r="AY67" i="2"/>
  <c r="BA67" i="2" s="1"/>
  <c r="BB67" i="2" s="1"/>
  <c r="BF67" i="2" s="1"/>
  <c r="AX55" i="2"/>
  <c r="AZ55" i="2" s="1"/>
  <c r="BD55" i="2" s="1"/>
  <c r="AY143" i="2"/>
  <c r="BA143" i="2" s="1"/>
  <c r="BB143" i="2" s="1"/>
  <c r="BF143" i="2" s="1"/>
  <c r="AY231" i="2"/>
  <c r="BA231" i="2" s="1"/>
  <c r="BB231" i="2" s="1"/>
  <c r="BF231" i="2" s="1"/>
  <c r="AX176" i="2"/>
  <c r="AZ176" i="2" s="1"/>
  <c r="BD176" i="2" s="1"/>
  <c r="AY756" i="2"/>
  <c r="BA756" i="2" s="1"/>
  <c r="BE756" i="2" s="1"/>
  <c r="AY86" i="2"/>
  <c r="BA86" i="2" s="1"/>
  <c r="BE86" i="2" s="1"/>
  <c r="AX166" i="2"/>
  <c r="AZ166" i="2" s="1"/>
  <c r="BD166" i="2" s="1"/>
  <c r="AY46" i="2"/>
  <c r="BA46" i="2" s="1"/>
  <c r="BB46" i="2" s="1"/>
  <c r="BF46" i="2" s="1"/>
  <c r="AX77" i="2"/>
  <c r="AZ77" i="2" s="1"/>
  <c r="BD77" i="2" s="1"/>
  <c r="AX36" i="2"/>
  <c r="AZ36" i="2" s="1"/>
  <c r="BD36" i="2" s="1"/>
  <c r="AY770" i="2"/>
  <c r="BA770" i="2" s="1"/>
  <c r="BE770" i="2" s="1"/>
  <c r="AY754" i="2"/>
  <c r="BA754" i="2" s="1"/>
  <c r="BB754" i="2" s="1"/>
  <c r="BF754" i="2" s="1"/>
  <c r="AY738" i="2"/>
  <c r="BA738" i="2" s="1"/>
  <c r="BE738" i="2" s="1"/>
  <c r="AY722" i="2"/>
  <c r="BA722" i="2" s="1"/>
  <c r="BE722" i="2" s="1"/>
  <c r="AY204" i="2"/>
  <c r="BA204" i="2" s="1"/>
  <c r="BB204" i="2" s="1"/>
  <c r="BF204" i="2" s="1"/>
  <c r="AY136" i="2"/>
  <c r="BA136" i="2" s="1"/>
  <c r="BB136" i="2" s="1"/>
  <c r="BF136" i="2" s="1"/>
  <c r="AX219" i="2"/>
  <c r="AZ219" i="2" s="1"/>
  <c r="BD219" i="2" s="1"/>
  <c r="AY160" i="2"/>
  <c r="BA160" i="2" s="1"/>
  <c r="BB160" i="2" s="1"/>
  <c r="BF160" i="2" s="1"/>
  <c r="AY176" i="2"/>
  <c r="BA176" i="2" s="1"/>
  <c r="BB176" i="2" s="1"/>
  <c r="BF176" i="2" s="1"/>
  <c r="AY772" i="2"/>
  <c r="BA772" i="2" s="1"/>
  <c r="BB772" i="2" s="1"/>
  <c r="BF772" i="2" s="1"/>
  <c r="AY167" i="2"/>
  <c r="BA167" i="2" s="1"/>
  <c r="BB167" i="2" s="1"/>
  <c r="BF167" i="2" s="1"/>
  <c r="AY219" i="2"/>
  <c r="BA219" i="2" s="1"/>
  <c r="BB219" i="2" s="1"/>
  <c r="BF219" i="2" s="1"/>
  <c r="AY142" i="2"/>
  <c r="BA142" i="2" s="1"/>
  <c r="BB142" i="2" s="1"/>
  <c r="BF142" i="2" s="1"/>
  <c r="AY126" i="2"/>
  <c r="BA126" i="2" s="1"/>
  <c r="BE126" i="2" s="1"/>
  <c r="AY194" i="2"/>
  <c r="BA194" i="2" s="1"/>
  <c r="BE194" i="2" s="1"/>
  <c r="AY149" i="2"/>
  <c r="BA149" i="2" s="1"/>
  <c r="BE149" i="2" s="1"/>
  <c r="AY230" i="2"/>
  <c r="BA230" i="2" s="1"/>
  <c r="BE230" i="2" s="1"/>
  <c r="AX89" i="2"/>
  <c r="AZ89" i="2" s="1"/>
  <c r="BD89" i="2" s="1"/>
  <c r="AX19" i="2"/>
  <c r="AZ19" i="2" s="1"/>
  <c r="BD19" i="2" s="1"/>
  <c r="AY127" i="2"/>
  <c r="BA127" i="2" s="1"/>
  <c r="BE127" i="2" s="1"/>
  <c r="AX168" i="2"/>
  <c r="AZ168" i="2" s="1"/>
  <c r="BD168" i="2" s="1"/>
  <c r="AY33" i="2"/>
  <c r="BA33" i="2" s="1"/>
  <c r="BE33" i="2" s="1"/>
  <c r="AY212" i="2"/>
  <c r="BA212" i="2" s="1"/>
  <c r="BB212" i="2" s="1"/>
  <c r="BF212" i="2" s="1"/>
  <c r="AY117" i="2"/>
  <c r="BA117" i="2" s="1"/>
  <c r="BB117" i="2" s="1"/>
  <c r="BF117" i="2" s="1"/>
  <c r="AX180" i="2"/>
  <c r="AZ180" i="2" s="1"/>
  <c r="BD180" i="2" s="1"/>
  <c r="AX215" i="2"/>
  <c r="AZ215" i="2" s="1"/>
  <c r="BD215" i="2" s="1"/>
  <c r="AY103" i="2"/>
  <c r="BA103" i="2" s="1"/>
  <c r="BE103" i="2" s="1"/>
  <c r="AY121" i="2"/>
  <c r="BA121" i="2" s="1"/>
  <c r="BE121" i="2" s="1"/>
  <c r="AX172" i="2"/>
  <c r="AZ172" i="2" s="1"/>
  <c r="BD172" i="2" s="1"/>
  <c r="AY192" i="2"/>
  <c r="BA192" i="2" s="1"/>
  <c r="BE192" i="2" s="1"/>
  <c r="AX187" i="2"/>
  <c r="AZ187" i="2" s="1"/>
  <c r="BD187" i="2" s="1"/>
  <c r="AX211" i="2"/>
  <c r="AZ211" i="2" s="1"/>
  <c r="BD211" i="2" s="1"/>
  <c r="AY724" i="2"/>
  <c r="BA724" i="2" s="1"/>
  <c r="BB724" i="2" s="1"/>
  <c r="BF724" i="2" s="1"/>
  <c r="AY133" i="2"/>
  <c r="BA133" i="2" s="1"/>
  <c r="BB133" i="2" s="1"/>
  <c r="BF133" i="2" s="1"/>
  <c r="AY211" i="2"/>
  <c r="BA211" i="2" s="1"/>
  <c r="BE211" i="2" s="1"/>
  <c r="AX182" i="2"/>
  <c r="AZ182" i="2" s="1"/>
  <c r="BD182" i="2" s="1"/>
  <c r="AY116" i="2"/>
  <c r="BA116" i="2" s="1"/>
  <c r="BB116" i="2" s="1"/>
  <c r="BF116" i="2" s="1"/>
  <c r="AX42" i="2"/>
  <c r="AZ42" i="2" s="1"/>
  <c r="BD42" i="2" s="1"/>
  <c r="AX805" i="2"/>
  <c r="AZ805" i="2" s="1"/>
  <c r="BD805" i="2" s="1"/>
  <c r="AY678" i="2"/>
  <c r="BA678" i="2" s="1"/>
  <c r="BB678" i="2" s="1"/>
  <c r="BF678" i="2" s="1"/>
  <c r="BA369" i="2"/>
  <c r="BE369" i="2" s="1"/>
  <c r="BA236" i="2"/>
  <c r="BB236" i="2" s="1"/>
  <c r="BF236" i="2" s="1"/>
  <c r="BA558" i="2"/>
  <c r="BB558" i="2" s="1"/>
  <c r="BF558" i="2" s="1"/>
  <c r="BA475" i="2"/>
  <c r="BE475" i="2" s="1"/>
  <c r="BE397" i="2"/>
  <c r="BA510" i="2"/>
  <c r="BB510" i="2" s="1"/>
  <c r="BF510" i="2" s="1"/>
  <c r="BA379" i="2"/>
  <c r="BB379" i="2" s="1"/>
  <c r="BF379" i="2" s="1"/>
  <c r="BA385" i="2"/>
  <c r="BE385" i="2" s="1"/>
  <c r="BA574" i="2"/>
  <c r="BB574" i="2" s="1"/>
  <c r="BF574" i="2" s="1"/>
  <c r="AZ446" i="2"/>
  <c r="BD446" i="2" s="1"/>
  <c r="BA260" i="2"/>
  <c r="BB260" i="2" s="1"/>
  <c r="BF260" i="2" s="1"/>
  <c r="BA140" i="2"/>
  <c r="BB140" i="2" s="1"/>
  <c r="BF140" i="2" s="1"/>
  <c r="AZ593" i="2"/>
  <c r="BD593" i="2" s="1"/>
  <c r="AZ488" i="2"/>
  <c r="BD488" i="2" s="1"/>
  <c r="BA400" i="2"/>
  <c r="BE400" i="2" s="1"/>
  <c r="BB336" i="2"/>
  <c r="BF336" i="2" s="1"/>
  <c r="BB757" i="2"/>
  <c r="BF757" i="2" s="1"/>
  <c r="BB748" i="2"/>
  <c r="BF748" i="2" s="1"/>
  <c r="BB684" i="2"/>
  <c r="BF684" i="2" s="1"/>
  <c r="BE684" i="2"/>
  <c r="BA765" i="2"/>
  <c r="BB765" i="2" s="1"/>
  <c r="BF765" i="2" s="1"/>
  <c r="BE112" i="2"/>
  <c r="BB112" i="2"/>
  <c r="BF112" i="2" s="1"/>
  <c r="BB705" i="2"/>
  <c r="BF705" i="2" s="1"/>
  <c r="BE705" i="2"/>
  <c r="BB171" i="2"/>
  <c r="BF171" i="2" s="1"/>
  <c r="AY242" i="2"/>
  <c r="BA242" i="2" s="1"/>
  <c r="BE242" i="2" s="1"/>
  <c r="AY347" i="2"/>
  <c r="BA347" i="2" s="1"/>
  <c r="AY391" i="2"/>
  <c r="BA391" i="2" s="1"/>
  <c r="BB391" i="2" s="1"/>
  <c r="BF391" i="2" s="1"/>
  <c r="AY310" i="2"/>
  <c r="BA310" i="2" s="1"/>
  <c r="BB310" i="2" s="1"/>
  <c r="BF310" i="2" s="1"/>
  <c r="AY196" i="2"/>
  <c r="BA196" i="2" s="1"/>
  <c r="BE196" i="2" s="1"/>
  <c r="AY209" i="2"/>
  <c r="BA209" i="2" s="1"/>
  <c r="BB209" i="2" s="1"/>
  <c r="BF209" i="2" s="1"/>
  <c r="AX430" i="2"/>
  <c r="AZ430" i="2" s="1"/>
  <c r="BD430" i="2" s="1"/>
  <c r="AY533" i="2"/>
  <c r="BA533" i="2" s="1"/>
  <c r="BE533" i="2" s="1"/>
  <c r="AY577" i="2"/>
  <c r="BA577" i="2" s="1"/>
  <c r="BE577" i="2" s="1"/>
  <c r="AY719" i="2"/>
  <c r="BA719" i="2" s="1"/>
  <c r="AY751" i="2"/>
  <c r="BA751" i="2" s="1"/>
  <c r="AY565" i="2"/>
  <c r="BA565" i="2" s="1"/>
  <c r="BB565" i="2" s="1"/>
  <c r="BF565" i="2" s="1"/>
  <c r="AY605" i="2"/>
  <c r="BA605" i="2" s="1"/>
  <c r="AY616" i="2"/>
  <c r="BA616" i="2" s="1"/>
  <c r="BB616" i="2" s="1"/>
  <c r="BF616" i="2" s="1"/>
  <c r="AY141" i="2"/>
  <c r="BA141" i="2" s="1"/>
  <c r="AY150" i="2"/>
  <c r="BA150" i="2" s="1"/>
  <c r="AX190" i="2"/>
  <c r="AZ190" i="2" s="1"/>
  <c r="BD190" i="2" s="1"/>
  <c r="AX111" i="2"/>
  <c r="AZ111" i="2" s="1"/>
  <c r="BD111" i="2" s="1"/>
  <c r="AY82" i="2"/>
  <c r="BA82" i="2" s="1"/>
  <c r="AX162" i="2"/>
  <c r="AZ162" i="2" s="1"/>
  <c r="BD162" i="2" s="1"/>
  <c r="AY69" i="2"/>
  <c r="BA69" i="2" s="1"/>
  <c r="BE69" i="2" s="1"/>
  <c r="AY31" i="2"/>
  <c r="BA31" i="2" s="1"/>
  <c r="BE31" i="2" s="1"/>
  <c r="AY19" i="2"/>
  <c r="BA19" i="2" s="1"/>
  <c r="AY797" i="2"/>
  <c r="BA797" i="2" s="1"/>
  <c r="BB797" i="2" s="1"/>
  <c r="BF797" i="2" s="1"/>
  <c r="AY94" i="2"/>
  <c r="BA94" i="2" s="1"/>
  <c r="AY43" i="2"/>
  <c r="BA43" i="2" s="1"/>
  <c r="BE43" i="2" s="1"/>
  <c r="AX30" i="2"/>
  <c r="AZ30" i="2" s="1"/>
  <c r="BD30" i="2" s="1"/>
  <c r="AX817" i="2"/>
  <c r="AZ817" i="2" s="1"/>
  <c r="BD817" i="2" s="1"/>
  <c r="AY23" i="2"/>
  <c r="BA23" i="2" s="1"/>
  <c r="AY675" i="2"/>
  <c r="BA675" i="2" s="1"/>
  <c r="BE675" i="2" s="1"/>
  <c r="AY659" i="2"/>
  <c r="BA659" i="2" s="1"/>
  <c r="BB659" i="2" s="1"/>
  <c r="BF659" i="2" s="1"/>
  <c r="AY643" i="2"/>
  <c r="BA643" i="2" s="1"/>
  <c r="BE643" i="2" s="1"/>
  <c r="AY567" i="2"/>
  <c r="BA567" i="2" s="1"/>
  <c r="AY603" i="2"/>
  <c r="BA603" i="2" s="1"/>
  <c r="BE603" i="2" s="1"/>
  <c r="AX581" i="2"/>
  <c r="AZ581" i="2" s="1"/>
  <c r="BD581" i="2" s="1"/>
  <c r="AX781" i="2"/>
  <c r="AZ781" i="2" s="1"/>
  <c r="BD781" i="2" s="1"/>
  <c r="AX773" i="2"/>
  <c r="AZ773" i="2" s="1"/>
  <c r="BD773" i="2" s="1"/>
  <c r="AX757" i="2"/>
  <c r="AZ757" i="2" s="1"/>
  <c r="BD757" i="2" s="1"/>
  <c r="AX741" i="2"/>
  <c r="AZ741" i="2" s="1"/>
  <c r="BD741" i="2" s="1"/>
  <c r="AX725" i="2"/>
  <c r="AZ725" i="2" s="1"/>
  <c r="BD725" i="2" s="1"/>
  <c r="AY663" i="2"/>
  <c r="BA663" i="2" s="1"/>
  <c r="BE663" i="2" s="1"/>
  <c r="AY647" i="2"/>
  <c r="BA647" i="2" s="1"/>
  <c r="BE647" i="2" s="1"/>
  <c r="AX597" i="2"/>
  <c r="AZ597" i="2" s="1"/>
  <c r="BD597" i="2" s="1"/>
  <c r="AY448" i="2"/>
  <c r="BA448" i="2" s="1"/>
  <c r="AY344" i="2"/>
  <c r="BA344" i="2" s="1"/>
  <c r="BE344" i="2" s="1"/>
  <c r="AY436" i="2"/>
  <c r="BA436" i="2" s="1"/>
  <c r="AY356" i="2"/>
  <c r="BA356" i="2" s="1"/>
  <c r="BE356" i="2" s="1"/>
  <c r="AY319" i="2"/>
  <c r="BA319" i="2" s="1"/>
  <c r="AY296" i="2"/>
  <c r="BA296" i="2" s="1"/>
  <c r="AY282" i="2"/>
  <c r="BA282" i="2" s="1"/>
  <c r="BE282" i="2" s="1"/>
  <c r="AY266" i="2"/>
  <c r="BA266" i="2" s="1"/>
  <c r="AY327" i="2"/>
  <c r="BA327" i="2" s="1"/>
  <c r="AX282" i="2"/>
  <c r="AZ282" i="2" s="1"/>
  <c r="BD282" i="2" s="1"/>
  <c r="AX257" i="2"/>
  <c r="AZ257" i="2" s="1"/>
  <c r="BD257" i="2" s="1"/>
  <c r="AX175" i="2"/>
  <c r="AZ175" i="2" s="1"/>
  <c r="BD175" i="2" s="1"/>
  <c r="AY298" i="2"/>
  <c r="BA298" i="2" s="1"/>
  <c r="BB298" i="2" s="1"/>
  <c r="BF298" i="2" s="1"/>
  <c r="AX179" i="2"/>
  <c r="AZ179" i="2" s="1"/>
  <c r="BD179" i="2" s="1"/>
  <c r="AY224" i="2"/>
  <c r="BA224" i="2" s="1"/>
  <c r="AY293" i="2"/>
  <c r="BA293" i="2" s="1"/>
  <c r="BB293" i="2" s="1"/>
  <c r="BF293" i="2" s="1"/>
  <c r="AY52" i="2"/>
  <c r="BA52" i="2" s="1"/>
  <c r="AY131" i="2"/>
  <c r="BA131" i="2" s="1"/>
  <c r="BB131" i="2" s="1"/>
  <c r="BF131" i="2" s="1"/>
  <c r="AY10" i="2"/>
  <c r="BA10" i="2" s="1"/>
  <c r="BE10" i="2" s="1"/>
  <c r="AY45" i="2"/>
  <c r="BA45" i="2" s="1"/>
  <c r="AY122" i="2"/>
  <c r="BA122" i="2" s="1"/>
  <c r="AX188" i="2"/>
  <c r="AZ188" i="2" s="1"/>
  <c r="BD188" i="2" s="1"/>
  <c r="AY597" i="2"/>
  <c r="BA597" i="2" s="1"/>
  <c r="BB597" i="2" s="1"/>
  <c r="BF597" i="2" s="1"/>
  <c r="AY593" i="2"/>
  <c r="BA593" i="2" s="1"/>
  <c r="BE593" i="2" s="1"/>
  <c r="AY799" i="2"/>
  <c r="BA799" i="2" s="1"/>
  <c r="BB799" i="2" s="1"/>
  <c r="BF799" i="2" s="1"/>
  <c r="AY407" i="2"/>
  <c r="BA407" i="2" s="1"/>
  <c r="BE407" i="2" s="1"/>
  <c r="AY462" i="2"/>
  <c r="BA462" i="2" s="1"/>
  <c r="BB462" i="2" s="1"/>
  <c r="BF462" i="2" s="1"/>
  <c r="AY673" i="2"/>
  <c r="BA673" i="2" s="1"/>
  <c r="AY633" i="2"/>
  <c r="BA633" i="2" s="1"/>
  <c r="AY656" i="2"/>
  <c r="BA656" i="2" s="1"/>
  <c r="BB656" i="2" s="1"/>
  <c r="BF656" i="2" s="1"/>
  <c r="AY787" i="2"/>
  <c r="BA787" i="2" s="1"/>
  <c r="BE787" i="2" s="1"/>
  <c r="AY153" i="2"/>
  <c r="BA153" i="2" s="1"/>
  <c r="BB153" i="2" s="1"/>
  <c r="BF153" i="2" s="1"/>
  <c r="AX202" i="2"/>
  <c r="AZ202" i="2" s="1"/>
  <c r="BD202" i="2" s="1"/>
  <c r="AX141" i="2"/>
  <c r="AZ141" i="2" s="1"/>
  <c r="BD141" i="2" s="1"/>
  <c r="AX125" i="2"/>
  <c r="AZ125" i="2" s="1"/>
  <c r="BD125" i="2" s="1"/>
  <c r="AY175" i="2"/>
  <c r="BA175" i="2" s="1"/>
  <c r="AX67" i="2"/>
  <c r="AZ67" i="2" s="1"/>
  <c r="BD67" i="2" s="1"/>
  <c r="AY191" i="2"/>
  <c r="BA191" i="2" s="1"/>
  <c r="BE191" i="2" s="1"/>
  <c r="AX85" i="2"/>
  <c r="AZ85" i="2" s="1"/>
  <c r="BD85" i="2" s="1"/>
  <c r="AY85" i="2"/>
  <c r="BA85" i="2" s="1"/>
  <c r="BE85" i="2" s="1"/>
  <c r="AY12" i="2"/>
  <c r="BA12" i="2" s="1"/>
  <c r="AY821" i="2"/>
  <c r="BA821" i="2" s="1"/>
  <c r="BE821" i="2" s="1"/>
  <c r="AY8" i="2"/>
  <c r="BA8" i="2" s="1"/>
  <c r="AY777" i="2"/>
  <c r="BA777" i="2" s="1"/>
  <c r="AX702" i="2"/>
  <c r="AZ702" i="2" s="1"/>
  <c r="BD702" i="2" s="1"/>
  <c r="AX28" i="2"/>
  <c r="AZ28" i="2" s="1"/>
  <c r="BD28" i="2" s="1"/>
  <c r="AY749" i="2"/>
  <c r="BA749" i="2" s="1"/>
  <c r="BB749" i="2" s="1"/>
  <c r="BF749" i="2" s="1"/>
  <c r="AY717" i="2"/>
  <c r="BA717" i="2" s="1"/>
  <c r="AX512" i="2"/>
  <c r="AZ512" i="2" s="1"/>
  <c r="BD512" i="2" s="1"/>
  <c r="AX496" i="2"/>
  <c r="AZ496" i="2" s="1"/>
  <c r="BD496" i="2" s="1"/>
  <c r="AX662" i="2"/>
  <c r="AZ662" i="2" s="1"/>
  <c r="BD662" i="2" s="1"/>
  <c r="AX646" i="2"/>
  <c r="AZ646" i="2" s="1"/>
  <c r="BD646" i="2" s="1"/>
  <c r="AY528" i="2"/>
  <c r="BA528" i="2" s="1"/>
  <c r="BB528" i="2" s="1"/>
  <c r="BF528" i="2" s="1"/>
  <c r="AY554" i="2"/>
  <c r="BA554" i="2" s="1"/>
  <c r="BE554" i="2" s="1"/>
  <c r="AY473" i="2"/>
  <c r="BA473" i="2" s="1"/>
  <c r="BB473" i="2" s="1"/>
  <c r="BF473" i="2" s="1"/>
  <c r="AY392" i="2"/>
  <c r="BA392" i="2" s="1"/>
  <c r="BE392" i="2" s="1"/>
  <c r="AY360" i="2"/>
  <c r="BA360" i="2" s="1"/>
  <c r="BE360" i="2" s="1"/>
  <c r="AY429" i="2"/>
  <c r="BA429" i="2" s="1"/>
  <c r="AY408" i="2"/>
  <c r="BA408" i="2" s="1"/>
  <c r="BE408" i="2" s="1"/>
  <c r="AY425" i="2"/>
  <c r="BA425" i="2" s="1"/>
  <c r="AY340" i="2"/>
  <c r="BA340" i="2" s="1"/>
  <c r="AX303" i="2"/>
  <c r="AZ303" i="2" s="1"/>
  <c r="BD303" i="2" s="1"/>
  <c r="AY258" i="2"/>
  <c r="BA258" i="2" s="1"/>
  <c r="AY79" i="2"/>
  <c r="BA79" i="2" s="1"/>
  <c r="BE79" i="2" s="1"/>
  <c r="AY63" i="2"/>
  <c r="BA63" i="2" s="1"/>
  <c r="BE63" i="2" s="1"/>
  <c r="AX301" i="2"/>
  <c r="AZ301" i="2" s="1"/>
  <c r="BD301" i="2" s="1"/>
  <c r="AY256" i="2"/>
  <c r="BA256" i="2" s="1"/>
  <c r="BB256" i="2" s="1"/>
  <c r="BF256" i="2" s="1"/>
  <c r="AY334" i="2"/>
  <c r="BA334" i="2" s="1"/>
  <c r="BB334" i="2" s="1"/>
  <c r="BF334" i="2" s="1"/>
  <c r="AY402" i="2"/>
  <c r="BA402" i="2" s="1"/>
  <c r="BE402" i="2" s="1"/>
  <c r="AX183" i="2"/>
  <c r="AZ183" i="2" s="1"/>
  <c r="BD183" i="2" s="1"/>
  <c r="AX199" i="2"/>
  <c r="AZ199" i="2" s="1"/>
  <c r="BD199" i="2" s="1"/>
  <c r="AX320" i="2"/>
  <c r="AZ320" i="2" s="1"/>
  <c r="BD320" i="2" s="1"/>
  <c r="AX158" i="2"/>
  <c r="AZ158" i="2" s="1"/>
  <c r="BD158" i="2" s="1"/>
  <c r="AY216" i="2"/>
  <c r="BA216" i="2" s="1"/>
  <c r="BB216" i="2" s="1"/>
  <c r="BF216" i="2" s="1"/>
  <c r="AY225" i="2"/>
  <c r="BA225" i="2" s="1"/>
  <c r="BE225" i="2" s="1"/>
  <c r="AX321" i="2"/>
  <c r="AZ321" i="2" s="1"/>
  <c r="BD321" i="2" s="1"/>
  <c r="AY363" i="2"/>
  <c r="BA363" i="2" s="1"/>
  <c r="BB363" i="2" s="1"/>
  <c r="BF363" i="2" s="1"/>
  <c r="AY466" i="2"/>
  <c r="BA466" i="2" s="1"/>
  <c r="BB466" i="2" s="1"/>
  <c r="BF466" i="2" s="1"/>
  <c r="AX628" i="2"/>
  <c r="AZ628" i="2" s="1"/>
  <c r="BD628" i="2" s="1"/>
  <c r="AY560" i="2"/>
  <c r="BA560" i="2" s="1"/>
  <c r="BE560" i="2" s="1"/>
  <c r="AY613" i="2"/>
  <c r="BA613" i="2" s="1"/>
  <c r="AX549" i="2"/>
  <c r="AZ549" i="2" s="1"/>
  <c r="BD549" i="2" s="1"/>
  <c r="AY561" i="2"/>
  <c r="BA561" i="2" s="1"/>
  <c r="BE561" i="2" s="1"/>
  <c r="AY708" i="2"/>
  <c r="BA708" i="2" s="1"/>
  <c r="AY735" i="2"/>
  <c r="BA735" i="2" s="1"/>
  <c r="BE735" i="2" s="1"/>
  <c r="AY767" i="2"/>
  <c r="BA767" i="2" s="1"/>
  <c r="AY581" i="2"/>
  <c r="BA581" i="2" s="1"/>
  <c r="AY704" i="2"/>
  <c r="BA704" i="2" s="1"/>
  <c r="BE704" i="2" s="1"/>
  <c r="AY795" i="2"/>
  <c r="BA795" i="2" s="1"/>
  <c r="BE795" i="2" s="1"/>
  <c r="AY202" i="2"/>
  <c r="BA202" i="2" s="1"/>
  <c r="BE202" i="2" s="1"/>
  <c r="AY157" i="2"/>
  <c r="BA157" i="2" s="1"/>
  <c r="BE157" i="2" s="1"/>
  <c r="AY134" i="2"/>
  <c r="BA134" i="2" s="1"/>
  <c r="BE134" i="2" s="1"/>
  <c r="AY90" i="2"/>
  <c r="BA90" i="2" s="1"/>
  <c r="BE90" i="2" s="1"/>
  <c r="AY210" i="2"/>
  <c r="BA210" i="2" s="1"/>
  <c r="AX210" i="2"/>
  <c r="AZ210" i="2" s="1"/>
  <c r="BD210" i="2" s="1"/>
  <c r="AY166" i="2"/>
  <c r="BA166" i="2" s="1"/>
  <c r="AY125" i="2"/>
  <c r="BA125" i="2" s="1"/>
  <c r="BE125" i="2" s="1"/>
  <c r="AX115" i="2"/>
  <c r="AZ115" i="2" s="1"/>
  <c r="BD115" i="2" s="1"/>
  <c r="AX63" i="2"/>
  <c r="AZ63" i="2" s="1"/>
  <c r="BD63" i="2" s="1"/>
  <c r="AX12" i="2"/>
  <c r="AZ12" i="2" s="1"/>
  <c r="BD12" i="2" s="1"/>
  <c r="AY790" i="2"/>
  <c r="BA790" i="2" s="1"/>
  <c r="BE790" i="2" s="1"/>
  <c r="AY101" i="2"/>
  <c r="BA101" i="2" s="1"/>
  <c r="BE101" i="2" s="1"/>
  <c r="AY36" i="2"/>
  <c r="BA36" i="2" s="1"/>
  <c r="BE36" i="2" s="1"/>
  <c r="AX17" i="2"/>
  <c r="AZ17" i="2" s="1"/>
  <c r="BD17" i="2" s="1"/>
  <c r="AY651" i="2"/>
  <c r="BA651" i="2" s="1"/>
  <c r="AX565" i="2"/>
  <c r="AZ565" i="2" s="1"/>
  <c r="BD565" i="2" s="1"/>
  <c r="AY671" i="2"/>
  <c r="BA671" i="2" s="1"/>
  <c r="AY655" i="2"/>
  <c r="BA655" i="2" s="1"/>
  <c r="BE655" i="2" s="1"/>
  <c r="AY639" i="2"/>
  <c r="BA639" i="2" s="1"/>
  <c r="AY607" i="2"/>
  <c r="BA607" i="2" s="1"/>
  <c r="BE607" i="2" s="1"/>
  <c r="AY615" i="2"/>
  <c r="BA615" i="2" s="1"/>
  <c r="BB615" i="2" s="1"/>
  <c r="BF615" i="2" s="1"/>
  <c r="AY583" i="2"/>
  <c r="BA583" i="2" s="1"/>
  <c r="AY548" i="2"/>
  <c r="BA548" i="2" s="1"/>
  <c r="AX442" i="2"/>
  <c r="AZ442" i="2" s="1"/>
  <c r="BD442" i="2" s="1"/>
  <c r="AX421" i="2"/>
  <c r="AZ421" i="2" s="1"/>
  <c r="BD421" i="2" s="1"/>
  <c r="AY372" i="2"/>
  <c r="BA372" i="2" s="1"/>
  <c r="AY417" i="2"/>
  <c r="BA417" i="2" s="1"/>
  <c r="BB417" i="2" s="1"/>
  <c r="BF417" i="2" s="1"/>
  <c r="AY337" i="2"/>
  <c r="BA337" i="2" s="1"/>
  <c r="AY352" i="2"/>
  <c r="BA352" i="2" s="1"/>
  <c r="AY315" i="2"/>
  <c r="BA315" i="2" s="1"/>
  <c r="AY307" i="2"/>
  <c r="BA307" i="2" s="1"/>
  <c r="BB307" i="2" s="1"/>
  <c r="BF307" i="2" s="1"/>
  <c r="AY274" i="2"/>
  <c r="BA274" i="2" s="1"/>
  <c r="BB274" i="2" s="1"/>
  <c r="BF274" i="2" s="1"/>
  <c r="AY240" i="2"/>
  <c r="BA240" i="2" s="1"/>
  <c r="BE240" i="2" s="1"/>
  <c r="AY271" i="2"/>
  <c r="BA271" i="2" s="1"/>
  <c r="BB271" i="2" s="1"/>
  <c r="BF271" i="2" s="1"/>
  <c r="BB163" i="2"/>
  <c r="BF163" i="2" s="1"/>
  <c r="BA318" i="2"/>
  <c r="BB318" i="2" s="1"/>
  <c r="BF318" i="2" s="1"/>
  <c r="BB783" i="2"/>
  <c r="BF783" i="2" s="1"/>
  <c r="BE373" i="2"/>
  <c r="BE49" i="2"/>
  <c r="BB49" i="2"/>
  <c r="BF49" i="2" s="1"/>
  <c r="BE811" i="2"/>
  <c r="BB811" i="2"/>
  <c r="BF811" i="2" s="1"/>
  <c r="BB365" i="2"/>
  <c r="BF365" i="2" s="1"/>
  <c r="BE365" i="2"/>
  <c r="BB440" i="2"/>
  <c r="BF440" i="2" s="1"/>
  <c r="BE440" i="2"/>
  <c r="BB403" i="2"/>
  <c r="BF403" i="2" s="1"/>
  <c r="BA552" i="2"/>
  <c r="BB552" i="2" s="1"/>
  <c r="BF552" i="2" s="1"/>
  <c r="BA506" i="2"/>
  <c r="AZ374" i="2"/>
  <c r="BD374" i="2" s="1"/>
  <c r="BA590" i="2"/>
  <c r="BE590" i="2" s="1"/>
  <c r="BB7" i="2"/>
  <c r="BF7" i="2" s="1"/>
  <c r="BE284" i="2"/>
  <c r="BB487" i="2"/>
  <c r="BF487" i="2" s="1"/>
  <c r="BE115" i="2"/>
  <c r="BB672" i="2"/>
  <c r="BF672" i="2" s="1"/>
  <c r="BE169" i="2"/>
  <c r="BB169" i="2"/>
  <c r="BF169" i="2" s="1"/>
  <c r="AX4" i="2"/>
  <c r="AZ4" i="2" s="1"/>
  <c r="BD4" i="2" s="1"/>
  <c r="BB642" i="2"/>
  <c r="BF642" i="2" s="1"/>
  <c r="AY108" i="2"/>
  <c r="BA108" i="2" s="1"/>
  <c r="AX302" i="2"/>
  <c r="AZ302" i="2" s="1"/>
  <c r="BD302" i="2" s="1"/>
  <c r="AX386" i="2"/>
  <c r="AZ386" i="2" s="1"/>
  <c r="BD386" i="2" s="1"/>
  <c r="AX144" i="2"/>
  <c r="AZ144" i="2" s="1"/>
  <c r="BD144" i="2" s="1"/>
  <c r="AY203" i="2"/>
  <c r="BA203" i="2" s="1"/>
  <c r="AX201" i="2"/>
  <c r="AZ201" i="2" s="1"/>
  <c r="BD201" i="2" s="1"/>
  <c r="AX335" i="2"/>
  <c r="AZ335" i="2" s="1"/>
  <c r="BD335" i="2" s="1"/>
  <c r="AY29" i="2"/>
  <c r="BA29" i="2" s="1"/>
  <c r="AX53" i="2"/>
  <c r="AZ53" i="2" s="1"/>
  <c r="BD53" i="2" s="1"/>
  <c r="AY245" i="2"/>
  <c r="BA245" i="2" s="1"/>
  <c r="AX329" i="2"/>
  <c r="AZ329" i="2" s="1"/>
  <c r="BD329" i="2" s="1"/>
  <c r="AY430" i="2"/>
  <c r="BA430" i="2" s="1"/>
  <c r="AX368" i="2"/>
  <c r="AZ368" i="2" s="1"/>
  <c r="BD368" i="2" s="1"/>
  <c r="AY553" i="2"/>
  <c r="BA553" i="2" s="1"/>
  <c r="AY455" i="2"/>
  <c r="BA455" i="2" s="1"/>
  <c r="AX551" i="2"/>
  <c r="AZ551" i="2" s="1"/>
  <c r="BD551" i="2" s="1"/>
  <c r="AY707" i="2"/>
  <c r="BA707" i="2" s="1"/>
  <c r="AY469" i="2"/>
  <c r="BA469" i="2" s="1"/>
  <c r="AX471" i="2"/>
  <c r="AZ471" i="2" s="1"/>
  <c r="BD471" i="2" s="1"/>
  <c r="AX72" i="2"/>
  <c r="AZ72" i="2" s="1"/>
  <c r="BD72" i="2" s="1"/>
  <c r="AX205" i="2"/>
  <c r="AZ205" i="2" s="1"/>
  <c r="BD205" i="2" s="1"/>
  <c r="AX298" i="2"/>
  <c r="AZ298" i="2" s="1"/>
  <c r="BD298" i="2" s="1"/>
  <c r="AX339" i="2"/>
  <c r="AZ339" i="2" s="1"/>
  <c r="BD339" i="2" s="1"/>
  <c r="AX294" i="2"/>
  <c r="AZ294" i="2" s="1"/>
  <c r="BD294" i="2" s="1"/>
  <c r="AX356" i="2"/>
  <c r="AZ356" i="2" s="1"/>
  <c r="BD356" i="2" s="1"/>
  <c r="AX372" i="2"/>
  <c r="AZ372" i="2" s="1"/>
  <c r="BD372" i="2" s="1"/>
  <c r="AX5" i="2"/>
  <c r="AZ5" i="2" s="1"/>
  <c r="BD5" i="2" s="1"/>
  <c r="AX45" i="2"/>
  <c r="AZ45" i="2" s="1"/>
  <c r="BD45" i="2" s="1"/>
  <c r="AX76" i="2"/>
  <c r="AZ76" i="2" s="1"/>
  <c r="BD76" i="2" s="1"/>
  <c r="AX27" i="2"/>
  <c r="AZ27" i="2" s="1"/>
  <c r="BD27" i="2" s="1"/>
  <c r="AY57" i="2"/>
  <c r="BA57" i="2" s="1"/>
  <c r="AX78" i="2"/>
  <c r="AZ78" i="2" s="1"/>
  <c r="BD78" i="2" s="1"/>
  <c r="AX118" i="2"/>
  <c r="AZ118" i="2" s="1"/>
  <c r="BD118" i="2" s="1"/>
  <c r="AX139" i="2"/>
  <c r="AZ139" i="2" s="1"/>
  <c r="BD139" i="2" s="1"/>
  <c r="AX181" i="2"/>
  <c r="AZ181" i="2" s="1"/>
  <c r="BD181" i="2" s="1"/>
  <c r="AY200" i="2"/>
  <c r="BA200" i="2" s="1"/>
  <c r="AX241" i="2"/>
  <c r="AZ241" i="2" s="1"/>
  <c r="BD241" i="2" s="1"/>
  <c r="AY272" i="2"/>
  <c r="BA272" i="2" s="1"/>
  <c r="AX334" i="2"/>
  <c r="AZ334" i="2" s="1"/>
  <c r="BD334" i="2" s="1"/>
  <c r="AY321" i="2"/>
  <c r="BA321" i="2" s="1"/>
  <c r="AX348" i="2"/>
  <c r="AZ348" i="2" s="1"/>
  <c r="BD348" i="2" s="1"/>
  <c r="AX375" i="2"/>
  <c r="AZ375" i="2" s="1"/>
  <c r="BD375" i="2" s="1"/>
  <c r="AX447" i="2"/>
  <c r="AZ447" i="2" s="1"/>
  <c r="BD447" i="2" s="1"/>
  <c r="AX451" i="2"/>
  <c r="AZ451" i="2" s="1"/>
  <c r="BD451" i="2" s="1"/>
  <c r="AX68" i="2"/>
  <c r="AZ68" i="2" s="1"/>
  <c r="BD68" i="2" s="1"/>
  <c r="AX155" i="2"/>
  <c r="AZ155" i="2" s="1"/>
  <c r="BD155" i="2" s="1"/>
  <c r="AX203" i="2"/>
  <c r="AZ203" i="2" s="1"/>
  <c r="BD203" i="2" s="1"/>
  <c r="AX273" i="2"/>
  <c r="AZ273" i="2" s="1"/>
  <c r="BD273" i="2" s="1"/>
  <c r="AX362" i="2"/>
  <c r="AZ362" i="2" s="1"/>
  <c r="BD362" i="2" s="1"/>
  <c r="AX402" i="2"/>
  <c r="AZ402" i="2" s="1"/>
  <c r="BD402" i="2" s="1"/>
  <c r="AX11" i="2"/>
  <c r="AZ11" i="2" s="1"/>
  <c r="BD11" i="2" s="1"/>
  <c r="AX70" i="2"/>
  <c r="AZ70" i="2" s="1"/>
  <c r="BD70" i="2" s="1"/>
  <c r="AY120" i="2"/>
  <c r="BA120" i="2" s="1"/>
  <c r="AY25" i="2"/>
  <c r="BA25" i="2" s="1"/>
  <c r="AY70" i="2"/>
  <c r="BA70" i="2" s="1"/>
  <c r="AY104" i="2"/>
  <c r="BA104" i="2" s="1"/>
  <c r="AY148" i="2"/>
  <c r="BA148" i="2" s="1"/>
  <c r="AX173" i="2"/>
  <c r="AZ173" i="2" s="1"/>
  <c r="BD173" i="2" s="1"/>
  <c r="AX229" i="2"/>
  <c r="AZ229" i="2" s="1"/>
  <c r="BD229" i="2" s="1"/>
  <c r="AX266" i="2"/>
  <c r="AZ266" i="2" s="1"/>
  <c r="BD266" i="2" s="1"/>
  <c r="AY289" i="2"/>
  <c r="BA289" i="2" s="1"/>
  <c r="AX309" i="2"/>
  <c r="AZ309" i="2" s="1"/>
  <c r="BD309" i="2" s="1"/>
  <c r="AY329" i="2"/>
  <c r="BA329" i="2" s="1"/>
  <c r="AY380" i="2"/>
  <c r="BA380" i="2" s="1"/>
  <c r="AX414" i="2"/>
  <c r="AZ414" i="2" s="1"/>
  <c r="BD414" i="2" s="1"/>
  <c r="AY72" i="2"/>
  <c r="BA72" i="2" s="1"/>
  <c r="AX140" i="2"/>
  <c r="AZ140" i="2" s="1"/>
  <c r="BD140" i="2" s="1"/>
  <c r="AY201" i="2"/>
  <c r="BA201" i="2" s="1"/>
  <c r="AX204" i="2"/>
  <c r="AZ204" i="2" s="1"/>
  <c r="BD204" i="2" s="1"/>
  <c r="AX260" i="2"/>
  <c r="AZ260" i="2" s="1"/>
  <c r="BD260" i="2" s="1"/>
  <c r="AY268" i="2"/>
  <c r="BA268" i="2" s="1"/>
  <c r="AX281" i="2"/>
  <c r="AZ281" i="2" s="1"/>
  <c r="BD281" i="2" s="1"/>
  <c r="AX314" i="2"/>
  <c r="AZ314" i="2" s="1"/>
  <c r="BD314" i="2" s="1"/>
  <c r="AX352" i="2"/>
  <c r="AZ352" i="2" s="1"/>
  <c r="BD352" i="2" s="1"/>
  <c r="AY358" i="2"/>
  <c r="BA358" i="2" s="1"/>
  <c r="AX398" i="2"/>
  <c r="AZ398" i="2" s="1"/>
  <c r="BD398" i="2" s="1"/>
  <c r="AX404" i="2"/>
  <c r="AZ404" i="2" s="1"/>
  <c r="BD404" i="2" s="1"/>
  <c r="AX485" i="2"/>
  <c r="AZ485" i="2" s="1"/>
  <c r="BD485" i="2" s="1"/>
  <c r="AX517" i="2"/>
  <c r="AZ517" i="2" s="1"/>
  <c r="BD517" i="2" s="1"/>
  <c r="AY541" i="2"/>
  <c r="BA541" i="2" s="1"/>
  <c r="AX584" i="2"/>
  <c r="AZ584" i="2" s="1"/>
  <c r="BD584" i="2" s="1"/>
  <c r="AX586" i="2"/>
  <c r="AZ586" i="2" s="1"/>
  <c r="BD586" i="2" s="1"/>
  <c r="AY630" i="2"/>
  <c r="BA630" i="2" s="1"/>
  <c r="AX612" i="2"/>
  <c r="AZ612" i="2" s="1"/>
  <c r="BD612" i="2" s="1"/>
  <c r="AX655" i="2"/>
  <c r="AZ655" i="2" s="1"/>
  <c r="BD655" i="2" s="1"/>
  <c r="AX709" i="2"/>
  <c r="AZ709" i="2" s="1"/>
  <c r="BD709" i="2" s="1"/>
  <c r="AX744" i="2"/>
  <c r="AZ744" i="2" s="1"/>
  <c r="BD744" i="2" s="1"/>
  <c r="AX693" i="2"/>
  <c r="AZ693" i="2" s="1"/>
  <c r="BD693" i="2" s="1"/>
  <c r="AX726" i="2"/>
  <c r="AZ726" i="2" s="1"/>
  <c r="BD726" i="2" s="1"/>
  <c r="AX758" i="2"/>
  <c r="AZ758" i="2" s="1"/>
  <c r="BD758" i="2" s="1"/>
  <c r="AX782" i="2"/>
  <c r="AZ782" i="2" s="1"/>
  <c r="BD782" i="2" s="1"/>
  <c r="AY776" i="2"/>
  <c r="BA776" i="2" s="1"/>
  <c r="AX784" i="2"/>
  <c r="AZ784" i="2" s="1"/>
  <c r="BD784" i="2" s="1"/>
  <c r="AY810" i="2"/>
  <c r="BA810" i="2" s="1"/>
  <c r="AX439" i="2"/>
  <c r="AZ439" i="2" s="1"/>
  <c r="BD439" i="2" s="1"/>
  <c r="AX445" i="2"/>
  <c r="AZ445" i="2" s="1"/>
  <c r="BD445" i="2" s="1"/>
  <c r="AY525" i="2"/>
  <c r="BA525" i="2" s="1"/>
  <c r="AX525" i="2"/>
  <c r="AZ525" i="2" s="1"/>
  <c r="BD525" i="2" s="1"/>
  <c r="AX574" i="2"/>
  <c r="AZ574" i="2" s="1"/>
  <c r="BD574" i="2" s="1"/>
  <c r="AX616" i="2"/>
  <c r="AZ616" i="2" s="1"/>
  <c r="BD616" i="2" s="1"/>
  <c r="AX622" i="2"/>
  <c r="AZ622" i="2" s="1"/>
  <c r="BD622" i="2" s="1"/>
  <c r="AY691" i="2"/>
  <c r="BA691" i="2" s="1"/>
  <c r="AX748" i="2"/>
  <c r="AZ748" i="2" s="1"/>
  <c r="BD748" i="2" s="1"/>
  <c r="AX806" i="2"/>
  <c r="AZ806" i="2" s="1"/>
  <c r="BD806" i="2" s="1"/>
  <c r="AX780" i="2"/>
  <c r="AZ780" i="2" s="1"/>
  <c r="BD780" i="2" s="1"/>
  <c r="AX505" i="2"/>
  <c r="AZ505" i="2" s="1"/>
  <c r="BD505" i="2" s="1"/>
  <c r="AX533" i="2"/>
  <c r="AZ533" i="2" s="1"/>
  <c r="BD533" i="2" s="1"/>
  <c r="AY551" i="2"/>
  <c r="BA551" i="2" s="1"/>
  <c r="AX580" i="2"/>
  <c r="AZ580" i="2" s="1"/>
  <c r="BD580" i="2" s="1"/>
  <c r="AX578" i="2"/>
  <c r="AZ578" i="2" s="1"/>
  <c r="BD578" i="2" s="1"/>
  <c r="AX606" i="2"/>
  <c r="AZ606" i="2" s="1"/>
  <c r="BD606" i="2" s="1"/>
  <c r="AX637" i="2"/>
  <c r="AZ637" i="2" s="1"/>
  <c r="BD637" i="2" s="1"/>
  <c r="AX610" i="2"/>
  <c r="AZ610" i="2" s="1"/>
  <c r="BD610" i="2" s="1"/>
  <c r="AX643" i="2"/>
  <c r="AZ643" i="2" s="1"/>
  <c r="BD643" i="2" s="1"/>
  <c r="AX675" i="2"/>
  <c r="AZ675" i="2" s="1"/>
  <c r="BD675" i="2" s="1"/>
  <c r="AX720" i="2"/>
  <c r="AZ720" i="2" s="1"/>
  <c r="BD720" i="2" s="1"/>
  <c r="AX695" i="2"/>
  <c r="AZ695" i="2" s="1"/>
  <c r="BD695" i="2" s="1"/>
  <c r="AX738" i="2"/>
  <c r="AZ738" i="2" s="1"/>
  <c r="BD738" i="2" s="1"/>
  <c r="AX770" i="2"/>
  <c r="AZ770" i="2" s="1"/>
  <c r="BD770" i="2" s="1"/>
  <c r="AX812" i="2"/>
  <c r="AZ812" i="2" s="1"/>
  <c r="BD812" i="2" s="1"/>
  <c r="AX408" i="2"/>
  <c r="AZ408" i="2" s="1"/>
  <c r="BD408" i="2" s="1"/>
  <c r="AX424" i="2"/>
  <c r="AZ424" i="2" s="1"/>
  <c r="BD424" i="2" s="1"/>
  <c r="AY434" i="2"/>
  <c r="BA434" i="2" s="1"/>
  <c r="AY527" i="2"/>
  <c r="BA527" i="2" s="1"/>
  <c r="AX531" i="2"/>
  <c r="AZ531" i="2" s="1"/>
  <c r="BD531" i="2" s="1"/>
  <c r="AX582" i="2"/>
  <c r="AZ582" i="2" s="1"/>
  <c r="BD582" i="2" s="1"/>
  <c r="AX588" i="2"/>
  <c r="AZ588" i="2" s="1"/>
  <c r="BD588" i="2" s="1"/>
  <c r="AX673" i="2"/>
  <c r="AZ673" i="2" s="1"/>
  <c r="BD673" i="2" s="1"/>
  <c r="AY693" i="2"/>
  <c r="BA693" i="2" s="1"/>
  <c r="AY697" i="2"/>
  <c r="BA697" i="2" s="1"/>
  <c r="AX756" i="2"/>
  <c r="AZ756" i="2" s="1"/>
  <c r="BD756" i="2" s="1"/>
  <c r="AY816" i="2"/>
  <c r="BA816" i="2" s="1"/>
  <c r="AX798" i="2"/>
  <c r="AZ798" i="2" s="1"/>
  <c r="BD798" i="2" s="1"/>
  <c r="AX820" i="2"/>
  <c r="AZ820" i="2" s="1"/>
  <c r="BD820" i="2" s="1"/>
  <c r="AY229" i="2"/>
  <c r="BA229" i="2" s="1"/>
  <c r="AX52" i="2"/>
  <c r="AZ52" i="2" s="1"/>
  <c r="BD52" i="2" s="1"/>
  <c r="AY227" i="2"/>
  <c r="BA227" i="2" s="1"/>
  <c r="AX230" i="2"/>
  <c r="AZ230" i="2" s="1"/>
  <c r="BD230" i="2" s="1"/>
  <c r="AX151" i="2"/>
  <c r="AZ151" i="2" s="1"/>
  <c r="BD151" i="2" s="1"/>
  <c r="AX54" i="2"/>
  <c r="AZ54" i="2" s="1"/>
  <c r="BD54" i="2" s="1"/>
  <c r="AY58" i="2"/>
  <c r="BA58" i="2" s="1"/>
  <c r="AX807" i="2"/>
  <c r="AZ807" i="2" s="1"/>
  <c r="BD807" i="2" s="1"/>
  <c r="AX771" i="2"/>
  <c r="AZ771" i="2" s="1"/>
  <c r="BD771" i="2" s="1"/>
  <c r="AX755" i="2"/>
  <c r="AZ755" i="2" s="1"/>
  <c r="BD755" i="2" s="1"/>
  <c r="AX739" i="2"/>
  <c r="AZ739" i="2" s="1"/>
  <c r="BD739" i="2" s="1"/>
  <c r="AX723" i="2"/>
  <c r="AZ723" i="2" s="1"/>
  <c r="BD723" i="2" s="1"/>
  <c r="AX690" i="2"/>
  <c r="AZ690" i="2" s="1"/>
  <c r="BD690" i="2" s="1"/>
  <c r="AX75" i="2"/>
  <c r="AZ75" i="2" s="1"/>
  <c r="BD75" i="2" s="1"/>
  <c r="AY39" i="2"/>
  <c r="BA39" i="2" s="1"/>
  <c r="AX783" i="2"/>
  <c r="AZ783" i="2" s="1"/>
  <c r="BD783" i="2" s="1"/>
  <c r="AX767" i="2"/>
  <c r="AZ767" i="2" s="1"/>
  <c r="BD767" i="2" s="1"/>
  <c r="AX751" i="2"/>
  <c r="AZ751" i="2" s="1"/>
  <c r="BD751" i="2" s="1"/>
  <c r="AX735" i="2"/>
  <c r="AZ735" i="2" s="1"/>
  <c r="BD735" i="2" s="1"/>
  <c r="AX719" i="2"/>
  <c r="AZ719" i="2" s="1"/>
  <c r="BD719" i="2" s="1"/>
  <c r="AX32" i="2"/>
  <c r="AZ32" i="2" s="1"/>
  <c r="BD32" i="2" s="1"/>
  <c r="AX811" i="2"/>
  <c r="AZ811" i="2" s="1"/>
  <c r="BD811" i="2" s="1"/>
  <c r="AX803" i="2"/>
  <c r="AZ803" i="2" s="1"/>
  <c r="BD803" i="2" s="1"/>
  <c r="AX763" i="2"/>
  <c r="AZ763" i="2" s="1"/>
  <c r="BD763" i="2" s="1"/>
  <c r="AX747" i="2"/>
  <c r="AZ747" i="2" s="1"/>
  <c r="BD747" i="2" s="1"/>
  <c r="AX731" i="2"/>
  <c r="AZ731" i="2" s="1"/>
  <c r="BD731" i="2" s="1"/>
  <c r="AX684" i="2"/>
  <c r="AZ684" i="2" s="1"/>
  <c r="BD684" i="2" s="1"/>
  <c r="AX668" i="2"/>
  <c r="AZ668" i="2" s="1"/>
  <c r="BD668" i="2" s="1"/>
  <c r="AX635" i="2"/>
  <c r="AZ635" i="2" s="1"/>
  <c r="BD635" i="2" s="1"/>
  <c r="AX548" i="2"/>
  <c r="AZ548" i="2" s="1"/>
  <c r="BD548" i="2" s="1"/>
  <c r="AX520" i="2"/>
  <c r="AZ520" i="2" s="1"/>
  <c r="BD520" i="2" s="1"/>
  <c r="AY622" i="2"/>
  <c r="BA622" i="2" s="1"/>
  <c r="AX688" i="2"/>
  <c r="AZ688" i="2" s="1"/>
  <c r="BD688" i="2" s="1"/>
  <c r="AX680" i="2"/>
  <c r="AZ680" i="2" s="1"/>
  <c r="BD680" i="2" s="1"/>
  <c r="AX538" i="2"/>
  <c r="AZ538" i="2" s="1"/>
  <c r="BD538" i="2" s="1"/>
  <c r="AX536" i="2"/>
  <c r="AZ536" i="2" s="1"/>
  <c r="BD536" i="2" s="1"/>
  <c r="AX524" i="2"/>
  <c r="AZ524" i="2" s="1"/>
  <c r="BD524" i="2" s="1"/>
  <c r="AX510" i="2"/>
  <c r="AZ510" i="2" s="1"/>
  <c r="BD510" i="2" s="1"/>
  <c r="AX502" i="2"/>
  <c r="AZ502" i="2" s="1"/>
  <c r="BD502" i="2" s="1"/>
  <c r="AX494" i="2"/>
  <c r="AZ494" i="2" s="1"/>
  <c r="BD494" i="2" s="1"/>
  <c r="AX486" i="2"/>
  <c r="AZ486" i="2" s="1"/>
  <c r="BD486" i="2" s="1"/>
  <c r="AX478" i="2"/>
  <c r="AZ478" i="2" s="1"/>
  <c r="BD478" i="2" s="1"/>
  <c r="AY463" i="2"/>
  <c r="BA463" i="2" s="1"/>
  <c r="AX473" i="2"/>
  <c r="AZ473" i="2" s="1"/>
  <c r="BD473" i="2" s="1"/>
  <c r="AX514" i="2"/>
  <c r="AZ514" i="2" s="1"/>
  <c r="BD514" i="2" s="1"/>
  <c r="AX506" i="2"/>
  <c r="AZ506" i="2" s="1"/>
  <c r="BD506" i="2" s="1"/>
  <c r="AX498" i="2"/>
  <c r="AZ498" i="2" s="1"/>
  <c r="BD498" i="2" s="1"/>
  <c r="AX490" i="2"/>
  <c r="AZ490" i="2" s="1"/>
  <c r="BD490" i="2" s="1"/>
  <c r="AX482" i="2"/>
  <c r="AZ482" i="2" s="1"/>
  <c r="BD482" i="2" s="1"/>
  <c r="AX474" i="2"/>
  <c r="AZ474" i="2" s="1"/>
  <c r="BD474" i="2" s="1"/>
  <c r="AX472" i="2"/>
  <c r="AZ472" i="2" s="1"/>
  <c r="BD472" i="2" s="1"/>
  <c r="AX450" i="2"/>
  <c r="AZ450" i="2" s="1"/>
  <c r="BD450" i="2" s="1"/>
  <c r="AY384" i="2"/>
  <c r="BA384" i="2" s="1"/>
  <c r="AX444" i="2"/>
  <c r="AZ444" i="2" s="1"/>
  <c r="BD444" i="2" s="1"/>
  <c r="AX415" i="2"/>
  <c r="AZ415" i="2" s="1"/>
  <c r="BD415" i="2" s="1"/>
  <c r="AY386" i="2"/>
  <c r="BA386" i="2" s="1"/>
  <c r="AX365" i="2"/>
  <c r="AZ365" i="2" s="1"/>
  <c r="BD365" i="2" s="1"/>
  <c r="AX393" i="2"/>
  <c r="AZ393" i="2" s="1"/>
  <c r="BD393" i="2" s="1"/>
  <c r="AX369" i="2"/>
  <c r="AZ369" i="2" s="1"/>
  <c r="BD369" i="2" s="1"/>
  <c r="AX448" i="2"/>
  <c r="AZ448" i="2" s="1"/>
  <c r="BD448" i="2" s="1"/>
  <c r="AX409" i="2"/>
  <c r="AZ409" i="2" s="1"/>
  <c r="BD409" i="2" s="1"/>
  <c r="AX263" i="2"/>
  <c r="AZ263" i="2" s="1"/>
  <c r="BD263" i="2" s="1"/>
  <c r="AX288" i="2"/>
  <c r="AZ288" i="2" s="1"/>
  <c r="BD288" i="2" s="1"/>
  <c r="AY304" i="2"/>
  <c r="BA304" i="2" s="1"/>
  <c r="AY279" i="2"/>
  <c r="BA279" i="2" s="1"/>
  <c r="AY251" i="2"/>
  <c r="BA251" i="2" s="1"/>
  <c r="AY247" i="2"/>
  <c r="BA247" i="2" s="1"/>
  <c r="AX47" i="2"/>
  <c r="AZ47" i="2" s="1"/>
  <c r="BD47" i="2" s="1"/>
  <c r="AX114" i="2"/>
  <c r="AZ114" i="2" s="1"/>
  <c r="BD114" i="2" s="1"/>
  <c r="AX49" i="2"/>
  <c r="AZ49" i="2" s="1"/>
  <c r="BD49" i="2" s="1"/>
  <c r="AX66" i="2"/>
  <c r="AZ66" i="2" s="1"/>
  <c r="BD66" i="2" s="1"/>
  <c r="AY106" i="2"/>
  <c r="BA106" i="2" s="1"/>
  <c r="AX127" i="2"/>
  <c r="AZ127" i="2" s="1"/>
  <c r="BD127" i="2" s="1"/>
  <c r="AX122" i="2"/>
  <c r="AZ122" i="2" s="1"/>
  <c r="BD122" i="2" s="1"/>
  <c r="AY185" i="2"/>
  <c r="BA185" i="2" s="1"/>
  <c r="AX243" i="2"/>
  <c r="AZ243" i="2" s="1"/>
  <c r="BD243" i="2" s="1"/>
  <c r="AX268" i="2"/>
  <c r="AZ268" i="2" s="1"/>
  <c r="BD268" i="2" s="1"/>
  <c r="AX338" i="2"/>
  <c r="AZ338" i="2" s="1"/>
  <c r="BD338" i="2" s="1"/>
  <c r="AY326" i="2"/>
  <c r="BA326" i="2" s="1"/>
  <c r="AX359" i="2"/>
  <c r="AZ359" i="2" s="1"/>
  <c r="BD359" i="2" s="1"/>
  <c r="AX396" i="2"/>
  <c r="AZ396" i="2" s="1"/>
  <c r="BD396" i="2" s="1"/>
  <c r="AY432" i="2"/>
  <c r="BA432" i="2" s="1"/>
  <c r="AX16" i="2"/>
  <c r="AZ16" i="2" s="1"/>
  <c r="BD16" i="2" s="1"/>
  <c r="AX86" i="2"/>
  <c r="AZ86" i="2" s="1"/>
  <c r="BD86" i="2" s="1"/>
  <c r="AX120" i="2"/>
  <c r="AZ120" i="2" s="1"/>
  <c r="BD120" i="2" s="1"/>
  <c r="AX169" i="2"/>
  <c r="AZ169" i="2" s="1"/>
  <c r="BD169" i="2" s="1"/>
  <c r="AX209" i="2"/>
  <c r="AZ209" i="2" s="1"/>
  <c r="BD209" i="2" s="1"/>
  <c r="AX220" i="2"/>
  <c r="AZ220" i="2" s="1"/>
  <c r="BD220" i="2" s="1"/>
  <c r="AX239" i="2"/>
  <c r="AZ239" i="2" s="1"/>
  <c r="BD239" i="2" s="1"/>
  <c r="AY287" i="2"/>
  <c r="BA287" i="2" s="1"/>
  <c r="AY359" i="2"/>
  <c r="BA359" i="2" s="1"/>
  <c r="AX371" i="2"/>
  <c r="AZ371" i="2" s="1"/>
  <c r="BD371" i="2" s="1"/>
  <c r="AX384" i="2"/>
  <c r="AZ384" i="2" s="1"/>
  <c r="BD384" i="2" s="1"/>
  <c r="AX23" i="2"/>
  <c r="AZ23" i="2" s="1"/>
  <c r="BD23" i="2" s="1"/>
  <c r="AX43" i="2"/>
  <c r="AZ43" i="2" s="1"/>
  <c r="BD43" i="2" s="1"/>
  <c r="AY74" i="2"/>
  <c r="BA74" i="2" s="1"/>
  <c r="AX7" i="2"/>
  <c r="AZ7" i="2" s="1"/>
  <c r="BD7" i="2" s="1"/>
  <c r="AX41" i="2"/>
  <c r="AZ41" i="2" s="1"/>
  <c r="BD41" i="2" s="1"/>
  <c r="AX62" i="2"/>
  <c r="AZ62" i="2" s="1"/>
  <c r="BD62" i="2" s="1"/>
  <c r="AX104" i="2"/>
  <c r="AZ104" i="2" s="1"/>
  <c r="BD104" i="2" s="1"/>
  <c r="AX108" i="2"/>
  <c r="AZ108" i="2" s="1"/>
  <c r="BD108" i="2" s="1"/>
  <c r="AX143" i="2"/>
  <c r="AZ143" i="2" s="1"/>
  <c r="BD143" i="2" s="1"/>
  <c r="AX148" i="2"/>
  <c r="AZ148" i="2" s="1"/>
  <c r="BD148" i="2" s="1"/>
  <c r="AX216" i="2"/>
  <c r="AZ216" i="2" s="1"/>
  <c r="BD216" i="2" s="1"/>
  <c r="AX249" i="2"/>
  <c r="AZ249" i="2" s="1"/>
  <c r="BD249" i="2" s="1"/>
  <c r="AX264" i="2"/>
  <c r="AZ264" i="2" s="1"/>
  <c r="BD264" i="2" s="1"/>
  <c r="AX283" i="2"/>
  <c r="AZ283" i="2" s="1"/>
  <c r="BD283" i="2" s="1"/>
  <c r="AX313" i="2"/>
  <c r="AZ313" i="2" s="1"/>
  <c r="BD313" i="2" s="1"/>
  <c r="AX340" i="2"/>
  <c r="AZ340" i="2" s="1"/>
  <c r="BD340" i="2" s="1"/>
  <c r="AX347" i="2"/>
  <c r="AZ347" i="2" s="1"/>
  <c r="BD347" i="2" s="1"/>
  <c r="AX376" i="2"/>
  <c r="AZ376" i="2" s="1"/>
  <c r="BD376" i="2" s="1"/>
  <c r="AX416" i="2"/>
  <c r="AZ416" i="2" s="1"/>
  <c r="BD416" i="2" s="1"/>
  <c r="AX412" i="2"/>
  <c r="AZ412" i="2" s="1"/>
  <c r="BD412" i="2" s="1"/>
  <c r="AX82" i="2"/>
  <c r="AZ82" i="2" s="1"/>
  <c r="BD82" i="2" s="1"/>
  <c r="AX160" i="2"/>
  <c r="AZ160" i="2" s="1"/>
  <c r="BD160" i="2" s="1"/>
  <c r="AX217" i="2"/>
  <c r="AZ217" i="2" s="1"/>
  <c r="BD217" i="2" s="1"/>
  <c r="AX208" i="2"/>
  <c r="AZ208" i="2" s="1"/>
  <c r="BD208" i="2" s="1"/>
  <c r="AX247" i="2"/>
  <c r="AZ247" i="2" s="1"/>
  <c r="BD247" i="2" s="1"/>
  <c r="AX287" i="2"/>
  <c r="AZ287" i="2" s="1"/>
  <c r="BD287" i="2" s="1"/>
  <c r="AX326" i="2"/>
  <c r="AZ326" i="2" s="1"/>
  <c r="BD326" i="2" s="1"/>
  <c r="AX363" i="2"/>
  <c r="AZ363" i="2" s="1"/>
  <c r="BD363" i="2" s="1"/>
  <c r="AY374" i="2"/>
  <c r="BA374" i="2" s="1"/>
  <c r="AY416" i="2"/>
  <c r="BA416" i="2" s="1"/>
  <c r="AX493" i="2"/>
  <c r="AZ493" i="2" s="1"/>
  <c r="BD493" i="2" s="1"/>
  <c r="AY451" i="2"/>
  <c r="BA451" i="2" s="1"/>
  <c r="AX521" i="2"/>
  <c r="AZ521" i="2" s="1"/>
  <c r="BD521" i="2" s="1"/>
  <c r="AX560" i="2"/>
  <c r="AZ560" i="2" s="1"/>
  <c r="BD560" i="2" s="1"/>
  <c r="AX519" i="2"/>
  <c r="AZ519" i="2" s="1"/>
  <c r="BD519" i="2" s="1"/>
  <c r="AX592" i="2"/>
  <c r="AZ592" i="2" s="1"/>
  <c r="BD592" i="2" s="1"/>
  <c r="AX645" i="2"/>
  <c r="AZ645" i="2" s="1"/>
  <c r="BD645" i="2" s="1"/>
  <c r="AX614" i="2"/>
  <c r="AZ614" i="2" s="1"/>
  <c r="BD614" i="2" s="1"/>
  <c r="AX663" i="2"/>
  <c r="AZ663" i="2" s="1"/>
  <c r="BD663" i="2" s="1"/>
  <c r="AX703" i="2"/>
  <c r="AZ703" i="2" s="1"/>
  <c r="BD703" i="2" s="1"/>
  <c r="AX760" i="2"/>
  <c r="AZ760" i="2" s="1"/>
  <c r="BD760" i="2" s="1"/>
  <c r="AX713" i="2"/>
  <c r="AZ713" i="2" s="1"/>
  <c r="BD713" i="2" s="1"/>
  <c r="AX734" i="2"/>
  <c r="AZ734" i="2" s="1"/>
  <c r="BD734" i="2" s="1"/>
  <c r="AX766" i="2"/>
  <c r="AZ766" i="2" s="1"/>
  <c r="BD766" i="2" s="1"/>
  <c r="AX786" i="2"/>
  <c r="AZ786" i="2" s="1"/>
  <c r="BD786" i="2" s="1"/>
  <c r="AX788" i="2"/>
  <c r="AZ788" i="2" s="1"/>
  <c r="BD788" i="2" s="1"/>
  <c r="AY784" i="2"/>
  <c r="BA784" i="2" s="1"/>
  <c r="AX392" i="2"/>
  <c r="AZ392" i="2" s="1"/>
  <c r="BD392" i="2" s="1"/>
  <c r="AX443" i="2"/>
  <c r="AZ443" i="2" s="1"/>
  <c r="BD443" i="2" s="1"/>
  <c r="AX469" i="2"/>
  <c r="AZ469" i="2" s="1"/>
  <c r="BD469" i="2" s="1"/>
  <c r="AX475" i="2"/>
  <c r="AZ475" i="2" s="1"/>
  <c r="BD475" i="2" s="1"/>
  <c r="AX545" i="2"/>
  <c r="AZ545" i="2" s="1"/>
  <c r="BD545" i="2" s="1"/>
  <c r="AX527" i="2"/>
  <c r="AZ527" i="2" s="1"/>
  <c r="BD527" i="2" s="1"/>
  <c r="AY537" i="2"/>
  <c r="BA537" i="2" s="1"/>
  <c r="AX598" i="2"/>
  <c r="AZ598" i="2" s="1"/>
  <c r="BD598" i="2" s="1"/>
  <c r="AX618" i="2"/>
  <c r="AZ618" i="2" s="1"/>
  <c r="BD618" i="2" s="1"/>
  <c r="AX649" i="2"/>
  <c r="AZ649" i="2" s="1"/>
  <c r="BD649" i="2" s="1"/>
  <c r="AX699" i="2"/>
  <c r="AZ699" i="2" s="1"/>
  <c r="BD699" i="2" s="1"/>
  <c r="AY715" i="2"/>
  <c r="BA715" i="2" s="1"/>
  <c r="AX764" i="2"/>
  <c r="AZ764" i="2" s="1"/>
  <c r="BD764" i="2" s="1"/>
  <c r="AX808" i="2"/>
  <c r="AZ808" i="2" s="1"/>
  <c r="BD808" i="2" s="1"/>
  <c r="AY812" i="2"/>
  <c r="BA812" i="2" s="1"/>
  <c r="AX513" i="2"/>
  <c r="AZ513" i="2" s="1"/>
  <c r="BD513" i="2" s="1"/>
  <c r="AX479" i="2"/>
  <c r="AZ479" i="2" s="1"/>
  <c r="BD479" i="2" s="1"/>
  <c r="AX535" i="2"/>
  <c r="AZ535" i="2" s="1"/>
  <c r="BD535" i="2" s="1"/>
  <c r="AX556" i="2"/>
  <c r="AZ556" i="2" s="1"/>
  <c r="BD556" i="2" s="1"/>
  <c r="AY521" i="2"/>
  <c r="BA521" i="2" s="1"/>
  <c r="AX594" i="2"/>
  <c r="AZ594" i="2" s="1"/>
  <c r="BD594" i="2" s="1"/>
  <c r="AY614" i="2"/>
  <c r="BA614" i="2" s="1"/>
  <c r="AX653" i="2"/>
  <c r="AZ653" i="2" s="1"/>
  <c r="BD653" i="2" s="1"/>
  <c r="AX596" i="2"/>
  <c r="AZ596" i="2" s="1"/>
  <c r="BD596" i="2" s="1"/>
  <c r="AX651" i="2"/>
  <c r="AZ651" i="2" s="1"/>
  <c r="BD651" i="2" s="1"/>
  <c r="AX679" i="2"/>
  <c r="AZ679" i="2" s="1"/>
  <c r="BD679" i="2" s="1"/>
  <c r="AX736" i="2"/>
  <c r="AZ736" i="2" s="1"/>
  <c r="BD736" i="2" s="1"/>
  <c r="AX697" i="2"/>
  <c r="AZ697" i="2" s="1"/>
  <c r="BD697" i="2" s="1"/>
  <c r="AX746" i="2"/>
  <c r="AZ746" i="2" s="1"/>
  <c r="BD746" i="2" s="1"/>
  <c r="AX792" i="2"/>
  <c r="AZ792" i="2" s="1"/>
  <c r="BD792" i="2" s="1"/>
  <c r="AY794" i="2"/>
  <c r="BA794" i="2" s="1"/>
  <c r="AX406" i="2"/>
  <c r="AZ406" i="2" s="1"/>
  <c r="BD406" i="2" s="1"/>
  <c r="AX434" i="2"/>
  <c r="AZ434" i="2" s="1"/>
  <c r="BD434" i="2" s="1"/>
  <c r="AX441" i="2"/>
  <c r="AZ441" i="2" s="1"/>
  <c r="BD441" i="2" s="1"/>
  <c r="AX483" i="2"/>
  <c r="AZ483" i="2" s="1"/>
  <c r="BD483" i="2" s="1"/>
  <c r="AX553" i="2"/>
  <c r="AZ553" i="2" s="1"/>
  <c r="BD553" i="2" s="1"/>
  <c r="AX546" i="2"/>
  <c r="AZ546" i="2" s="1"/>
  <c r="BD546" i="2" s="1"/>
  <c r="AX590" i="2"/>
  <c r="AZ590" i="2" s="1"/>
  <c r="BD590" i="2" s="1"/>
  <c r="AY592" i="2"/>
  <c r="BA592" i="2" s="1"/>
  <c r="AX624" i="2"/>
  <c r="AZ624" i="2" s="1"/>
  <c r="BD624" i="2" s="1"/>
  <c r="AX707" i="2"/>
  <c r="AZ707" i="2" s="1"/>
  <c r="BD707" i="2" s="1"/>
  <c r="AY713" i="2"/>
  <c r="BA713" i="2" s="1"/>
  <c r="AX772" i="2"/>
  <c r="AZ772" i="2" s="1"/>
  <c r="BD772" i="2" s="1"/>
  <c r="AX822" i="2"/>
  <c r="AZ822" i="2" s="1"/>
  <c r="BD822" i="2" s="1"/>
  <c r="AX800" i="2"/>
  <c r="AZ800" i="2" s="1"/>
  <c r="BD800" i="2" s="1"/>
  <c r="AY796" i="2"/>
  <c r="BA796" i="2" s="1"/>
  <c r="AX159" i="2"/>
  <c r="AZ159" i="2" s="1"/>
  <c r="BD159" i="2" s="1"/>
  <c r="AX119" i="2"/>
  <c r="AZ119" i="2" s="1"/>
  <c r="BD119" i="2" s="1"/>
  <c r="AX103" i="2"/>
  <c r="AZ103" i="2" s="1"/>
  <c r="BD103" i="2" s="1"/>
  <c r="AX61" i="2"/>
  <c r="AZ61" i="2" s="1"/>
  <c r="BD61" i="2" s="1"/>
  <c r="AX198" i="2"/>
  <c r="AZ198" i="2" s="1"/>
  <c r="BD198" i="2" s="1"/>
  <c r="AX123" i="2"/>
  <c r="AZ123" i="2" s="1"/>
  <c r="BD123" i="2" s="1"/>
  <c r="AX56" i="2"/>
  <c r="AZ56" i="2" s="1"/>
  <c r="BD56" i="2" s="1"/>
  <c r="AX95" i="2"/>
  <c r="AZ95" i="2" s="1"/>
  <c r="BD95" i="2" s="1"/>
  <c r="AY100" i="2"/>
  <c r="BA100" i="2" s="1"/>
  <c r="AX815" i="2"/>
  <c r="AZ815" i="2" s="1"/>
  <c r="BD815" i="2" s="1"/>
  <c r="AY703" i="2"/>
  <c r="BA703" i="2" s="1"/>
  <c r="AX99" i="2"/>
  <c r="AZ99" i="2" s="1"/>
  <c r="BD99" i="2" s="1"/>
  <c r="AX38" i="2"/>
  <c r="AZ38" i="2" s="1"/>
  <c r="BD38" i="2" s="1"/>
  <c r="AY27" i="2"/>
  <c r="BA27" i="2" s="1"/>
  <c r="AX795" i="2"/>
  <c r="AZ795" i="2" s="1"/>
  <c r="BD795" i="2" s="1"/>
  <c r="AX710" i="2"/>
  <c r="AZ710" i="2" s="1"/>
  <c r="BD710" i="2" s="1"/>
  <c r="AX672" i="2"/>
  <c r="AZ672" i="2" s="1"/>
  <c r="BD672" i="2" s="1"/>
  <c r="AY30" i="2"/>
  <c r="BA30" i="2" s="1"/>
  <c r="AY802" i="2"/>
  <c r="BA802" i="2" s="1"/>
  <c r="AX793" i="2"/>
  <c r="AZ793" i="2" s="1"/>
  <c r="BD793" i="2" s="1"/>
  <c r="AX787" i="2"/>
  <c r="AZ787" i="2" s="1"/>
  <c r="BD787" i="2" s="1"/>
  <c r="AX779" i="2"/>
  <c r="AZ779" i="2" s="1"/>
  <c r="BD779" i="2" s="1"/>
  <c r="AX633" i="2"/>
  <c r="AZ633" i="2" s="1"/>
  <c r="BD633" i="2" s="1"/>
  <c r="AX621" i="2"/>
  <c r="AZ621" i="2" s="1"/>
  <c r="BD621" i="2" s="1"/>
  <c r="AX613" i="2"/>
  <c r="AZ613" i="2" s="1"/>
  <c r="BD613" i="2" s="1"/>
  <c r="AY606" i="2"/>
  <c r="BA606" i="2" s="1"/>
  <c r="AX595" i="2"/>
  <c r="AZ595" i="2" s="1"/>
  <c r="BD595" i="2" s="1"/>
  <c r="AX518" i="2"/>
  <c r="AZ518" i="2" s="1"/>
  <c r="BD518" i="2" s="1"/>
  <c r="AX627" i="2"/>
  <c r="AZ627" i="2" s="1"/>
  <c r="BD627" i="2" s="1"/>
  <c r="AY620" i="2"/>
  <c r="BA620" i="2" s="1"/>
  <c r="AX607" i="2"/>
  <c r="AZ607" i="2" s="1"/>
  <c r="BD607" i="2" s="1"/>
  <c r="AX692" i="2"/>
  <c r="AZ692" i="2" s="1"/>
  <c r="BD692" i="2" s="1"/>
  <c r="AY629" i="2"/>
  <c r="BA629" i="2" s="1"/>
  <c r="AX591" i="2"/>
  <c r="AZ591" i="2" s="1"/>
  <c r="BD591" i="2" s="1"/>
  <c r="AX579" i="2"/>
  <c r="AZ579" i="2" s="1"/>
  <c r="BD579" i="2" s="1"/>
  <c r="AX563" i="2"/>
  <c r="AZ563" i="2" s="1"/>
  <c r="BD563" i="2" s="1"/>
  <c r="AX534" i="2"/>
  <c r="AZ534" i="2" s="1"/>
  <c r="BD534" i="2" s="1"/>
  <c r="AX468" i="2"/>
  <c r="AZ468" i="2" s="1"/>
  <c r="BD468" i="2" s="1"/>
  <c r="AX575" i="2"/>
  <c r="AZ575" i="2" s="1"/>
  <c r="BD575" i="2" s="1"/>
  <c r="AX559" i="2"/>
  <c r="AZ559" i="2" s="1"/>
  <c r="BD559" i="2" s="1"/>
  <c r="AY471" i="2"/>
  <c r="BA471" i="2" s="1"/>
  <c r="AX458" i="2"/>
  <c r="AZ458" i="2" s="1"/>
  <c r="BD458" i="2" s="1"/>
  <c r="AY449" i="2"/>
  <c r="BA449" i="2" s="1"/>
  <c r="AX429" i="2"/>
  <c r="AZ429" i="2" s="1"/>
  <c r="BD429" i="2" s="1"/>
  <c r="AX405" i="2"/>
  <c r="AZ405" i="2" s="1"/>
  <c r="BD405" i="2" s="1"/>
  <c r="AX389" i="2"/>
  <c r="AZ389" i="2" s="1"/>
  <c r="BD389" i="2" s="1"/>
  <c r="AX333" i="2"/>
  <c r="AZ333" i="2" s="1"/>
  <c r="BD333" i="2" s="1"/>
  <c r="AY442" i="2"/>
  <c r="BA442" i="2" s="1"/>
  <c r="AX419" i="2"/>
  <c r="AZ419" i="2" s="1"/>
  <c r="BD419" i="2" s="1"/>
  <c r="AX379" i="2"/>
  <c r="AZ379" i="2" s="1"/>
  <c r="BD379" i="2" s="1"/>
  <c r="AX357" i="2"/>
  <c r="AZ357" i="2" s="1"/>
  <c r="BD357" i="2" s="1"/>
  <c r="AY454" i="2"/>
  <c r="BA454" i="2" s="1"/>
  <c r="AX366" i="2"/>
  <c r="AZ366" i="2" s="1"/>
  <c r="BD366" i="2" s="1"/>
  <c r="AY302" i="2"/>
  <c r="BA302" i="2" s="1"/>
  <c r="AY281" i="2"/>
  <c r="BA281" i="2" s="1"/>
  <c r="AY261" i="2"/>
  <c r="BA261" i="2" s="1"/>
  <c r="AX293" i="2"/>
  <c r="AZ293" i="2" s="1"/>
  <c r="BD293" i="2" s="1"/>
  <c r="AY255" i="2"/>
  <c r="BA255" i="2" s="1"/>
  <c r="AX337" i="2"/>
  <c r="AZ337" i="2" s="1"/>
  <c r="BD337" i="2" s="1"/>
  <c r="AY328" i="2"/>
  <c r="BA328" i="2" s="1"/>
  <c r="AX292" i="2"/>
  <c r="AZ292" i="2" s="1"/>
  <c r="BD292" i="2" s="1"/>
  <c r="AX255" i="2"/>
  <c r="AZ255" i="2" s="1"/>
  <c r="BD255" i="2" s="1"/>
  <c r="AX250" i="2"/>
  <c r="AZ250" i="2" s="1"/>
  <c r="BD250" i="2" s="1"/>
  <c r="AY243" i="2"/>
  <c r="BA243" i="2" s="1"/>
  <c r="AY18" i="2"/>
  <c r="BA18" i="2" s="1"/>
  <c r="AX60" i="2"/>
  <c r="AZ60" i="2" s="1"/>
  <c r="BD60" i="2" s="1"/>
  <c r="AX98" i="2"/>
  <c r="AZ98" i="2" s="1"/>
  <c r="BD98" i="2" s="1"/>
  <c r="AX124" i="2"/>
  <c r="AZ124" i="2" s="1"/>
  <c r="BD124" i="2" s="1"/>
  <c r="AY53" i="2"/>
  <c r="BA53" i="2" s="1"/>
  <c r="AY76" i="2"/>
  <c r="BA76" i="2" s="1"/>
  <c r="AX112" i="2"/>
  <c r="AZ112" i="2" s="1"/>
  <c r="BD112" i="2" s="1"/>
  <c r="AX131" i="2"/>
  <c r="AZ131" i="2" s="1"/>
  <c r="BD131" i="2" s="1"/>
  <c r="AX154" i="2"/>
  <c r="AZ154" i="2" s="1"/>
  <c r="BD154" i="2" s="1"/>
  <c r="AX221" i="2"/>
  <c r="AZ221" i="2" s="1"/>
  <c r="BD221" i="2" s="1"/>
  <c r="AX235" i="2"/>
  <c r="AZ235" i="2" s="1"/>
  <c r="BD235" i="2" s="1"/>
  <c r="AY253" i="2"/>
  <c r="BA253" i="2" s="1"/>
  <c r="AX270" i="2"/>
  <c r="AZ270" i="2" s="1"/>
  <c r="BD270" i="2" s="1"/>
  <c r="AX306" i="2"/>
  <c r="AZ306" i="2" s="1"/>
  <c r="BD306" i="2" s="1"/>
  <c r="AX342" i="2"/>
  <c r="AZ342" i="2" s="1"/>
  <c r="BD342" i="2" s="1"/>
  <c r="AY330" i="2"/>
  <c r="BA330" i="2" s="1"/>
  <c r="AY362" i="2"/>
  <c r="BA362" i="2" s="1"/>
  <c r="AX355" i="2"/>
  <c r="AZ355" i="2" s="1"/>
  <c r="BD355" i="2" s="1"/>
  <c r="AY428" i="2"/>
  <c r="BA428" i="2" s="1"/>
  <c r="AX465" i="2"/>
  <c r="AZ465" i="2" s="1"/>
  <c r="BD465" i="2" s="1"/>
  <c r="AX15" i="2"/>
  <c r="AZ15" i="2" s="1"/>
  <c r="BD15" i="2" s="1"/>
  <c r="AX94" i="2"/>
  <c r="AZ94" i="2" s="1"/>
  <c r="BD94" i="2" s="1"/>
  <c r="AX152" i="2"/>
  <c r="AZ152" i="2" s="1"/>
  <c r="BD152" i="2" s="1"/>
  <c r="AX192" i="2"/>
  <c r="AZ192" i="2" s="1"/>
  <c r="BD192" i="2" s="1"/>
  <c r="AX225" i="2"/>
  <c r="AZ225" i="2" s="1"/>
  <c r="BD225" i="2" s="1"/>
  <c r="AX185" i="2"/>
  <c r="AZ185" i="2" s="1"/>
  <c r="BD185" i="2" s="1"/>
  <c r="AX256" i="2"/>
  <c r="AZ256" i="2" s="1"/>
  <c r="BD256" i="2" s="1"/>
  <c r="AY294" i="2"/>
  <c r="BA294" i="2" s="1"/>
  <c r="AX367" i="2"/>
  <c r="AZ367" i="2" s="1"/>
  <c r="BD367" i="2" s="1"/>
  <c r="AX378" i="2"/>
  <c r="AZ378" i="2" s="1"/>
  <c r="BD378" i="2" s="1"/>
  <c r="AY406" i="2"/>
  <c r="BA406" i="2" s="1"/>
  <c r="AX31" i="2"/>
  <c r="AZ31" i="2" s="1"/>
  <c r="BD31" i="2" s="1"/>
  <c r="AX51" i="2"/>
  <c r="AZ51" i="2" s="1"/>
  <c r="BD51" i="2" s="1"/>
  <c r="AX102" i="2"/>
  <c r="AZ102" i="2" s="1"/>
  <c r="BD102" i="2" s="1"/>
  <c r="AX35" i="2"/>
  <c r="AZ35" i="2" s="1"/>
  <c r="BD35" i="2" s="1"/>
  <c r="AX37" i="2"/>
  <c r="AZ37" i="2" s="1"/>
  <c r="BD37" i="2" s="1"/>
  <c r="AY78" i="2"/>
  <c r="BA78" i="2" s="1"/>
  <c r="AX110" i="2"/>
  <c r="AZ110" i="2" s="1"/>
  <c r="BD110" i="2" s="1"/>
  <c r="AX116" i="2"/>
  <c r="AZ116" i="2" s="1"/>
  <c r="BD116" i="2" s="1"/>
  <c r="AY147" i="2"/>
  <c r="BA147" i="2" s="1"/>
  <c r="AY193" i="2"/>
  <c r="BA193" i="2" s="1"/>
  <c r="AX193" i="2"/>
  <c r="AZ193" i="2" s="1"/>
  <c r="BD193" i="2" s="1"/>
  <c r="AX251" i="2"/>
  <c r="AZ251" i="2" s="1"/>
  <c r="BD251" i="2" s="1"/>
  <c r="AX275" i="2"/>
  <c r="AZ275" i="2" s="1"/>
  <c r="BD275" i="2" s="1"/>
  <c r="AX285" i="2"/>
  <c r="AZ285" i="2" s="1"/>
  <c r="BD285" i="2" s="1"/>
  <c r="AX317" i="2"/>
  <c r="AZ317" i="2" s="1"/>
  <c r="BD317" i="2" s="1"/>
  <c r="AX322" i="2"/>
  <c r="AZ322" i="2" s="1"/>
  <c r="BD322" i="2" s="1"/>
  <c r="AX351" i="2"/>
  <c r="AZ351" i="2" s="1"/>
  <c r="BD351" i="2" s="1"/>
  <c r="AX380" i="2"/>
  <c r="AZ380" i="2" s="1"/>
  <c r="BD380" i="2" s="1"/>
  <c r="AX418" i="2"/>
  <c r="AZ418" i="2" s="1"/>
  <c r="BD418" i="2" s="1"/>
  <c r="AX33" i="2"/>
  <c r="AZ33" i="2" s="1"/>
  <c r="BD33" i="2" s="1"/>
  <c r="AX90" i="2"/>
  <c r="AZ90" i="2" s="1"/>
  <c r="BD90" i="2" s="1"/>
  <c r="AX156" i="2"/>
  <c r="AZ156" i="2" s="1"/>
  <c r="BD156" i="2" s="1"/>
  <c r="AX228" i="2"/>
  <c r="AZ228" i="2" s="1"/>
  <c r="BD228" i="2" s="1"/>
  <c r="AX212" i="2"/>
  <c r="AZ212" i="2" s="1"/>
  <c r="BD212" i="2" s="1"/>
  <c r="AX258" i="2"/>
  <c r="AZ258" i="2" s="1"/>
  <c r="BD258" i="2" s="1"/>
  <c r="AX289" i="2"/>
  <c r="AZ289" i="2" s="1"/>
  <c r="BD289" i="2" s="1"/>
  <c r="AY301" i="2"/>
  <c r="BA301" i="2" s="1"/>
  <c r="AX325" i="2"/>
  <c r="AZ325" i="2" s="1"/>
  <c r="BD325" i="2" s="1"/>
  <c r="AX360" i="2"/>
  <c r="AZ360" i="2" s="1"/>
  <c r="BD360" i="2" s="1"/>
  <c r="AX330" i="2"/>
  <c r="AZ330" i="2" s="1"/>
  <c r="BD330" i="2" s="1"/>
  <c r="AX350" i="2"/>
  <c r="AZ350" i="2" s="1"/>
  <c r="BD350" i="2" s="1"/>
  <c r="AY378" i="2"/>
  <c r="BA378" i="2" s="1"/>
  <c r="AX455" i="2"/>
  <c r="AZ455" i="2" s="1"/>
  <c r="BD455" i="2" s="1"/>
  <c r="AX501" i="2"/>
  <c r="AZ501" i="2" s="1"/>
  <c r="BD501" i="2" s="1"/>
  <c r="AX487" i="2"/>
  <c r="AZ487" i="2" s="1"/>
  <c r="BD487" i="2" s="1"/>
  <c r="AX523" i="2"/>
  <c r="AZ523" i="2" s="1"/>
  <c r="BD523" i="2" s="1"/>
  <c r="AX568" i="2"/>
  <c r="AZ568" i="2" s="1"/>
  <c r="BD568" i="2" s="1"/>
  <c r="AX554" i="2"/>
  <c r="AZ554" i="2" s="1"/>
  <c r="BD554" i="2" s="1"/>
  <c r="AX626" i="2"/>
  <c r="AZ626" i="2" s="1"/>
  <c r="BD626" i="2" s="1"/>
  <c r="AX661" i="2"/>
  <c r="AZ661" i="2" s="1"/>
  <c r="BD661" i="2" s="1"/>
  <c r="AX639" i="2"/>
  <c r="AZ639" i="2" s="1"/>
  <c r="BD639" i="2" s="1"/>
  <c r="AX671" i="2"/>
  <c r="AZ671" i="2" s="1"/>
  <c r="BD671" i="2" s="1"/>
  <c r="AX705" i="2"/>
  <c r="AZ705" i="2" s="1"/>
  <c r="BD705" i="2" s="1"/>
  <c r="AX685" i="2"/>
  <c r="AZ685" i="2" s="1"/>
  <c r="BD685" i="2" s="1"/>
  <c r="AY685" i="2"/>
  <c r="BA685" i="2" s="1"/>
  <c r="AX742" i="2"/>
  <c r="AZ742" i="2" s="1"/>
  <c r="BD742" i="2" s="1"/>
  <c r="AX774" i="2"/>
  <c r="AZ774" i="2" s="1"/>
  <c r="BD774" i="2" s="1"/>
  <c r="AX790" i="2"/>
  <c r="AZ790" i="2" s="1"/>
  <c r="BD790" i="2" s="1"/>
  <c r="AX794" i="2"/>
  <c r="AZ794" i="2" s="1"/>
  <c r="BD794" i="2" s="1"/>
  <c r="AX802" i="2"/>
  <c r="AZ802" i="2" s="1"/>
  <c r="BD802" i="2" s="1"/>
  <c r="AX432" i="2"/>
  <c r="AZ432" i="2" s="1"/>
  <c r="BD432" i="2" s="1"/>
  <c r="AX428" i="2"/>
  <c r="AZ428" i="2" s="1"/>
  <c r="BD428" i="2" s="1"/>
  <c r="AX457" i="2"/>
  <c r="AZ457" i="2" s="1"/>
  <c r="BD457" i="2" s="1"/>
  <c r="AX491" i="2"/>
  <c r="AZ491" i="2" s="1"/>
  <c r="BD491" i="2" s="1"/>
  <c r="AX537" i="2"/>
  <c r="AZ537" i="2" s="1"/>
  <c r="BD537" i="2" s="1"/>
  <c r="AX541" i="2"/>
  <c r="AZ541" i="2" s="1"/>
  <c r="BD541" i="2" s="1"/>
  <c r="AY547" i="2"/>
  <c r="BA547" i="2" s="1"/>
  <c r="AX602" i="2"/>
  <c r="AZ602" i="2" s="1"/>
  <c r="BD602" i="2" s="1"/>
  <c r="AX632" i="2"/>
  <c r="AZ632" i="2" s="1"/>
  <c r="BD632" i="2" s="1"/>
  <c r="AX665" i="2"/>
  <c r="AZ665" i="2" s="1"/>
  <c r="BD665" i="2" s="1"/>
  <c r="AX701" i="2"/>
  <c r="AZ701" i="2" s="1"/>
  <c r="BD701" i="2" s="1"/>
  <c r="AX716" i="2"/>
  <c r="AZ716" i="2" s="1"/>
  <c r="BD716" i="2" s="1"/>
  <c r="AX681" i="2"/>
  <c r="AZ681" i="2" s="1"/>
  <c r="BD681" i="2" s="1"/>
  <c r="AY814" i="2"/>
  <c r="BA814" i="2" s="1"/>
  <c r="AX489" i="2"/>
  <c r="AZ489" i="2" s="1"/>
  <c r="BD489" i="2" s="1"/>
  <c r="AX461" i="2"/>
  <c r="AZ461" i="2" s="1"/>
  <c r="BD461" i="2" s="1"/>
  <c r="AX495" i="2"/>
  <c r="AZ495" i="2" s="1"/>
  <c r="BD495" i="2" s="1"/>
  <c r="AY543" i="2"/>
  <c r="BA543" i="2" s="1"/>
  <c r="AX564" i="2"/>
  <c r="AZ564" i="2" s="1"/>
  <c r="BD564" i="2" s="1"/>
  <c r="AY539" i="2"/>
  <c r="BA539" i="2" s="1"/>
  <c r="AX634" i="2"/>
  <c r="AZ634" i="2" s="1"/>
  <c r="BD634" i="2" s="1"/>
  <c r="AX629" i="2"/>
  <c r="AZ629" i="2" s="1"/>
  <c r="BD629" i="2" s="1"/>
  <c r="AX669" i="2"/>
  <c r="AZ669" i="2" s="1"/>
  <c r="BD669" i="2" s="1"/>
  <c r="AY600" i="2"/>
  <c r="BA600" i="2" s="1"/>
  <c r="AX659" i="2"/>
  <c r="AZ659" i="2" s="1"/>
  <c r="BD659" i="2" s="1"/>
  <c r="AX683" i="2"/>
  <c r="AZ683" i="2" s="1"/>
  <c r="BD683" i="2" s="1"/>
  <c r="AX752" i="2"/>
  <c r="AZ752" i="2" s="1"/>
  <c r="BD752" i="2" s="1"/>
  <c r="AX722" i="2"/>
  <c r="AZ722" i="2" s="1"/>
  <c r="BD722" i="2" s="1"/>
  <c r="AX754" i="2"/>
  <c r="AZ754" i="2" s="1"/>
  <c r="BD754" i="2" s="1"/>
  <c r="AY798" i="2"/>
  <c r="BA798" i="2" s="1"/>
  <c r="AX818" i="2"/>
  <c r="AZ818" i="2" s="1"/>
  <c r="BD818" i="2" s="1"/>
  <c r="AY414" i="2"/>
  <c r="BA414" i="2" s="1"/>
  <c r="AX410" i="2"/>
  <c r="AZ410" i="2" s="1"/>
  <c r="BD410" i="2" s="1"/>
  <c r="AX453" i="2"/>
  <c r="AZ453" i="2" s="1"/>
  <c r="BD453" i="2" s="1"/>
  <c r="AX499" i="2"/>
  <c r="AZ499" i="2" s="1"/>
  <c r="BD499" i="2" s="1"/>
  <c r="AY523" i="2"/>
  <c r="BA523" i="2" s="1"/>
  <c r="AY549" i="2"/>
  <c r="BA549" i="2" s="1"/>
  <c r="AY608" i="2"/>
  <c r="BA608" i="2" s="1"/>
  <c r="AX641" i="2"/>
  <c r="AZ641" i="2" s="1"/>
  <c r="BD641" i="2" s="1"/>
  <c r="AX630" i="2"/>
  <c r="AZ630" i="2" s="1"/>
  <c r="BD630" i="2" s="1"/>
  <c r="AY677" i="2"/>
  <c r="BA677" i="2" s="1"/>
  <c r="AX724" i="2"/>
  <c r="AZ724" i="2" s="1"/>
  <c r="BD724" i="2" s="1"/>
  <c r="AY711" i="2"/>
  <c r="BA711" i="2" s="1"/>
  <c r="AY792" i="2"/>
  <c r="BA792" i="2" s="1"/>
  <c r="AX814" i="2"/>
  <c r="AZ814" i="2" s="1"/>
  <c r="BD814" i="2" s="1"/>
  <c r="AY154" i="2"/>
  <c r="BA154" i="2" s="1"/>
  <c r="AX117" i="2"/>
  <c r="AZ117" i="2" s="1"/>
  <c r="BD117" i="2" s="1"/>
  <c r="AX109" i="2"/>
  <c r="AZ109" i="2" s="1"/>
  <c r="BD109" i="2" s="1"/>
  <c r="AY123" i="2"/>
  <c r="BA123" i="2" s="1"/>
  <c r="AY161" i="2"/>
  <c r="BA161" i="2" s="1"/>
  <c r="AX121" i="2"/>
  <c r="AZ121" i="2" s="1"/>
  <c r="BD121" i="2" s="1"/>
  <c r="AY107" i="2"/>
  <c r="BA107" i="2" s="1"/>
  <c r="AX819" i="2"/>
  <c r="AZ819" i="2" s="1"/>
  <c r="BD819" i="2" s="1"/>
  <c r="AY804" i="2"/>
  <c r="BA804" i="2" s="1"/>
  <c r="AX775" i="2"/>
  <c r="AZ775" i="2" s="1"/>
  <c r="BD775" i="2" s="1"/>
  <c r="AX759" i="2"/>
  <c r="AZ759" i="2" s="1"/>
  <c r="BD759" i="2" s="1"/>
  <c r="AX743" i="2"/>
  <c r="AZ743" i="2" s="1"/>
  <c r="BD743" i="2" s="1"/>
  <c r="AX727" i="2"/>
  <c r="AZ727" i="2" s="1"/>
  <c r="BD727" i="2" s="1"/>
  <c r="AX24" i="2"/>
  <c r="AZ24" i="2" s="1"/>
  <c r="BD24" i="2" s="1"/>
  <c r="AX813" i="2"/>
  <c r="AZ813" i="2" s="1"/>
  <c r="BD813" i="2" s="1"/>
  <c r="AX712" i="2"/>
  <c r="AZ712" i="2" s="1"/>
  <c r="BD712" i="2" s="1"/>
  <c r="AY98" i="2"/>
  <c r="BA98" i="2" s="1"/>
  <c r="AX87" i="2"/>
  <c r="AZ87" i="2" s="1"/>
  <c r="BD87" i="2" s="1"/>
  <c r="AX79" i="2"/>
  <c r="AZ79" i="2" s="1"/>
  <c r="BD79" i="2" s="1"/>
  <c r="AX73" i="2"/>
  <c r="AZ73" i="2" s="1"/>
  <c r="BD73" i="2" s="1"/>
  <c r="AX611" i="2"/>
  <c r="AZ611" i="2" s="1"/>
  <c r="BD611" i="2" s="1"/>
  <c r="AY604" i="2"/>
  <c r="BA604" i="2" s="1"/>
  <c r="AY529" i="2"/>
  <c r="BA529" i="2" s="1"/>
  <c r="AX625" i="2"/>
  <c r="AZ625" i="2" s="1"/>
  <c r="BD625" i="2" s="1"/>
  <c r="AX530" i="2"/>
  <c r="AZ530" i="2" s="1"/>
  <c r="BD530" i="2" s="1"/>
  <c r="AX704" i="2"/>
  <c r="AZ704" i="2" s="1"/>
  <c r="BD704" i="2" s="1"/>
  <c r="AX696" i="2"/>
  <c r="AZ696" i="2" s="1"/>
  <c r="BD696" i="2" s="1"/>
  <c r="AX623" i="2"/>
  <c r="AZ623" i="2" s="1"/>
  <c r="BD623" i="2" s="1"/>
  <c r="AX550" i="2"/>
  <c r="AZ550" i="2" s="1"/>
  <c r="BD550" i="2" s="1"/>
  <c r="AX542" i="2"/>
  <c r="AZ542" i="2" s="1"/>
  <c r="BD542" i="2" s="1"/>
  <c r="AX466" i="2"/>
  <c r="AZ466" i="2" s="1"/>
  <c r="BD466" i="2" s="1"/>
  <c r="AX522" i="2"/>
  <c r="AZ522" i="2" s="1"/>
  <c r="BD522" i="2" s="1"/>
  <c r="AX470" i="2"/>
  <c r="AZ470" i="2" s="1"/>
  <c r="BD470" i="2" s="1"/>
  <c r="AX462" i="2"/>
  <c r="AZ462" i="2" s="1"/>
  <c r="BD462" i="2" s="1"/>
  <c r="AX427" i="2"/>
  <c r="AZ427" i="2" s="1"/>
  <c r="BD427" i="2" s="1"/>
  <c r="AY422" i="2"/>
  <c r="BA422" i="2" s="1"/>
  <c r="AX411" i="2"/>
  <c r="AZ411" i="2" s="1"/>
  <c r="BD411" i="2" s="1"/>
  <c r="AX381" i="2"/>
  <c r="AZ381" i="2" s="1"/>
  <c r="BD381" i="2" s="1"/>
  <c r="AY453" i="2"/>
  <c r="BA453" i="2" s="1"/>
  <c r="AX440" i="2"/>
  <c r="AZ440" i="2" s="1"/>
  <c r="BD440" i="2" s="1"/>
  <c r="AX425" i="2"/>
  <c r="AZ425" i="2" s="1"/>
  <c r="BD425" i="2" s="1"/>
  <c r="AY418" i="2"/>
  <c r="BA418" i="2" s="1"/>
  <c r="AX341" i="2"/>
  <c r="AZ341" i="2" s="1"/>
  <c r="BD341" i="2" s="1"/>
  <c r="AX413" i="2"/>
  <c r="AZ413" i="2" s="1"/>
  <c r="BD413" i="2" s="1"/>
  <c r="AX401" i="2"/>
  <c r="AZ401" i="2" s="1"/>
  <c r="BD401" i="2" s="1"/>
  <c r="AX377" i="2"/>
  <c r="AZ377" i="2" s="1"/>
  <c r="BD377" i="2" s="1"/>
  <c r="AX349" i="2"/>
  <c r="AZ349" i="2" s="1"/>
  <c r="BD349" i="2" s="1"/>
  <c r="AX331" i="2"/>
  <c r="AZ331" i="2" s="1"/>
  <c r="BD331" i="2" s="1"/>
  <c r="AX274" i="2"/>
  <c r="AZ274" i="2" s="1"/>
  <c r="BD274" i="2" s="1"/>
  <c r="AX259" i="2"/>
  <c r="AZ259" i="2" s="1"/>
  <c r="BD259" i="2" s="1"/>
  <c r="AX244" i="2"/>
  <c r="AZ244" i="2" s="1"/>
  <c r="BD244" i="2" s="1"/>
  <c r="AY235" i="2"/>
  <c r="BA235" i="2" s="1"/>
  <c r="AY285" i="2"/>
  <c r="BA285" i="2" s="1"/>
  <c r="AX238" i="2"/>
  <c r="AZ238" i="2" s="1"/>
  <c r="BD238" i="2" s="1"/>
  <c r="AX286" i="2"/>
  <c r="AZ286" i="2" s="1"/>
  <c r="BD286" i="2" s="1"/>
  <c r="AX254" i="2"/>
  <c r="AZ254" i="2" s="1"/>
  <c r="BD254" i="2" s="1"/>
  <c r="AY249" i="2"/>
  <c r="BA249" i="2" s="1"/>
  <c r="AY239" i="2"/>
  <c r="BA239" i="2" s="1"/>
  <c r="AY322" i="2"/>
  <c r="BA322" i="2" s="1"/>
  <c r="AX269" i="2"/>
  <c r="AZ269" i="2" s="1"/>
  <c r="BD269" i="2" s="1"/>
  <c r="AY237" i="2"/>
  <c r="BA237" i="2" s="1"/>
  <c r="AX39" i="2"/>
  <c r="AZ39" i="2" s="1"/>
  <c r="BD39" i="2" s="1"/>
  <c r="AX57" i="2"/>
  <c r="AZ57" i="2" s="1"/>
  <c r="BD57" i="2" s="1"/>
  <c r="AX100" i="2"/>
  <c r="AZ100" i="2" s="1"/>
  <c r="BD100" i="2" s="1"/>
  <c r="AY15" i="2"/>
  <c r="BA15" i="2" s="1"/>
  <c r="AX64" i="2"/>
  <c r="AZ64" i="2" s="1"/>
  <c r="BD64" i="2" s="1"/>
  <c r="AX92" i="2"/>
  <c r="AZ92" i="2" s="1"/>
  <c r="BD92" i="2" s="1"/>
  <c r="AX128" i="2"/>
  <c r="AZ128" i="2" s="1"/>
  <c r="BD128" i="2" s="1"/>
  <c r="AX135" i="2"/>
  <c r="AZ135" i="2" s="1"/>
  <c r="BD135" i="2" s="1"/>
  <c r="AX165" i="2"/>
  <c r="AZ165" i="2" s="1"/>
  <c r="BD165" i="2" s="1"/>
  <c r="AX224" i="2"/>
  <c r="AZ224" i="2" s="1"/>
  <c r="BD224" i="2" s="1"/>
  <c r="AX237" i="2"/>
  <c r="AZ237" i="2" s="1"/>
  <c r="BD237" i="2" s="1"/>
  <c r="AX272" i="2"/>
  <c r="AZ272" i="2" s="1"/>
  <c r="BD272" i="2" s="1"/>
  <c r="AX291" i="2"/>
  <c r="AZ291" i="2" s="1"/>
  <c r="BD291" i="2" s="1"/>
  <c r="AX318" i="2"/>
  <c r="AZ318" i="2" s="1"/>
  <c r="BD318" i="2" s="1"/>
  <c r="AX346" i="2"/>
  <c r="AZ346" i="2" s="1"/>
  <c r="BD346" i="2" s="1"/>
  <c r="AX332" i="2"/>
  <c r="AZ332" i="2" s="1"/>
  <c r="BD332" i="2" s="1"/>
  <c r="AX354" i="2"/>
  <c r="AZ354" i="2" s="1"/>
  <c r="BD354" i="2" s="1"/>
  <c r="AY382" i="2"/>
  <c r="BA382" i="2" s="1"/>
  <c r="AX435" i="2"/>
  <c r="AZ435" i="2" s="1"/>
  <c r="BD435" i="2" s="1"/>
  <c r="AX467" i="2"/>
  <c r="AZ467" i="2" s="1"/>
  <c r="BD467" i="2" s="1"/>
  <c r="AX21" i="2"/>
  <c r="AZ21" i="2" s="1"/>
  <c r="BD21" i="2" s="1"/>
  <c r="AX132" i="2"/>
  <c r="AZ132" i="2" s="1"/>
  <c r="BD132" i="2" s="1"/>
  <c r="AX147" i="2"/>
  <c r="AZ147" i="2" s="1"/>
  <c r="BD147" i="2" s="1"/>
  <c r="AX200" i="2"/>
  <c r="AZ200" i="2" s="1"/>
  <c r="BD200" i="2" s="1"/>
  <c r="AX232" i="2"/>
  <c r="AZ232" i="2" s="1"/>
  <c r="BD232" i="2" s="1"/>
  <c r="AY189" i="2"/>
  <c r="BA189" i="2" s="1"/>
  <c r="AY270" i="2"/>
  <c r="BA270" i="2" s="1"/>
  <c r="AX336" i="2"/>
  <c r="AZ336" i="2" s="1"/>
  <c r="BD336" i="2" s="1"/>
  <c r="AX370" i="2"/>
  <c r="AZ370" i="2" s="1"/>
  <c r="BD370" i="2" s="1"/>
  <c r="AX394" i="2"/>
  <c r="AZ394" i="2" s="1"/>
  <c r="BD394" i="2" s="1"/>
  <c r="AX481" i="2"/>
  <c r="AZ481" i="2" s="1"/>
  <c r="BD481" i="2" s="1"/>
  <c r="AX25" i="2"/>
  <c r="AZ25" i="2" s="1"/>
  <c r="BD25" i="2" s="1"/>
  <c r="AX80" i="2"/>
  <c r="AZ80" i="2" s="1"/>
  <c r="BD80" i="2" s="1"/>
  <c r="AY102" i="2"/>
  <c r="BA102" i="2" s="1"/>
  <c r="AX29" i="2"/>
  <c r="AZ29" i="2" s="1"/>
  <c r="BD29" i="2" s="1"/>
  <c r="AY55" i="2"/>
  <c r="BA55" i="2" s="1"/>
  <c r="AX84" i="2"/>
  <c r="AZ84" i="2" s="1"/>
  <c r="BD84" i="2" s="1"/>
  <c r="AX96" i="2"/>
  <c r="AZ96" i="2" s="1"/>
  <c r="BD96" i="2" s="1"/>
  <c r="AX136" i="2"/>
  <c r="AZ136" i="2" s="1"/>
  <c r="BD136" i="2" s="1"/>
  <c r="AY155" i="2"/>
  <c r="BA155" i="2" s="1"/>
  <c r="AX213" i="2"/>
  <c r="AZ213" i="2" s="1"/>
  <c r="BD213" i="2" s="1"/>
  <c r="AX233" i="2"/>
  <c r="AZ233" i="2" s="1"/>
  <c r="BD233" i="2" s="1"/>
  <c r="AX253" i="2"/>
  <c r="AZ253" i="2" s="1"/>
  <c r="BD253" i="2" s="1"/>
  <c r="AX277" i="2"/>
  <c r="AZ277" i="2" s="1"/>
  <c r="BD277" i="2" s="1"/>
  <c r="AY291" i="2"/>
  <c r="BA291" i="2" s="1"/>
  <c r="AX304" i="2"/>
  <c r="AZ304" i="2" s="1"/>
  <c r="BD304" i="2" s="1"/>
  <c r="AY325" i="2"/>
  <c r="BA325" i="2" s="1"/>
  <c r="AY371" i="2"/>
  <c r="BA371" i="2" s="1"/>
  <c r="AX382" i="2"/>
  <c r="AZ382" i="2" s="1"/>
  <c r="BD382" i="2" s="1"/>
  <c r="AX420" i="2"/>
  <c r="AZ420" i="2" s="1"/>
  <c r="BD420" i="2" s="1"/>
  <c r="AX88" i="2"/>
  <c r="AZ88" i="2" s="1"/>
  <c r="BD88" i="2" s="1"/>
  <c r="AY96" i="2"/>
  <c r="BA96" i="2" s="1"/>
  <c r="AX177" i="2"/>
  <c r="AZ177" i="2" s="1"/>
  <c r="BD177" i="2" s="1"/>
  <c r="AX189" i="2"/>
  <c r="AZ189" i="2" s="1"/>
  <c r="BD189" i="2" s="1"/>
  <c r="AX197" i="2"/>
  <c r="AZ197" i="2" s="1"/>
  <c r="BD197" i="2" s="1"/>
  <c r="AX262" i="2"/>
  <c r="AZ262" i="2" s="1"/>
  <c r="BD262" i="2" s="1"/>
  <c r="AX279" i="2"/>
  <c r="AZ279" i="2" s="1"/>
  <c r="BD279" i="2" s="1"/>
  <c r="AX310" i="2"/>
  <c r="AZ310" i="2" s="1"/>
  <c r="BD310" i="2" s="1"/>
  <c r="AX344" i="2"/>
  <c r="AZ344" i="2" s="1"/>
  <c r="BD344" i="2" s="1"/>
  <c r="AX364" i="2"/>
  <c r="AZ364" i="2" s="1"/>
  <c r="BD364" i="2" s="1"/>
  <c r="AX343" i="2"/>
  <c r="AZ343" i="2" s="1"/>
  <c r="BD343" i="2" s="1"/>
  <c r="AX390" i="2"/>
  <c r="AZ390" i="2" s="1"/>
  <c r="BD390" i="2" s="1"/>
  <c r="AX388" i="2"/>
  <c r="AZ388" i="2" s="1"/>
  <c r="BD388" i="2" s="1"/>
  <c r="AX477" i="2"/>
  <c r="AZ477" i="2" s="1"/>
  <c r="BD477" i="2" s="1"/>
  <c r="AX509" i="2"/>
  <c r="AZ509" i="2" s="1"/>
  <c r="BD509" i="2" s="1"/>
  <c r="AX503" i="2"/>
  <c r="AZ503" i="2" s="1"/>
  <c r="BD503" i="2" s="1"/>
  <c r="AY545" i="2"/>
  <c r="BA545" i="2" s="1"/>
  <c r="AX576" i="2"/>
  <c r="AZ576" i="2" s="1"/>
  <c r="BD576" i="2" s="1"/>
  <c r="AX570" i="2"/>
  <c r="AZ570" i="2" s="1"/>
  <c r="BD570" i="2" s="1"/>
  <c r="AY612" i="2"/>
  <c r="BA612" i="2" s="1"/>
  <c r="AX600" i="2"/>
  <c r="AZ600" i="2" s="1"/>
  <c r="BD600" i="2" s="1"/>
  <c r="AX647" i="2"/>
  <c r="AZ647" i="2" s="1"/>
  <c r="BD647" i="2" s="1"/>
  <c r="AX677" i="2"/>
  <c r="AZ677" i="2" s="1"/>
  <c r="BD677" i="2" s="1"/>
  <c r="AX728" i="2"/>
  <c r="AZ728" i="2" s="1"/>
  <c r="BD728" i="2" s="1"/>
  <c r="AX691" i="2"/>
  <c r="AZ691" i="2" s="1"/>
  <c r="BD691" i="2" s="1"/>
  <c r="AX718" i="2"/>
  <c r="AZ718" i="2" s="1"/>
  <c r="BD718" i="2" s="1"/>
  <c r="AX750" i="2"/>
  <c r="AZ750" i="2" s="1"/>
  <c r="BD750" i="2" s="1"/>
  <c r="AX778" i="2"/>
  <c r="AZ778" i="2" s="1"/>
  <c r="BD778" i="2" s="1"/>
  <c r="AY800" i="2"/>
  <c r="BA800" i="2" s="1"/>
  <c r="AX796" i="2"/>
  <c r="AZ796" i="2" s="1"/>
  <c r="BD796" i="2" s="1"/>
  <c r="AX804" i="2"/>
  <c r="AZ804" i="2" s="1"/>
  <c r="BD804" i="2" s="1"/>
  <c r="AY412" i="2"/>
  <c r="BA412" i="2" s="1"/>
  <c r="AX437" i="2"/>
  <c r="AZ437" i="2" s="1"/>
  <c r="BD437" i="2" s="1"/>
  <c r="AX459" i="2"/>
  <c r="AZ459" i="2" s="1"/>
  <c r="BD459" i="2" s="1"/>
  <c r="AX507" i="2"/>
  <c r="AZ507" i="2" s="1"/>
  <c r="BD507" i="2" s="1"/>
  <c r="AX539" i="2"/>
  <c r="AZ539" i="2" s="1"/>
  <c r="BD539" i="2" s="1"/>
  <c r="AX543" i="2"/>
  <c r="AZ543" i="2" s="1"/>
  <c r="BD543" i="2" s="1"/>
  <c r="AX558" i="2"/>
  <c r="AZ558" i="2" s="1"/>
  <c r="BD558" i="2" s="1"/>
  <c r="AY610" i="2"/>
  <c r="BA610" i="2" s="1"/>
  <c r="AX620" i="2"/>
  <c r="AZ620" i="2" s="1"/>
  <c r="BD620" i="2" s="1"/>
  <c r="AY628" i="2"/>
  <c r="BA628" i="2" s="1"/>
  <c r="AX715" i="2"/>
  <c r="AZ715" i="2" s="1"/>
  <c r="BD715" i="2" s="1"/>
  <c r="AX732" i="2"/>
  <c r="AZ732" i="2" s="1"/>
  <c r="BD732" i="2" s="1"/>
  <c r="AY709" i="2"/>
  <c r="BA709" i="2" s="1"/>
  <c r="AY822" i="2"/>
  <c r="BA822" i="2" s="1"/>
  <c r="AX497" i="2"/>
  <c r="AZ497" i="2" s="1"/>
  <c r="BD497" i="2" s="1"/>
  <c r="AX463" i="2"/>
  <c r="AZ463" i="2" s="1"/>
  <c r="BD463" i="2" s="1"/>
  <c r="AX511" i="2"/>
  <c r="AZ511" i="2" s="1"/>
  <c r="BD511" i="2" s="1"/>
  <c r="AX547" i="2"/>
  <c r="AZ547" i="2" s="1"/>
  <c r="BD547" i="2" s="1"/>
  <c r="AX572" i="2"/>
  <c r="AZ572" i="2" s="1"/>
  <c r="BD572" i="2" s="1"/>
  <c r="AX562" i="2"/>
  <c r="AZ562" i="2" s="1"/>
  <c r="BD562" i="2" s="1"/>
  <c r="AX604" i="2"/>
  <c r="AZ604" i="2" s="1"/>
  <c r="BD604" i="2" s="1"/>
  <c r="AY632" i="2"/>
  <c r="BA632" i="2" s="1"/>
  <c r="AX608" i="2"/>
  <c r="AZ608" i="2" s="1"/>
  <c r="BD608" i="2" s="1"/>
  <c r="AY634" i="2"/>
  <c r="BA634" i="2" s="1"/>
  <c r="AX667" i="2"/>
  <c r="AZ667" i="2" s="1"/>
  <c r="BD667" i="2" s="1"/>
  <c r="AX687" i="2"/>
  <c r="AZ687" i="2" s="1"/>
  <c r="BD687" i="2" s="1"/>
  <c r="AX768" i="2"/>
  <c r="AZ768" i="2" s="1"/>
  <c r="BD768" i="2" s="1"/>
  <c r="AX730" i="2"/>
  <c r="AZ730" i="2" s="1"/>
  <c r="BD730" i="2" s="1"/>
  <c r="AX762" i="2"/>
  <c r="AZ762" i="2" s="1"/>
  <c r="BD762" i="2" s="1"/>
  <c r="AX810" i="2"/>
  <c r="AZ810" i="2" s="1"/>
  <c r="BD810" i="2" s="1"/>
  <c r="AX400" i="2"/>
  <c r="AZ400" i="2" s="1"/>
  <c r="BD400" i="2" s="1"/>
  <c r="AX422" i="2"/>
  <c r="AZ422" i="2" s="1"/>
  <c r="BD422" i="2" s="1"/>
  <c r="AX426" i="2"/>
  <c r="AZ426" i="2" s="1"/>
  <c r="BD426" i="2" s="1"/>
  <c r="AX449" i="2"/>
  <c r="AZ449" i="2" s="1"/>
  <c r="BD449" i="2" s="1"/>
  <c r="AX515" i="2"/>
  <c r="AZ515" i="2" s="1"/>
  <c r="BD515" i="2" s="1"/>
  <c r="AX529" i="2"/>
  <c r="AZ529" i="2" s="1"/>
  <c r="BD529" i="2" s="1"/>
  <c r="AX566" i="2"/>
  <c r="AZ566" i="2" s="1"/>
  <c r="BD566" i="2" s="1"/>
  <c r="AY624" i="2"/>
  <c r="BA624" i="2" s="1"/>
  <c r="AX657" i="2"/>
  <c r="AZ657" i="2" s="1"/>
  <c r="BD657" i="2" s="1"/>
  <c r="AY626" i="2"/>
  <c r="BA626" i="2" s="1"/>
  <c r="AX689" i="2"/>
  <c r="AZ689" i="2" s="1"/>
  <c r="BD689" i="2" s="1"/>
  <c r="AX740" i="2"/>
  <c r="AZ740" i="2" s="1"/>
  <c r="BD740" i="2" s="1"/>
  <c r="AX776" i="2"/>
  <c r="AZ776" i="2" s="1"/>
  <c r="BD776" i="2" s="1"/>
  <c r="AY820" i="2"/>
  <c r="BA820" i="2" s="1"/>
  <c r="AX816" i="2"/>
  <c r="AZ816" i="2" s="1"/>
  <c r="BD816" i="2" s="1"/>
  <c r="AY199" i="2"/>
  <c r="BA199" i="2" s="1"/>
  <c r="AX107" i="2"/>
  <c r="AZ107" i="2" s="1"/>
  <c r="BD107" i="2" s="1"/>
  <c r="AY51" i="2"/>
  <c r="BA51" i="2" s="1"/>
  <c r="AX65" i="2"/>
  <c r="AZ65" i="2" s="1"/>
  <c r="BD65" i="2" s="1"/>
  <c r="AY158" i="2"/>
  <c r="BA158" i="2" s="1"/>
  <c r="AX113" i="2"/>
  <c r="AZ113" i="2" s="1"/>
  <c r="BD113" i="2" s="1"/>
  <c r="AX105" i="2"/>
  <c r="AZ105" i="2" s="1"/>
  <c r="BD105" i="2" s="1"/>
  <c r="AX69" i="2"/>
  <c r="AZ69" i="2" s="1"/>
  <c r="BD69" i="2" s="1"/>
  <c r="AX48" i="2"/>
  <c r="AZ48" i="2" s="1"/>
  <c r="BD48" i="2" s="1"/>
  <c r="AX157" i="2"/>
  <c r="AZ157" i="2" s="1"/>
  <c r="BD157" i="2" s="1"/>
  <c r="AX58" i="2"/>
  <c r="AZ58" i="2" s="1"/>
  <c r="BD58" i="2" s="1"/>
  <c r="AX91" i="2"/>
  <c r="AZ91" i="2" s="1"/>
  <c r="BD91" i="2" s="1"/>
  <c r="AX83" i="2"/>
  <c r="AZ83" i="2" s="1"/>
  <c r="BD83" i="2" s="1"/>
  <c r="AX9" i="2"/>
  <c r="AZ9" i="2" s="1"/>
  <c r="BD9" i="2" s="1"/>
  <c r="AY818" i="2"/>
  <c r="BA818" i="2" s="1"/>
  <c r="AX809" i="2"/>
  <c r="AZ809" i="2" s="1"/>
  <c r="BD809" i="2" s="1"/>
  <c r="AX797" i="2"/>
  <c r="AZ797" i="2" s="1"/>
  <c r="BD797" i="2" s="1"/>
  <c r="AX708" i="2"/>
  <c r="AZ708" i="2" s="1"/>
  <c r="BD708" i="2" s="1"/>
  <c r="AX700" i="2"/>
  <c r="AZ700" i="2" s="1"/>
  <c r="BD700" i="2" s="1"/>
  <c r="AX676" i="2"/>
  <c r="AZ676" i="2" s="1"/>
  <c r="BD676" i="2" s="1"/>
  <c r="AX71" i="2"/>
  <c r="AZ71" i="2" s="1"/>
  <c r="BD71" i="2" s="1"/>
  <c r="AX40" i="2"/>
  <c r="AZ40" i="2" s="1"/>
  <c r="BD40" i="2" s="1"/>
  <c r="AX13" i="2"/>
  <c r="AZ13" i="2" s="1"/>
  <c r="BD13" i="2" s="1"/>
  <c r="AY6" i="2"/>
  <c r="BA6" i="2" s="1"/>
  <c r="AX791" i="2"/>
  <c r="AZ791" i="2" s="1"/>
  <c r="BD791" i="2" s="1"/>
  <c r="AX44" i="2"/>
  <c r="AZ44" i="2" s="1"/>
  <c r="BD44" i="2" s="1"/>
  <c r="AX20" i="2"/>
  <c r="AZ20" i="2" s="1"/>
  <c r="BD20" i="2" s="1"/>
  <c r="AX6" i="2"/>
  <c r="AZ6" i="2" s="1"/>
  <c r="BD6" i="2" s="1"/>
  <c r="AX799" i="2"/>
  <c r="AZ799" i="2" s="1"/>
  <c r="BD799" i="2" s="1"/>
  <c r="AX609" i="2"/>
  <c r="AZ609" i="2" s="1"/>
  <c r="BD609" i="2" s="1"/>
  <c r="AX587" i="2"/>
  <c r="AZ587" i="2" s="1"/>
  <c r="BD587" i="2" s="1"/>
  <c r="AX526" i="2"/>
  <c r="AZ526" i="2" s="1"/>
  <c r="BD526" i="2" s="1"/>
  <c r="AX660" i="2"/>
  <c r="AZ660" i="2" s="1"/>
  <c r="BD660" i="2" s="1"/>
  <c r="AX652" i="2"/>
  <c r="AZ652" i="2" s="1"/>
  <c r="BD652" i="2" s="1"/>
  <c r="AX644" i="2"/>
  <c r="AZ644" i="2" s="1"/>
  <c r="BD644" i="2" s="1"/>
  <c r="AX636" i="2"/>
  <c r="AZ636" i="2" s="1"/>
  <c r="BD636" i="2" s="1"/>
  <c r="AX617" i="2"/>
  <c r="AZ617" i="2" s="1"/>
  <c r="BD617" i="2" s="1"/>
  <c r="AY588" i="2"/>
  <c r="BA588" i="2" s="1"/>
  <c r="AX599" i="2"/>
  <c r="AZ599" i="2" s="1"/>
  <c r="BD599" i="2" s="1"/>
  <c r="AX664" i="2"/>
  <c r="AZ664" i="2" s="1"/>
  <c r="BD664" i="2" s="1"/>
  <c r="AX656" i="2"/>
  <c r="AZ656" i="2" s="1"/>
  <c r="BD656" i="2" s="1"/>
  <c r="AX648" i="2"/>
  <c r="AZ648" i="2" s="1"/>
  <c r="BD648" i="2" s="1"/>
  <c r="AX640" i="2"/>
  <c r="AZ640" i="2" s="1"/>
  <c r="BD640" i="2" s="1"/>
  <c r="AY618" i="2"/>
  <c r="BA618" i="2" s="1"/>
  <c r="AX605" i="2"/>
  <c r="AZ605" i="2" s="1"/>
  <c r="BD605" i="2" s="1"/>
  <c r="AX540" i="2"/>
  <c r="AZ540" i="2" s="1"/>
  <c r="BD540" i="2" s="1"/>
  <c r="AX571" i="2"/>
  <c r="AZ571" i="2" s="1"/>
  <c r="BD571" i="2" s="1"/>
  <c r="AX555" i="2"/>
  <c r="AZ555" i="2" s="1"/>
  <c r="BD555" i="2" s="1"/>
  <c r="AY531" i="2"/>
  <c r="BA531" i="2" s="1"/>
  <c r="AX583" i="2"/>
  <c r="AZ583" i="2" s="1"/>
  <c r="BD583" i="2" s="1"/>
  <c r="AX567" i="2"/>
  <c r="AZ567" i="2" s="1"/>
  <c r="BD567" i="2" s="1"/>
  <c r="AY550" i="2"/>
  <c r="BA550" i="2" s="1"/>
  <c r="AY467" i="2"/>
  <c r="BA467" i="2" s="1"/>
  <c r="AY457" i="2"/>
  <c r="BA457" i="2" s="1"/>
  <c r="AY461" i="2"/>
  <c r="BA461" i="2" s="1"/>
  <c r="AX454" i="2"/>
  <c r="AZ454" i="2" s="1"/>
  <c r="BD454" i="2" s="1"/>
  <c r="AX431" i="2"/>
  <c r="AZ431" i="2" s="1"/>
  <c r="BD431" i="2" s="1"/>
  <c r="AX397" i="2"/>
  <c r="AZ397" i="2" s="1"/>
  <c r="BD397" i="2" s="1"/>
  <c r="AX385" i="2"/>
  <c r="AZ385" i="2" s="1"/>
  <c r="BD385" i="2" s="1"/>
  <c r="AY438" i="2"/>
  <c r="BA438" i="2" s="1"/>
  <c r="AX423" i="2"/>
  <c r="AZ423" i="2" s="1"/>
  <c r="BD423" i="2" s="1"/>
  <c r="AX387" i="2"/>
  <c r="AZ387" i="2" s="1"/>
  <c r="BD387" i="2" s="1"/>
  <c r="AX353" i="2"/>
  <c r="AZ353" i="2" s="1"/>
  <c r="BD353" i="2" s="1"/>
  <c r="AX436" i="2"/>
  <c r="AZ436" i="2" s="1"/>
  <c r="BD436" i="2" s="1"/>
  <c r="AX361" i="2"/>
  <c r="AZ361" i="2" s="1"/>
  <c r="BD361" i="2" s="1"/>
  <c r="AX345" i="2"/>
  <c r="AZ345" i="2" s="1"/>
  <c r="BD345" i="2" s="1"/>
  <c r="AY450" i="2"/>
  <c r="BA450" i="2" s="1"/>
  <c r="AX284" i="2"/>
  <c r="AZ284" i="2" s="1"/>
  <c r="BD284" i="2" s="1"/>
  <c r="AX267" i="2"/>
  <c r="AZ267" i="2" s="1"/>
  <c r="BD267" i="2" s="1"/>
  <c r="AY257" i="2"/>
  <c r="BA257" i="2" s="1"/>
  <c r="AX242" i="2"/>
  <c r="AZ242" i="2" s="1"/>
  <c r="BD242" i="2" s="1"/>
  <c r="AY233" i="2"/>
  <c r="BA233" i="2" s="1"/>
  <c r="AX312" i="2"/>
  <c r="AZ312" i="2" s="1"/>
  <c r="BD312" i="2" s="1"/>
  <c r="AY283" i="2"/>
  <c r="BA283" i="2" s="1"/>
  <c r="AY234" i="2"/>
  <c r="BA234" i="2" s="1"/>
  <c r="AX308" i="2"/>
  <c r="AZ308" i="2" s="1"/>
  <c r="BD308" i="2" s="1"/>
  <c r="AX278" i="2"/>
  <c r="AZ278" i="2" s="1"/>
  <c r="BD278" i="2" s="1"/>
  <c r="AX236" i="2"/>
  <c r="AZ236" i="2" s="1"/>
  <c r="BD236" i="2" s="1"/>
  <c r="AY4" i="2"/>
  <c r="BA4" i="2" s="1"/>
  <c r="AY5" i="2"/>
  <c r="BA5" i="2" s="1"/>
  <c r="BB62" i="2" l="1"/>
  <c r="BF62" i="2" s="1"/>
  <c r="BE472" i="2"/>
  <c r="BE578" i="2"/>
  <c r="BE151" i="2"/>
  <c r="BE635" i="2"/>
  <c r="BB17" i="2"/>
  <c r="BF17" i="2" s="1"/>
  <c r="BE576" i="2"/>
  <c r="BE700" i="2"/>
  <c r="BB99" i="2"/>
  <c r="BF99" i="2" s="1"/>
  <c r="BE195" i="2"/>
  <c r="BB419" i="2"/>
  <c r="BF419" i="2" s="1"/>
  <c r="BE725" i="2"/>
  <c r="BB625" i="2"/>
  <c r="BF625" i="2" s="1"/>
  <c r="BB456" i="2"/>
  <c r="BF456" i="2" s="1"/>
  <c r="BE93" i="2"/>
  <c r="BE183" i="2"/>
  <c r="BB562" i="2"/>
  <c r="BF562" i="2" s="1"/>
  <c r="BB701" i="2"/>
  <c r="BF701" i="2" s="1"/>
  <c r="BB323" i="2"/>
  <c r="BF323" i="2" s="1"/>
  <c r="BB579" i="2"/>
  <c r="BF579" i="2" s="1"/>
  <c r="BB649" i="2"/>
  <c r="BF649" i="2" s="1"/>
  <c r="BB244" i="2"/>
  <c r="BF244" i="2" s="1"/>
  <c r="BE311" i="2"/>
  <c r="BB311" i="2"/>
  <c r="BF311" i="2" s="1"/>
  <c r="BE502" i="2"/>
  <c r="BB557" i="2"/>
  <c r="BF557" i="2" s="1"/>
  <c r="BE178" i="2"/>
  <c r="BE424" i="2"/>
  <c r="BB313" i="2"/>
  <c r="BF313" i="2" s="1"/>
  <c r="BE188" i="2"/>
  <c r="BE658" i="2"/>
  <c r="BE763" i="2"/>
  <c r="BE364" i="2"/>
  <c r="BB645" i="2"/>
  <c r="BF645" i="2" s="1"/>
  <c r="BE640" i="2"/>
  <c r="BB478" i="2"/>
  <c r="BF478" i="2" s="1"/>
  <c r="BB348" i="2"/>
  <c r="BF348" i="2" s="1"/>
  <c r="BE482" i="2"/>
  <c r="BE621" i="2"/>
  <c r="BE481" i="2"/>
  <c r="BE495" i="2"/>
  <c r="BB819" i="2"/>
  <c r="BF819" i="2" s="1"/>
  <c r="BE228" i="2"/>
  <c r="BE267" i="2"/>
  <c r="BB585" i="2"/>
  <c r="BF585" i="2" s="1"/>
  <c r="BB689" i="2"/>
  <c r="BF689" i="2" s="1"/>
  <c r="BB815" i="2"/>
  <c r="BF815" i="2" s="1"/>
  <c r="BE13" i="2"/>
  <c r="BB26" i="2"/>
  <c r="BF26" i="2" s="1"/>
  <c r="BE789" i="2"/>
  <c r="BE338" i="2"/>
  <c r="BB809" i="2"/>
  <c r="BF809" i="2" s="1"/>
  <c r="BE250" i="2"/>
  <c r="BE221" i="2"/>
  <c r="BB221" i="2"/>
  <c r="BF221" i="2" s="1"/>
  <c r="BE731" i="2"/>
  <c r="BB731" i="2"/>
  <c r="BF731" i="2" s="1"/>
  <c r="BE342" i="2"/>
  <c r="BB720" i="2"/>
  <c r="BF720" i="2" s="1"/>
  <c r="BE437" i="2"/>
  <c r="BE740" i="2"/>
  <c r="BE299" i="2"/>
  <c r="BE164" i="2"/>
  <c r="BB113" i="2"/>
  <c r="BF113" i="2" s="1"/>
  <c r="BE316" i="2"/>
  <c r="BB493" i="2"/>
  <c r="BF493" i="2" s="1"/>
  <c r="BE56" i="2"/>
  <c r="BB779" i="2"/>
  <c r="BF779" i="2" s="1"/>
  <c r="BB277" i="2"/>
  <c r="BF277" i="2" s="1"/>
  <c r="BB345" i="2"/>
  <c r="BF345" i="2" s="1"/>
  <c r="BB584" i="2"/>
  <c r="BF584" i="2" s="1"/>
  <c r="BE226" i="2"/>
  <c r="BB664" i="2"/>
  <c r="BF664" i="2" s="1"/>
  <c r="BE24" i="2"/>
  <c r="BE710" i="2"/>
  <c r="BB394" i="2"/>
  <c r="BF394" i="2" s="1"/>
  <c r="BE421" i="2"/>
  <c r="BE694" i="2"/>
  <c r="BE105" i="2"/>
  <c r="BE22" i="2"/>
  <c r="BB65" i="2"/>
  <c r="BF65" i="2" s="1"/>
  <c r="BB190" i="2"/>
  <c r="BF190" i="2" s="1"/>
  <c r="BE312" i="2"/>
  <c r="BE214" i="2"/>
  <c r="BB75" i="2"/>
  <c r="BF75" i="2" s="1"/>
  <c r="BB130" i="2"/>
  <c r="BF130" i="2" s="1"/>
  <c r="BB383" i="2"/>
  <c r="BF383" i="2" s="1"/>
  <c r="BB207" i="2"/>
  <c r="BF207" i="2" s="1"/>
  <c r="BB179" i="2"/>
  <c r="BF179" i="2" s="1"/>
  <c r="BB81" i="2"/>
  <c r="BF81" i="2" s="1"/>
  <c r="BB269" i="2"/>
  <c r="BF269" i="2" s="1"/>
  <c r="BE785" i="2"/>
  <c r="BB309" i="2"/>
  <c r="BF309" i="2" s="1"/>
  <c r="BB524" i="2"/>
  <c r="BF524" i="2" s="1"/>
  <c r="BB381" i="2"/>
  <c r="BF381" i="2" s="1"/>
  <c r="BE660" i="2"/>
  <c r="BB728" i="2"/>
  <c r="BF728" i="2" s="1"/>
  <c r="BB40" i="2"/>
  <c r="BF40" i="2" s="1"/>
  <c r="BB278" i="2"/>
  <c r="BF278" i="2" s="1"/>
  <c r="BB441" i="2"/>
  <c r="BF441" i="2" s="1"/>
  <c r="BE646" i="2"/>
  <c r="BE766" i="2"/>
  <c r="BE538" i="2"/>
  <c r="BB389" i="2"/>
  <c r="BF389" i="2" s="1"/>
  <c r="BE460" i="2"/>
  <c r="BB187" i="2"/>
  <c r="BF187" i="2" s="1"/>
  <c r="BB333" i="2"/>
  <c r="BF333" i="2" s="1"/>
  <c r="BE306" i="2"/>
  <c r="BB744" i="2"/>
  <c r="BF744" i="2" s="1"/>
  <c r="BE180" i="2"/>
  <c r="BE182" i="2"/>
  <c r="BE746" i="2"/>
  <c r="BE654" i="2"/>
  <c r="BE706" i="2"/>
  <c r="BE197" i="2"/>
  <c r="BB215" i="2"/>
  <c r="BF215" i="2" s="1"/>
  <c r="BB144" i="2"/>
  <c r="BF144" i="2" s="1"/>
  <c r="BB477" i="2"/>
  <c r="BF477" i="2" s="1"/>
  <c r="BE517" i="2"/>
  <c r="BE54" i="2"/>
  <c r="BB522" i="2"/>
  <c r="BF522" i="2" s="1"/>
  <c r="BE486" i="2"/>
  <c r="BB91" i="2"/>
  <c r="BF91" i="2" s="1"/>
  <c r="BE220" i="2"/>
  <c r="BE139" i="2"/>
  <c r="BE760" i="2"/>
  <c r="BE124" i="2"/>
  <c r="BB174" i="2"/>
  <c r="BF174" i="2" s="1"/>
  <c r="BB332" i="2"/>
  <c r="BF332" i="2" s="1"/>
  <c r="BE172" i="2"/>
  <c r="BE427" i="2"/>
  <c r="BE575" i="2"/>
  <c r="BB280" i="2"/>
  <c r="BF280" i="2" s="1"/>
  <c r="BE223" i="2"/>
  <c r="BE526" i="2"/>
  <c r="BE764" i="2"/>
  <c r="BE28" i="2"/>
  <c r="BB771" i="2"/>
  <c r="BF771" i="2" s="1"/>
  <c r="BB791" i="2"/>
  <c r="BF791" i="2" s="1"/>
  <c r="BB353" i="2"/>
  <c r="BF353" i="2" s="1"/>
  <c r="BB742" i="2"/>
  <c r="BF742" i="2" s="1"/>
  <c r="BB676" i="2"/>
  <c r="BF676" i="2" s="1"/>
  <c r="BE295" i="2"/>
  <c r="BB489" i="2"/>
  <c r="BF489" i="2" s="1"/>
  <c r="BB758" i="2"/>
  <c r="BF758" i="2" s="1"/>
  <c r="BE516" i="2"/>
  <c r="BE413" i="2"/>
  <c r="BE265" i="2"/>
  <c r="BE290" i="2"/>
  <c r="BE518" i="2"/>
  <c r="BE497" i="2"/>
  <c r="BE774" i="2"/>
  <c r="BB723" i="2"/>
  <c r="BF723" i="2" s="1"/>
  <c r="BE509" i="2"/>
  <c r="BB559" i="2"/>
  <c r="BF559" i="2" s="1"/>
  <c r="BB420" i="2"/>
  <c r="BF420" i="2" s="1"/>
  <c r="BB404" i="2"/>
  <c r="BF404" i="2" s="1"/>
  <c r="BB42" i="2"/>
  <c r="BF42" i="2" s="1"/>
  <c r="BE355" i="2"/>
  <c r="BB92" i="2"/>
  <c r="BF92" i="2" s="1"/>
  <c r="BE699" i="2"/>
  <c r="BB781" i="2"/>
  <c r="BF781" i="2" s="1"/>
  <c r="BE501" i="2"/>
  <c r="BE241" i="2"/>
  <c r="BB423" i="2"/>
  <c r="BF423" i="2" s="1"/>
  <c r="BB679" i="2"/>
  <c r="BF679" i="2" s="1"/>
  <c r="BB132" i="2"/>
  <c r="BF132" i="2" s="1"/>
  <c r="BB435" i="2"/>
  <c r="BF435" i="2" s="1"/>
  <c r="BB415" i="2"/>
  <c r="BF415" i="2" s="1"/>
  <c r="BB714" i="2"/>
  <c r="BF714" i="2" s="1"/>
  <c r="BE346" i="2"/>
  <c r="BB9" i="2"/>
  <c r="BF9" i="2" s="1"/>
  <c r="BE690" i="2"/>
  <c r="BE368" i="2"/>
  <c r="BB734" i="2"/>
  <c r="BF734" i="2" s="1"/>
  <c r="BB68" i="2"/>
  <c r="BF68" i="2" s="1"/>
  <c r="BE762" i="2"/>
  <c r="BE335" i="2"/>
  <c r="BE395" i="2"/>
  <c r="BB490" i="2"/>
  <c r="BF490" i="2" s="1"/>
  <c r="BB580" i="2"/>
  <c r="BF580" i="2" s="1"/>
  <c r="BB503" i="2"/>
  <c r="BF503" i="2" s="1"/>
  <c r="BE611" i="2"/>
  <c r="BE670" i="2"/>
  <c r="BB11" i="2"/>
  <c r="BF11" i="2" s="1"/>
  <c r="BB390" i="2"/>
  <c r="BF390" i="2" s="1"/>
  <c r="BE14" i="2"/>
  <c r="BB750" i="2"/>
  <c r="BF750" i="2" s="1"/>
  <c r="BE119" i="2"/>
  <c r="BE730" i="2"/>
  <c r="BE64" i="2"/>
  <c r="BE465" i="2"/>
  <c r="BB596" i="2"/>
  <c r="BF596" i="2" s="1"/>
  <c r="BB668" i="2"/>
  <c r="BF668" i="2" s="1"/>
  <c r="BE114" i="2"/>
  <c r="BB109" i="2"/>
  <c r="BF109" i="2" s="1"/>
  <c r="BE536" i="2"/>
  <c r="BE263" i="2"/>
  <c r="BB602" i="2"/>
  <c r="BF602" i="2" s="1"/>
  <c r="BE511" i="2"/>
  <c r="BB801" i="2"/>
  <c r="BF801" i="2" s="1"/>
  <c r="BB405" i="2"/>
  <c r="BF405" i="2" s="1"/>
  <c r="BB361" i="2"/>
  <c r="BF361" i="2" s="1"/>
  <c r="BB208" i="2"/>
  <c r="BF208" i="2" s="1"/>
  <c r="BE591" i="2"/>
  <c r="BB446" i="2"/>
  <c r="BF446" i="2" s="1"/>
  <c r="BB650" i="2"/>
  <c r="BF650" i="2" s="1"/>
  <c r="BB357" i="2"/>
  <c r="BF357" i="2" s="1"/>
  <c r="BE137" i="2"/>
  <c r="BE568" i="2"/>
  <c r="BE718" i="2"/>
  <c r="BE273" i="2"/>
  <c r="BE747" i="2"/>
  <c r="BB739" i="2"/>
  <c r="BF739" i="2" s="1"/>
  <c r="BE623" i="2"/>
  <c r="BB564" i="2"/>
  <c r="BF564" i="2" s="1"/>
  <c r="BE598" i="2"/>
  <c r="BB515" i="2"/>
  <c r="BF515" i="2" s="1"/>
  <c r="BE479" i="2"/>
  <c r="BB627" i="2"/>
  <c r="BF627" i="2" s="1"/>
  <c r="BB544" i="2"/>
  <c r="BF544" i="2" s="1"/>
  <c r="BE698" i="2"/>
  <c r="BE401" i="2"/>
  <c r="BE662" i="2"/>
  <c r="BB377" i="2"/>
  <c r="BF377" i="2" s="1"/>
  <c r="BB768" i="2"/>
  <c r="BF768" i="2" s="1"/>
  <c r="BB343" i="2"/>
  <c r="BF343" i="2" s="1"/>
  <c r="BB95" i="2"/>
  <c r="BF95" i="2" s="1"/>
  <c r="BE780" i="2"/>
  <c r="BB165" i="2"/>
  <c r="BF165" i="2" s="1"/>
  <c r="BB505" i="2"/>
  <c r="BF505" i="2" s="1"/>
  <c r="BE570" i="2"/>
  <c r="BB61" i="2"/>
  <c r="BF61" i="2" s="1"/>
  <c r="BB252" i="2"/>
  <c r="BF252" i="2" s="1"/>
  <c r="BB644" i="2"/>
  <c r="BF644" i="2" s="1"/>
  <c r="BB66" i="2"/>
  <c r="BF66" i="2" s="1"/>
  <c r="BB238" i="2"/>
  <c r="BF238" i="2" s="1"/>
  <c r="BB324" i="2"/>
  <c r="BF324" i="2" s="1"/>
  <c r="BE447" i="2"/>
  <c r="BE680" i="2"/>
  <c r="BB50" i="2"/>
  <c r="BF50" i="2" s="1"/>
  <c r="BE300" i="2"/>
  <c r="BE631" i="2"/>
  <c r="BE173" i="2"/>
  <c r="BE485" i="2"/>
  <c r="BB726" i="2"/>
  <c r="BF726" i="2" s="1"/>
  <c r="BE513" i="2"/>
  <c r="BB688" i="2"/>
  <c r="BF688" i="2" s="1"/>
  <c r="BE687" i="2"/>
  <c r="BB410" i="2"/>
  <c r="BF410" i="2" s="1"/>
  <c r="BB146" i="2"/>
  <c r="BF146" i="2" s="1"/>
  <c r="BE530" i="2"/>
  <c r="BE638" i="2"/>
  <c r="BE808" i="2"/>
  <c r="BB286" i="2"/>
  <c r="BF286" i="2" s="1"/>
  <c r="BB439" i="2"/>
  <c r="BF439" i="2" s="1"/>
  <c r="BE805" i="2"/>
  <c r="BB483" i="2"/>
  <c r="BF483" i="2" s="1"/>
  <c r="BB669" i="2"/>
  <c r="BF669" i="2" s="1"/>
  <c r="BB259" i="2"/>
  <c r="BF259" i="2" s="1"/>
  <c r="BE695" i="2"/>
  <c r="BB409" i="2"/>
  <c r="BF409" i="2" s="1"/>
  <c r="BB617" i="2"/>
  <c r="BF617" i="2" s="1"/>
  <c r="BB297" i="2"/>
  <c r="BF297" i="2" s="1"/>
  <c r="BE341" i="2"/>
  <c r="BB494" i="2"/>
  <c r="BF494" i="2" s="1"/>
  <c r="BB32" i="2"/>
  <c r="BF32" i="2" s="1"/>
  <c r="BE636" i="2"/>
  <c r="BB736" i="2"/>
  <c r="BF736" i="2" s="1"/>
  <c r="BE540" i="2"/>
  <c r="BB411" i="2"/>
  <c r="BF411" i="2" s="1"/>
  <c r="BB464" i="2"/>
  <c r="BF464" i="2" s="1"/>
  <c r="BB652" i="2"/>
  <c r="BF652" i="2" s="1"/>
  <c r="BE264" i="2"/>
  <c r="BB366" i="2"/>
  <c r="BF366" i="2" s="1"/>
  <c r="BB305" i="2"/>
  <c r="BF305" i="2" s="1"/>
  <c r="BB444" i="2"/>
  <c r="BF444" i="2" s="1"/>
  <c r="BE135" i="2"/>
  <c r="BE351" i="2"/>
  <c r="BE276" i="2"/>
  <c r="BE648" i="2"/>
  <c r="BB653" i="2"/>
  <c r="BF653" i="2" s="1"/>
  <c r="BE619" i="2"/>
  <c r="BB156" i="2"/>
  <c r="BF156" i="2" s="1"/>
  <c r="BE492" i="2"/>
  <c r="BE186" i="2"/>
  <c r="BE110" i="2"/>
  <c r="BB275" i="2"/>
  <c r="BF275" i="2" s="1"/>
  <c r="BB752" i="2"/>
  <c r="BF752" i="2" s="1"/>
  <c r="BE431" i="2"/>
  <c r="BB499" i="2"/>
  <c r="BF499" i="2" s="1"/>
  <c r="BB586" i="2"/>
  <c r="BF586" i="2" s="1"/>
  <c r="BE248" i="2"/>
  <c r="BE683" i="2"/>
  <c r="BB732" i="2"/>
  <c r="BF732" i="2" s="1"/>
  <c r="BB308" i="2"/>
  <c r="BF308" i="2" s="1"/>
  <c r="BE350" i="2"/>
  <c r="BE716" i="2"/>
  <c r="BE468" i="2"/>
  <c r="BE702" i="2"/>
  <c r="BB474" i="2"/>
  <c r="BF474" i="2" s="1"/>
  <c r="BB426" i="2"/>
  <c r="BF426" i="2" s="1"/>
  <c r="BB806" i="2"/>
  <c r="BF806" i="2" s="1"/>
  <c r="BE443" i="2"/>
  <c r="BE320" i="2"/>
  <c r="BE398" i="2"/>
  <c r="BB682" i="2"/>
  <c r="BF682" i="2" s="1"/>
  <c r="BE47" i="2"/>
  <c r="BE775" i="2"/>
  <c r="BE67" i="2"/>
  <c r="BE572" i="2"/>
  <c r="BB573" i="2"/>
  <c r="BF573" i="2" s="1"/>
  <c r="BE589" i="2"/>
  <c r="BE595" i="2"/>
  <c r="BE674" i="2"/>
  <c r="BB33" i="2"/>
  <c r="BF33" i="2" s="1"/>
  <c r="BB369" i="2"/>
  <c r="BF369" i="2" s="1"/>
  <c r="BB177" i="2"/>
  <c r="BF177" i="2" s="1"/>
  <c r="BE136" i="2"/>
  <c r="BB262" i="2"/>
  <c r="BF262" i="2" s="1"/>
  <c r="BB60" i="2"/>
  <c r="BF60" i="2" s="1"/>
  <c r="BB184" i="2"/>
  <c r="BF184" i="2" s="1"/>
  <c r="BB488" i="2"/>
  <c r="BF488" i="2" s="1"/>
  <c r="BE41" i="2"/>
  <c r="BE480" i="2"/>
  <c r="BE83" i="2"/>
  <c r="BE118" i="2"/>
  <c r="BB126" i="2"/>
  <c r="BF126" i="2" s="1"/>
  <c r="BB375" i="2"/>
  <c r="BF375" i="2" s="1"/>
  <c r="BE555" i="2"/>
  <c r="BB803" i="2"/>
  <c r="BF803" i="2" s="1"/>
  <c r="BB152" i="2"/>
  <c r="BF152" i="2" s="1"/>
  <c r="BE59" i="2"/>
  <c r="BE772" i="2"/>
  <c r="BE759" i="2"/>
  <c r="BE782" i="2"/>
  <c r="BB582" i="2"/>
  <c r="BF582" i="2" s="1"/>
  <c r="BE46" i="2"/>
  <c r="BE534" i="2"/>
  <c r="BB813" i="2"/>
  <c r="BF813" i="2" s="1"/>
  <c r="BB48" i="2"/>
  <c r="BF48" i="2" s="1"/>
  <c r="BB657" i="2"/>
  <c r="BF657" i="2" s="1"/>
  <c r="BB77" i="2"/>
  <c r="BF77" i="2" s="1"/>
  <c r="BE741" i="2"/>
  <c r="BB566" i="2"/>
  <c r="BF566" i="2" s="1"/>
  <c r="BB484" i="2"/>
  <c r="BF484" i="2" s="1"/>
  <c r="BB222" i="2"/>
  <c r="BF222" i="2" s="1"/>
  <c r="BB637" i="2"/>
  <c r="BF637" i="2" s="1"/>
  <c r="BE73" i="2"/>
  <c r="BB470" i="2"/>
  <c r="BF470" i="2" s="1"/>
  <c r="BE370" i="2"/>
  <c r="BE556" i="2"/>
  <c r="BE587" i="2"/>
  <c r="BE641" i="2"/>
  <c r="BB601" i="2"/>
  <c r="BF601" i="2" s="1"/>
  <c r="BB508" i="2"/>
  <c r="BF508" i="2" s="1"/>
  <c r="BE254" i="2"/>
  <c r="BE769" i="2"/>
  <c r="BE788" i="2"/>
  <c r="BB314" i="2"/>
  <c r="BF314" i="2" s="1"/>
  <c r="BE433" i="2"/>
  <c r="BE303" i="2"/>
  <c r="BB194" i="2"/>
  <c r="BF194" i="2" s="1"/>
  <c r="BB97" i="2"/>
  <c r="BF97" i="2" s="1"/>
  <c r="BB388" i="2"/>
  <c r="BF388" i="2" s="1"/>
  <c r="BE349" i="2"/>
  <c r="BE793" i="2"/>
  <c r="BE167" i="2"/>
  <c r="BB738" i="2"/>
  <c r="BF738" i="2" s="1"/>
  <c r="BB712" i="2"/>
  <c r="BF712" i="2" s="1"/>
  <c r="BB569" i="2"/>
  <c r="BF569" i="2" s="1"/>
  <c r="BE786" i="2"/>
  <c r="BE609" i="2"/>
  <c r="BE558" i="2"/>
  <c r="BB817" i="2"/>
  <c r="BF817" i="2" s="1"/>
  <c r="BE133" i="2"/>
  <c r="BB599" i="2"/>
  <c r="BF599" i="2" s="1"/>
  <c r="BE458" i="2"/>
  <c r="BB532" i="2"/>
  <c r="BF532" i="2" s="1"/>
  <c r="BB292" i="2"/>
  <c r="BF292" i="2" s="1"/>
  <c r="BB756" i="2"/>
  <c r="BF756" i="2" s="1"/>
  <c r="BB218" i="2"/>
  <c r="BF218" i="2" s="1"/>
  <c r="BE354" i="2"/>
  <c r="BB546" i="2"/>
  <c r="BF546" i="2" s="1"/>
  <c r="BB103" i="2"/>
  <c r="BF103" i="2" s="1"/>
  <c r="BE170" i="2"/>
  <c r="BB665" i="2"/>
  <c r="BF665" i="2" s="1"/>
  <c r="BE696" i="2"/>
  <c r="BB667" i="2"/>
  <c r="BF667" i="2" s="1"/>
  <c r="BB753" i="2"/>
  <c r="BF753" i="2" s="1"/>
  <c r="BB232" i="2"/>
  <c r="BF232" i="2" s="1"/>
  <c r="BE145" i="2"/>
  <c r="BE37" i="2"/>
  <c r="BE159" i="2"/>
  <c r="BE504" i="2"/>
  <c r="BB475" i="2"/>
  <c r="BF475" i="2" s="1"/>
  <c r="BE807" i="2"/>
  <c r="BE35" i="2"/>
  <c r="BE737" i="2"/>
  <c r="BB399" i="2"/>
  <c r="BF399" i="2" s="1"/>
  <c r="BE661" i="2"/>
  <c r="BB128" i="2"/>
  <c r="BF128" i="2" s="1"/>
  <c r="BE80" i="2"/>
  <c r="BE498" i="2"/>
  <c r="BB500" i="2"/>
  <c r="BF500" i="2" s="1"/>
  <c r="BB168" i="2"/>
  <c r="BF168" i="2" s="1"/>
  <c r="BB138" i="2"/>
  <c r="BF138" i="2" s="1"/>
  <c r="BE339" i="2"/>
  <c r="BB87" i="2"/>
  <c r="BF87" i="2" s="1"/>
  <c r="BB514" i="2"/>
  <c r="BF514" i="2" s="1"/>
  <c r="BE721" i="2"/>
  <c r="BE387" i="2"/>
  <c r="BE204" i="2"/>
  <c r="BB743" i="2"/>
  <c r="BF743" i="2" s="1"/>
  <c r="BE681" i="2"/>
  <c r="BE44" i="2"/>
  <c r="BB121" i="2"/>
  <c r="BF121" i="2" s="1"/>
  <c r="BB727" i="2"/>
  <c r="BF727" i="2" s="1"/>
  <c r="BB519" i="2"/>
  <c r="BF519" i="2" s="1"/>
  <c r="BB563" i="2"/>
  <c r="BF563" i="2" s="1"/>
  <c r="BE666" i="2"/>
  <c r="BB686" i="2"/>
  <c r="BF686" i="2" s="1"/>
  <c r="BE153" i="2"/>
  <c r="BB205" i="2"/>
  <c r="BF205" i="2" s="1"/>
  <c r="BB38" i="2"/>
  <c r="BF38" i="2" s="1"/>
  <c r="BE206" i="2"/>
  <c r="BB288" i="2"/>
  <c r="BF288" i="2" s="1"/>
  <c r="BE217" i="2"/>
  <c r="BB459" i="2"/>
  <c r="BF459" i="2" s="1"/>
  <c r="BB733" i="2"/>
  <c r="BF733" i="2" s="1"/>
  <c r="BB246" i="2"/>
  <c r="BF246" i="2" s="1"/>
  <c r="BE778" i="2"/>
  <c r="BB496" i="2"/>
  <c r="BF496" i="2" s="1"/>
  <c r="BB230" i="2"/>
  <c r="BF230" i="2" s="1"/>
  <c r="BE231" i="2"/>
  <c r="BB476" i="2"/>
  <c r="BF476" i="2" s="1"/>
  <c r="BE331" i="2"/>
  <c r="BB396" i="2"/>
  <c r="BF396" i="2" s="1"/>
  <c r="BE773" i="2"/>
  <c r="BB535" i="2"/>
  <c r="BF535" i="2" s="1"/>
  <c r="BE535" i="2"/>
  <c r="BE565" i="2"/>
  <c r="BB643" i="2"/>
  <c r="BF643" i="2" s="1"/>
  <c r="BE363" i="2"/>
  <c r="BE160" i="2"/>
  <c r="BB211" i="2"/>
  <c r="BF211" i="2" s="1"/>
  <c r="BE797" i="2"/>
  <c r="BE16" i="2"/>
  <c r="BE142" i="2"/>
  <c r="BE678" i="2"/>
  <c r="BB21" i="2"/>
  <c r="BF21" i="2" s="1"/>
  <c r="BE219" i="2"/>
  <c r="BB149" i="2"/>
  <c r="BF149" i="2" s="1"/>
  <c r="BE117" i="2"/>
  <c r="BE236" i="2"/>
  <c r="BE176" i="2"/>
  <c r="BB86" i="2"/>
  <c r="BF86" i="2" s="1"/>
  <c r="BE724" i="2"/>
  <c r="BB507" i="2"/>
  <c r="BF507" i="2" s="1"/>
  <c r="BB692" i="2"/>
  <c r="BF692" i="2" s="1"/>
  <c r="BB360" i="2"/>
  <c r="BF360" i="2" s="1"/>
  <c r="BE594" i="2"/>
  <c r="BE84" i="2"/>
  <c r="BB735" i="2"/>
  <c r="BF735" i="2" s="1"/>
  <c r="BB125" i="2"/>
  <c r="BF125" i="2" s="1"/>
  <c r="BB63" i="2"/>
  <c r="BF63" i="2" s="1"/>
  <c r="BE528" i="2"/>
  <c r="BE745" i="2"/>
  <c r="BB722" i="2"/>
  <c r="BF722" i="2" s="1"/>
  <c r="BE452" i="2"/>
  <c r="BB69" i="2"/>
  <c r="BF69" i="2" s="1"/>
  <c r="BB202" i="2"/>
  <c r="BF202" i="2" s="1"/>
  <c r="BB407" i="2"/>
  <c r="BF407" i="2" s="1"/>
  <c r="BB242" i="2"/>
  <c r="BF242" i="2" s="1"/>
  <c r="BE131" i="2"/>
  <c r="BE656" i="2"/>
  <c r="BB191" i="2"/>
  <c r="BF191" i="2" s="1"/>
  <c r="BB192" i="2"/>
  <c r="BF192" i="2" s="1"/>
  <c r="BE379" i="2"/>
  <c r="BB821" i="2"/>
  <c r="BF821" i="2" s="1"/>
  <c r="BB577" i="2"/>
  <c r="BF577" i="2" s="1"/>
  <c r="BB663" i="2"/>
  <c r="BF663" i="2" s="1"/>
  <c r="BB196" i="2"/>
  <c r="BF196" i="2" s="1"/>
  <c r="BE298" i="2"/>
  <c r="BB533" i="2"/>
  <c r="BF533" i="2" s="1"/>
  <c r="BE417" i="2"/>
  <c r="BB607" i="2"/>
  <c r="BF607" i="2" s="1"/>
  <c r="BE466" i="2"/>
  <c r="BB571" i="2"/>
  <c r="BF571" i="2" s="1"/>
  <c r="BE799" i="2"/>
  <c r="BE310" i="2"/>
  <c r="BE216" i="2"/>
  <c r="BE729" i="2"/>
  <c r="BB554" i="2"/>
  <c r="BF554" i="2" s="1"/>
  <c r="BE116" i="2"/>
  <c r="BB795" i="2"/>
  <c r="BF795" i="2" s="1"/>
  <c r="BB90" i="2"/>
  <c r="BF90" i="2" s="1"/>
  <c r="BE143" i="2"/>
  <c r="BB344" i="2"/>
  <c r="BF344" i="2" s="1"/>
  <c r="BB400" i="2"/>
  <c r="BF400" i="2" s="1"/>
  <c r="BE755" i="2"/>
  <c r="BE765" i="2"/>
  <c r="BE659" i="2"/>
  <c r="BE510" i="2"/>
  <c r="BE574" i="2"/>
  <c r="BB385" i="2"/>
  <c r="BF385" i="2" s="1"/>
  <c r="BE140" i="2"/>
  <c r="BE615" i="2"/>
  <c r="BE512" i="2"/>
  <c r="BE376" i="2"/>
  <c r="BB101" i="2"/>
  <c r="BF101" i="2" s="1"/>
  <c r="BE71" i="2"/>
  <c r="BE89" i="2"/>
  <c r="BE260" i="2"/>
  <c r="BB240" i="2"/>
  <c r="BF240" i="2" s="1"/>
  <c r="BB561" i="2"/>
  <c r="BF561" i="2" s="1"/>
  <c r="BE111" i="2"/>
  <c r="BB282" i="2"/>
  <c r="BF282" i="2" s="1"/>
  <c r="BB127" i="2"/>
  <c r="BF127" i="2" s="1"/>
  <c r="BE616" i="2"/>
  <c r="BB445" i="2"/>
  <c r="BF445" i="2" s="1"/>
  <c r="BB31" i="2"/>
  <c r="BF31" i="2" s="1"/>
  <c r="BB225" i="2"/>
  <c r="BF225" i="2" s="1"/>
  <c r="BB10" i="2"/>
  <c r="BF10" i="2" s="1"/>
  <c r="BE318" i="2"/>
  <c r="BB181" i="2"/>
  <c r="BF181" i="2" s="1"/>
  <c r="BB134" i="2"/>
  <c r="BF134" i="2" s="1"/>
  <c r="BB79" i="2"/>
  <c r="BF79" i="2" s="1"/>
  <c r="BB317" i="2"/>
  <c r="BF317" i="2" s="1"/>
  <c r="BB704" i="2"/>
  <c r="BF704" i="2" s="1"/>
  <c r="BB356" i="2"/>
  <c r="BF356" i="2" s="1"/>
  <c r="BB560" i="2"/>
  <c r="BF560" i="2" s="1"/>
  <c r="BB520" i="2"/>
  <c r="BF520" i="2" s="1"/>
  <c r="BE212" i="2"/>
  <c r="BE209" i="2"/>
  <c r="BB157" i="2"/>
  <c r="BF157" i="2" s="1"/>
  <c r="BE256" i="2"/>
  <c r="BB408" i="2"/>
  <c r="BF408" i="2" s="1"/>
  <c r="BB790" i="2"/>
  <c r="BF790" i="2" s="1"/>
  <c r="BB603" i="2"/>
  <c r="BF603" i="2" s="1"/>
  <c r="BE473" i="2"/>
  <c r="BB36" i="2"/>
  <c r="BF36" i="2" s="1"/>
  <c r="BB647" i="2"/>
  <c r="BF647" i="2" s="1"/>
  <c r="BB787" i="2"/>
  <c r="BF787" i="2" s="1"/>
  <c r="BB675" i="2"/>
  <c r="BF675" i="2" s="1"/>
  <c r="BE462" i="2"/>
  <c r="BE597" i="2"/>
  <c r="BE307" i="2"/>
  <c r="BB43" i="2"/>
  <c r="BF43" i="2" s="1"/>
  <c r="BE293" i="2"/>
  <c r="BE271" i="2"/>
  <c r="BE334" i="2"/>
  <c r="BB392" i="2"/>
  <c r="BF392" i="2" s="1"/>
  <c r="BB655" i="2"/>
  <c r="BF655" i="2" s="1"/>
  <c r="BE391" i="2"/>
  <c r="BB593" i="2"/>
  <c r="BF593" i="2" s="1"/>
  <c r="BE88" i="2"/>
  <c r="BB393" i="2"/>
  <c r="BF393" i="2" s="1"/>
  <c r="BB85" i="2"/>
  <c r="BF85" i="2" s="1"/>
  <c r="BE175" i="2"/>
  <c r="BB175" i="2"/>
  <c r="BF175" i="2" s="1"/>
  <c r="BB19" i="2"/>
  <c r="BF19" i="2" s="1"/>
  <c r="BE19" i="2"/>
  <c r="BE581" i="2"/>
  <c r="BB581" i="2"/>
  <c r="BF581" i="2" s="1"/>
  <c r="BE548" i="2"/>
  <c r="BB548" i="2"/>
  <c r="BF548" i="2" s="1"/>
  <c r="BB639" i="2"/>
  <c r="BF639" i="2" s="1"/>
  <c r="BE639" i="2"/>
  <c r="BE651" i="2"/>
  <c r="BB651" i="2"/>
  <c r="BF651" i="2" s="1"/>
  <c r="BE613" i="2"/>
  <c r="BB613" i="2"/>
  <c r="BF613" i="2" s="1"/>
  <c r="BB340" i="2"/>
  <c r="BF340" i="2" s="1"/>
  <c r="BE340" i="2"/>
  <c r="BB12" i="2"/>
  <c r="BF12" i="2" s="1"/>
  <c r="BE12" i="2"/>
  <c r="BE633" i="2"/>
  <c r="BB633" i="2"/>
  <c r="BF633" i="2" s="1"/>
  <c r="BB122" i="2"/>
  <c r="BF122" i="2" s="1"/>
  <c r="BE122" i="2"/>
  <c r="BE52" i="2"/>
  <c r="BB52" i="2"/>
  <c r="BF52" i="2" s="1"/>
  <c r="BB327" i="2"/>
  <c r="BF327" i="2" s="1"/>
  <c r="BE327" i="2"/>
  <c r="BE319" i="2"/>
  <c r="BB319" i="2"/>
  <c r="BF319" i="2" s="1"/>
  <c r="BB448" i="2"/>
  <c r="BF448" i="2" s="1"/>
  <c r="BE448" i="2"/>
  <c r="BB150" i="2"/>
  <c r="BF150" i="2" s="1"/>
  <c r="BE150" i="2"/>
  <c r="BE315" i="2"/>
  <c r="BB315" i="2"/>
  <c r="BF315" i="2" s="1"/>
  <c r="BB372" i="2"/>
  <c r="BF372" i="2" s="1"/>
  <c r="BE372" i="2"/>
  <c r="BB583" i="2"/>
  <c r="BF583" i="2" s="1"/>
  <c r="BE583" i="2"/>
  <c r="BE166" i="2"/>
  <c r="BB166" i="2"/>
  <c r="BF166" i="2" s="1"/>
  <c r="BE708" i="2"/>
  <c r="BB708" i="2"/>
  <c r="BF708" i="2" s="1"/>
  <c r="BE425" i="2"/>
  <c r="BB425" i="2"/>
  <c r="BF425" i="2" s="1"/>
  <c r="BE717" i="2"/>
  <c r="BB717" i="2"/>
  <c r="BF717" i="2" s="1"/>
  <c r="BB777" i="2"/>
  <c r="BF777" i="2" s="1"/>
  <c r="BE777" i="2"/>
  <c r="BE673" i="2"/>
  <c r="BB673" i="2"/>
  <c r="BF673" i="2" s="1"/>
  <c r="BE45" i="2"/>
  <c r="BB45" i="2"/>
  <c r="BF45" i="2" s="1"/>
  <c r="BB266" i="2"/>
  <c r="BF266" i="2" s="1"/>
  <c r="BE266" i="2"/>
  <c r="BE82" i="2"/>
  <c r="BB82" i="2"/>
  <c r="BF82" i="2" s="1"/>
  <c r="BE141" i="2"/>
  <c r="BB141" i="2"/>
  <c r="BF141" i="2" s="1"/>
  <c r="BB751" i="2"/>
  <c r="BF751" i="2" s="1"/>
  <c r="BE751" i="2"/>
  <c r="BB352" i="2"/>
  <c r="BF352" i="2" s="1"/>
  <c r="BE352" i="2"/>
  <c r="BB671" i="2"/>
  <c r="BF671" i="2" s="1"/>
  <c r="BE671" i="2"/>
  <c r="BE258" i="2"/>
  <c r="BB258" i="2"/>
  <c r="BF258" i="2" s="1"/>
  <c r="BE8" i="2"/>
  <c r="BB8" i="2"/>
  <c r="BF8" i="2" s="1"/>
  <c r="BE224" i="2"/>
  <c r="BB224" i="2"/>
  <c r="BF224" i="2" s="1"/>
  <c r="BE436" i="2"/>
  <c r="BB436" i="2"/>
  <c r="BF436" i="2" s="1"/>
  <c r="BB719" i="2"/>
  <c r="BF719" i="2" s="1"/>
  <c r="BE719" i="2"/>
  <c r="BE347" i="2"/>
  <c r="BB347" i="2"/>
  <c r="BF347" i="2" s="1"/>
  <c r="BB337" i="2"/>
  <c r="BF337" i="2" s="1"/>
  <c r="BE337" i="2"/>
  <c r="BE210" i="2"/>
  <c r="BB210" i="2"/>
  <c r="BF210" i="2" s="1"/>
  <c r="BB767" i="2"/>
  <c r="BF767" i="2" s="1"/>
  <c r="BE767" i="2"/>
  <c r="BB429" i="2"/>
  <c r="BF429" i="2" s="1"/>
  <c r="BE429" i="2"/>
  <c r="BE296" i="2"/>
  <c r="BB296" i="2"/>
  <c r="BF296" i="2" s="1"/>
  <c r="BB567" i="2"/>
  <c r="BF567" i="2" s="1"/>
  <c r="BE567" i="2"/>
  <c r="BB23" i="2"/>
  <c r="BF23" i="2" s="1"/>
  <c r="BE23" i="2"/>
  <c r="BE94" i="2"/>
  <c r="BB94" i="2"/>
  <c r="BF94" i="2" s="1"/>
  <c r="BB605" i="2"/>
  <c r="BF605" i="2" s="1"/>
  <c r="BE605" i="2"/>
  <c r="BE20" i="2"/>
  <c r="BE761" i="2"/>
  <c r="BE274" i="2"/>
  <c r="BB34" i="2"/>
  <c r="BF34" i="2" s="1"/>
  <c r="BB491" i="2"/>
  <c r="BF491" i="2" s="1"/>
  <c r="BB213" i="2"/>
  <c r="BF213" i="2" s="1"/>
  <c r="BE367" i="2"/>
  <c r="BB770" i="2"/>
  <c r="BF770" i="2" s="1"/>
  <c r="BB402" i="2"/>
  <c r="BF402" i="2" s="1"/>
  <c r="BE198" i="2"/>
  <c r="BE749" i="2"/>
  <c r="BE754" i="2"/>
  <c r="BB590" i="2"/>
  <c r="BF590" i="2" s="1"/>
  <c r="BB162" i="2"/>
  <c r="BF162" i="2" s="1"/>
  <c r="BE129" i="2"/>
  <c r="BE552" i="2"/>
  <c r="BB506" i="2"/>
  <c r="BF506" i="2" s="1"/>
  <c r="BE506" i="2"/>
  <c r="BH4" i="2"/>
  <c r="BB469" i="2"/>
  <c r="BF469" i="2" s="1"/>
  <c r="BE469" i="2"/>
  <c r="BB553" i="2"/>
  <c r="BF553" i="2" s="1"/>
  <c r="BE553" i="2"/>
  <c r="BE245" i="2"/>
  <c r="BB245" i="2"/>
  <c r="BF245" i="2" s="1"/>
  <c r="BB707" i="2"/>
  <c r="BF707" i="2" s="1"/>
  <c r="BE707" i="2"/>
  <c r="BE203" i="2"/>
  <c r="BB203" i="2"/>
  <c r="BF203" i="2" s="1"/>
  <c r="BB108" i="2"/>
  <c r="BF108" i="2" s="1"/>
  <c r="BE108" i="2"/>
  <c r="BE430" i="2"/>
  <c r="BB430" i="2"/>
  <c r="BF430" i="2" s="1"/>
  <c r="BB29" i="2"/>
  <c r="BF29" i="2" s="1"/>
  <c r="BE29" i="2"/>
  <c r="BE455" i="2"/>
  <c r="BB455" i="2"/>
  <c r="BF455" i="2" s="1"/>
  <c r="BB467" i="2"/>
  <c r="BF467" i="2" s="1"/>
  <c r="BE467" i="2"/>
  <c r="BB531" i="2"/>
  <c r="BF531" i="2" s="1"/>
  <c r="BE531" i="2"/>
  <c r="BB158" i="2"/>
  <c r="BF158" i="2" s="1"/>
  <c r="BE158" i="2"/>
  <c r="BB199" i="2"/>
  <c r="BF199" i="2" s="1"/>
  <c r="BE199" i="2"/>
  <c r="BB624" i="2"/>
  <c r="BF624" i="2" s="1"/>
  <c r="BE624" i="2"/>
  <c r="BB632" i="2"/>
  <c r="BF632" i="2" s="1"/>
  <c r="BE632" i="2"/>
  <c r="BE822" i="2"/>
  <c r="BB822" i="2"/>
  <c r="BF822" i="2" s="1"/>
  <c r="BE628" i="2"/>
  <c r="BB628" i="2"/>
  <c r="BF628" i="2" s="1"/>
  <c r="BB800" i="2"/>
  <c r="BF800" i="2" s="1"/>
  <c r="BE800" i="2"/>
  <c r="BB545" i="2"/>
  <c r="BF545" i="2" s="1"/>
  <c r="BE545" i="2"/>
  <c r="BB325" i="2"/>
  <c r="BF325" i="2" s="1"/>
  <c r="BE325" i="2"/>
  <c r="BE270" i="2"/>
  <c r="BB270" i="2"/>
  <c r="BF270" i="2" s="1"/>
  <c r="BE235" i="2"/>
  <c r="BB235" i="2"/>
  <c r="BF235" i="2" s="1"/>
  <c r="BB422" i="2"/>
  <c r="BF422" i="2" s="1"/>
  <c r="BE422" i="2"/>
  <c r="BE123" i="2"/>
  <c r="BB123" i="2"/>
  <c r="BF123" i="2" s="1"/>
  <c r="BE677" i="2"/>
  <c r="BB677" i="2"/>
  <c r="BF677" i="2" s="1"/>
  <c r="BE549" i="2"/>
  <c r="BB549" i="2"/>
  <c r="BF549" i="2" s="1"/>
  <c r="BE301" i="2"/>
  <c r="BB301" i="2"/>
  <c r="BF301" i="2" s="1"/>
  <c r="BB76" i="2"/>
  <c r="BF76" i="2" s="1"/>
  <c r="BE76" i="2"/>
  <c r="BB255" i="2"/>
  <c r="BF255" i="2" s="1"/>
  <c r="BE255" i="2"/>
  <c r="BB302" i="2"/>
  <c r="BF302" i="2" s="1"/>
  <c r="BE302" i="2"/>
  <c r="BE620" i="2"/>
  <c r="BB620" i="2"/>
  <c r="BF620" i="2" s="1"/>
  <c r="BE606" i="2"/>
  <c r="BB606" i="2"/>
  <c r="BF606" i="2" s="1"/>
  <c r="BE30" i="2"/>
  <c r="BB30" i="2"/>
  <c r="BF30" i="2" s="1"/>
  <c r="BE27" i="2"/>
  <c r="BB27" i="2"/>
  <c r="BF27" i="2" s="1"/>
  <c r="BE521" i="2"/>
  <c r="BB521" i="2"/>
  <c r="BF521" i="2" s="1"/>
  <c r="BE715" i="2"/>
  <c r="BB715" i="2"/>
  <c r="BF715" i="2" s="1"/>
  <c r="BE784" i="2"/>
  <c r="BB784" i="2"/>
  <c r="BF784" i="2" s="1"/>
  <c r="BE74" i="2"/>
  <c r="BB74" i="2"/>
  <c r="BF74" i="2" s="1"/>
  <c r="BE106" i="2"/>
  <c r="BB106" i="2"/>
  <c r="BF106" i="2" s="1"/>
  <c r="BE304" i="2"/>
  <c r="BB304" i="2"/>
  <c r="BF304" i="2" s="1"/>
  <c r="BE386" i="2"/>
  <c r="BB386" i="2"/>
  <c r="BF386" i="2" s="1"/>
  <c r="BB622" i="2"/>
  <c r="BF622" i="2" s="1"/>
  <c r="BE622" i="2"/>
  <c r="BE697" i="2"/>
  <c r="BB697" i="2"/>
  <c r="BF697" i="2" s="1"/>
  <c r="BE691" i="2"/>
  <c r="BB691" i="2"/>
  <c r="BF691" i="2" s="1"/>
  <c r="BE810" i="2"/>
  <c r="BB810" i="2"/>
  <c r="BF810" i="2" s="1"/>
  <c r="BE72" i="2"/>
  <c r="BB72" i="2"/>
  <c r="BF72" i="2" s="1"/>
  <c r="BB25" i="2"/>
  <c r="BF25" i="2" s="1"/>
  <c r="BE25" i="2"/>
  <c r="BB272" i="2"/>
  <c r="BF272" i="2" s="1"/>
  <c r="BE272" i="2"/>
  <c r="BE233" i="2"/>
  <c r="BB233" i="2"/>
  <c r="BF233" i="2" s="1"/>
  <c r="BB438" i="2"/>
  <c r="BF438" i="2" s="1"/>
  <c r="BE438" i="2"/>
  <c r="BE550" i="2"/>
  <c r="BB550" i="2"/>
  <c r="BF550" i="2" s="1"/>
  <c r="BE618" i="2"/>
  <c r="BB618" i="2"/>
  <c r="BF618" i="2" s="1"/>
  <c r="BE6" i="2"/>
  <c r="BB6" i="2"/>
  <c r="BF6" i="2" s="1"/>
  <c r="BE709" i="2"/>
  <c r="BB709" i="2"/>
  <c r="BF709" i="2" s="1"/>
  <c r="BB412" i="2"/>
  <c r="BF412" i="2" s="1"/>
  <c r="BE412" i="2"/>
  <c r="BB612" i="2"/>
  <c r="BF612" i="2" s="1"/>
  <c r="BE612" i="2"/>
  <c r="BE102" i="2"/>
  <c r="BB102" i="2"/>
  <c r="BF102" i="2" s="1"/>
  <c r="BB189" i="2"/>
  <c r="BF189" i="2" s="1"/>
  <c r="BE189" i="2"/>
  <c r="BB382" i="2"/>
  <c r="BF382" i="2" s="1"/>
  <c r="BE382" i="2"/>
  <c r="BB322" i="2"/>
  <c r="BF322" i="2" s="1"/>
  <c r="BE322" i="2"/>
  <c r="BB453" i="2"/>
  <c r="BF453" i="2" s="1"/>
  <c r="BE453" i="2"/>
  <c r="BB529" i="2"/>
  <c r="BF529" i="2" s="1"/>
  <c r="BE529" i="2"/>
  <c r="BB107" i="2"/>
  <c r="BF107" i="2" s="1"/>
  <c r="BE107" i="2"/>
  <c r="BE792" i="2"/>
  <c r="BB792" i="2"/>
  <c r="BF792" i="2" s="1"/>
  <c r="BE523" i="2"/>
  <c r="BB523" i="2"/>
  <c r="BF523" i="2" s="1"/>
  <c r="BB414" i="2"/>
  <c r="BF414" i="2" s="1"/>
  <c r="BE414" i="2"/>
  <c r="BE600" i="2"/>
  <c r="BB600" i="2"/>
  <c r="BF600" i="2" s="1"/>
  <c r="BB539" i="2"/>
  <c r="BF539" i="2" s="1"/>
  <c r="BE539" i="2"/>
  <c r="BE193" i="2"/>
  <c r="BB193" i="2"/>
  <c r="BF193" i="2" s="1"/>
  <c r="BE78" i="2"/>
  <c r="BB78" i="2"/>
  <c r="BF78" i="2" s="1"/>
  <c r="BE362" i="2"/>
  <c r="BB362" i="2"/>
  <c r="BF362" i="2" s="1"/>
  <c r="BE53" i="2"/>
  <c r="BB53" i="2"/>
  <c r="BF53" i="2" s="1"/>
  <c r="BB18" i="2"/>
  <c r="BF18" i="2" s="1"/>
  <c r="BE18" i="2"/>
  <c r="BE471" i="2"/>
  <c r="BB471" i="2"/>
  <c r="BF471" i="2" s="1"/>
  <c r="BE629" i="2"/>
  <c r="BB629" i="2"/>
  <c r="BF629" i="2" s="1"/>
  <c r="BE100" i="2"/>
  <c r="BB100" i="2"/>
  <c r="BF100" i="2" s="1"/>
  <c r="BE592" i="2"/>
  <c r="BB592" i="2"/>
  <c r="BF592" i="2" s="1"/>
  <c r="BE794" i="2"/>
  <c r="BB794" i="2"/>
  <c r="BF794" i="2" s="1"/>
  <c r="BE812" i="2"/>
  <c r="BB812" i="2"/>
  <c r="BF812" i="2" s="1"/>
  <c r="BB537" i="2"/>
  <c r="BF537" i="2" s="1"/>
  <c r="BE537" i="2"/>
  <c r="BB416" i="2"/>
  <c r="BF416" i="2" s="1"/>
  <c r="BE416" i="2"/>
  <c r="BE359" i="2"/>
  <c r="BB359" i="2"/>
  <c r="BF359" i="2" s="1"/>
  <c r="BE326" i="2"/>
  <c r="BB326" i="2"/>
  <c r="BF326" i="2" s="1"/>
  <c r="BB185" i="2"/>
  <c r="BF185" i="2" s="1"/>
  <c r="BE185" i="2"/>
  <c r="BB247" i="2"/>
  <c r="BF247" i="2" s="1"/>
  <c r="BE247" i="2"/>
  <c r="BE463" i="2"/>
  <c r="BB463" i="2"/>
  <c r="BF463" i="2" s="1"/>
  <c r="BB39" i="2"/>
  <c r="BF39" i="2" s="1"/>
  <c r="BE39" i="2"/>
  <c r="BB58" i="2"/>
  <c r="BF58" i="2" s="1"/>
  <c r="BE58" i="2"/>
  <c r="BB227" i="2"/>
  <c r="BF227" i="2" s="1"/>
  <c r="BE227" i="2"/>
  <c r="BE693" i="2"/>
  <c r="BB693" i="2"/>
  <c r="BF693" i="2" s="1"/>
  <c r="BB525" i="2"/>
  <c r="BF525" i="2" s="1"/>
  <c r="BE525" i="2"/>
  <c r="BB289" i="2"/>
  <c r="BF289" i="2" s="1"/>
  <c r="BE289" i="2"/>
  <c r="BB148" i="2"/>
  <c r="BF148" i="2" s="1"/>
  <c r="BE148" i="2"/>
  <c r="BB120" i="2"/>
  <c r="BF120" i="2" s="1"/>
  <c r="BE120" i="2"/>
  <c r="BE818" i="2"/>
  <c r="BB818" i="2"/>
  <c r="BF818" i="2" s="1"/>
  <c r="BE634" i="2"/>
  <c r="BB634" i="2"/>
  <c r="BF634" i="2" s="1"/>
  <c r="BE610" i="2"/>
  <c r="BB610" i="2"/>
  <c r="BF610" i="2" s="1"/>
  <c r="BE291" i="2"/>
  <c r="BB291" i="2"/>
  <c r="BF291" i="2" s="1"/>
  <c r="BB239" i="2"/>
  <c r="BF239" i="2" s="1"/>
  <c r="BE239" i="2"/>
  <c r="BE418" i="2"/>
  <c r="BB418" i="2"/>
  <c r="BF418" i="2" s="1"/>
  <c r="BE604" i="2"/>
  <c r="BB604" i="2"/>
  <c r="BF604" i="2" s="1"/>
  <c r="BE711" i="2"/>
  <c r="BB711" i="2"/>
  <c r="BF711" i="2" s="1"/>
  <c r="BE547" i="2"/>
  <c r="BB547" i="2"/>
  <c r="BF547" i="2" s="1"/>
  <c r="BE685" i="2"/>
  <c r="BB685" i="2"/>
  <c r="BF685" i="2" s="1"/>
  <c r="BB147" i="2"/>
  <c r="BF147" i="2" s="1"/>
  <c r="BE147" i="2"/>
  <c r="BB294" i="2"/>
  <c r="BF294" i="2" s="1"/>
  <c r="BE294" i="2"/>
  <c r="BE330" i="2"/>
  <c r="BB330" i="2"/>
  <c r="BF330" i="2" s="1"/>
  <c r="BB253" i="2"/>
  <c r="BF253" i="2" s="1"/>
  <c r="BE253" i="2"/>
  <c r="BE243" i="2"/>
  <c r="BB243" i="2"/>
  <c r="BF243" i="2" s="1"/>
  <c r="BB328" i="2"/>
  <c r="BF328" i="2" s="1"/>
  <c r="BE328" i="2"/>
  <c r="BE261" i="2"/>
  <c r="BB261" i="2"/>
  <c r="BF261" i="2" s="1"/>
  <c r="BB454" i="2"/>
  <c r="BF454" i="2" s="1"/>
  <c r="BE454" i="2"/>
  <c r="BE442" i="2"/>
  <c r="BB442" i="2"/>
  <c r="BF442" i="2" s="1"/>
  <c r="BB796" i="2"/>
  <c r="BF796" i="2" s="1"/>
  <c r="BE796" i="2"/>
  <c r="BB713" i="2"/>
  <c r="BF713" i="2" s="1"/>
  <c r="BE713" i="2"/>
  <c r="BE614" i="2"/>
  <c r="BB614" i="2"/>
  <c r="BF614" i="2" s="1"/>
  <c r="BB374" i="2"/>
  <c r="BF374" i="2" s="1"/>
  <c r="BE374" i="2"/>
  <c r="BB287" i="2"/>
  <c r="BF287" i="2" s="1"/>
  <c r="BE287" i="2"/>
  <c r="BE432" i="2"/>
  <c r="BB432" i="2"/>
  <c r="BF432" i="2" s="1"/>
  <c r="BE251" i="2"/>
  <c r="BB251" i="2"/>
  <c r="BF251" i="2" s="1"/>
  <c r="BE816" i="2"/>
  <c r="BB816" i="2"/>
  <c r="BF816" i="2" s="1"/>
  <c r="BE527" i="2"/>
  <c r="BB527" i="2"/>
  <c r="BF527" i="2" s="1"/>
  <c r="BE551" i="2"/>
  <c r="BB551" i="2"/>
  <c r="BF551" i="2" s="1"/>
  <c r="BE776" i="2"/>
  <c r="BB776" i="2"/>
  <c r="BF776" i="2" s="1"/>
  <c r="BB541" i="2"/>
  <c r="BF541" i="2" s="1"/>
  <c r="BE541" i="2"/>
  <c r="BB201" i="2"/>
  <c r="BF201" i="2" s="1"/>
  <c r="BE201" i="2"/>
  <c r="BB380" i="2"/>
  <c r="BF380" i="2" s="1"/>
  <c r="BE380" i="2"/>
  <c r="BB104" i="2"/>
  <c r="BF104" i="2" s="1"/>
  <c r="BE104" i="2"/>
  <c r="BB321" i="2"/>
  <c r="BF321" i="2" s="1"/>
  <c r="BE321" i="2"/>
  <c r="BE200" i="2"/>
  <c r="BB200" i="2"/>
  <c r="BF200" i="2" s="1"/>
  <c r="BB234" i="2"/>
  <c r="BF234" i="2" s="1"/>
  <c r="BE234" i="2"/>
  <c r="BB450" i="2"/>
  <c r="BF450" i="2" s="1"/>
  <c r="BE450" i="2"/>
  <c r="BE461" i="2"/>
  <c r="BB461" i="2"/>
  <c r="BF461" i="2" s="1"/>
  <c r="BB51" i="2"/>
  <c r="BF51" i="2" s="1"/>
  <c r="BE51" i="2"/>
  <c r="BB820" i="2"/>
  <c r="BF820" i="2" s="1"/>
  <c r="BE820" i="2"/>
  <c r="BB626" i="2"/>
  <c r="BF626" i="2" s="1"/>
  <c r="BE626" i="2"/>
  <c r="BE283" i="2"/>
  <c r="BB283" i="2"/>
  <c r="BF283" i="2" s="1"/>
  <c r="BE257" i="2"/>
  <c r="BB257" i="2"/>
  <c r="BF257" i="2" s="1"/>
  <c r="BB457" i="2"/>
  <c r="BF457" i="2" s="1"/>
  <c r="BE457" i="2"/>
  <c r="BB588" i="2"/>
  <c r="BF588" i="2" s="1"/>
  <c r="BE588" i="2"/>
  <c r="BB96" i="2"/>
  <c r="BF96" i="2" s="1"/>
  <c r="BE96" i="2"/>
  <c r="BE371" i="2"/>
  <c r="BB371" i="2"/>
  <c r="BF371" i="2" s="1"/>
  <c r="BE155" i="2"/>
  <c r="BB155" i="2"/>
  <c r="BF155" i="2" s="1"/>
  <c r="BE55" i="2"/>
  <c r="BB55" i="2"/>
  <c r="BF55" i="2" s="1"/>
  <c r="BE15" i="2"/>
  <c r="BB15" i="2"/>
  <c r="BF15" i="2" s="1"/>
  <c r="BE237" i="2"/>
  <c r="BB237" i="2"/>
  <c r="BF237" i="2" s="1"/>
  <c r="BE249" i="2"/>
  <c r="BB249" i="2"/>
  <c r="BF249" i="2" s="1"/>
  <c r="BB285" i="2"/>
  <c r="BF285" i="2" s="1"/>
  <c r="BE285" i="2"/>
  <c r="BB98" i="2"/>
  <c r="BF98" i="2" s="1"/>
  <c r="BE98" i="2"/>
  <c r="BE804" i="2"/>
  <c r="BB804" i="2"/>
  <c r="BF804" i="2" s="1"/>
  <c r="BE161" i="2"/>
  <c r="BB161" i="2"/>
  <c r="BF161" i="2" s="1"/>
  <c r="BB154" i="2"/>
  <c r="BF154" i="2" s="1"/>
  <c r="BE154" i="2"/>
  <c r="BE608" i="2"/>
  <c r="BB608" i="2"/>
  <c r="BF608" i="2" s="1"/>
  <c r="BB798" i="2"/>
  <c r="BF798" i="2" s="1"/>
  <c r="BE798" i="2"/>
  <c r="BB543" i="2"/>
  <c r="BF543" i="2" s="1"/>
  <c r="BE543" i="2"/>
  <c r="BE814" i="2"/>
  <c r="BB814" i="2"/>
  <c r="BF814" i="2" s="1"/>
  <c r="BB378" i="2"/>
  <c r="BF378" i="2" s="1"/>
  <c r="BE378" i="2"/>
  <c r="BE406" i="2"/>
  <c r="BB406" i="2"/>
  <c r="BF406" i="2" s="1"/>
  <c r="BE428" i="2"/>
  <c r="BB428" i="2"/>
  <c r="BF428" i="2" s="1"/>
  <c r="BE281" i="2"/>
  <c r="BB281" i="2"/>
  <c r="BF281" i="2" s="1"/>
  <c r="BE449" i="2"/>
  <c r="BB449" i="2"/>
  <c r="BF449" i="2" s="1"/>
  <c r="BB802" i="2"/>
  <c r="BF802" i="2" s="1"/>
  <c r="BE802" i="2"/>
  <c r="BB703" i="2"/>
  <c r="BF703" i="2" s="1"/>
  <c r="BE703" i="2"/>
  <c r="BE451" i="2"/>
  <c r="BB451" i="2"/>
  <c r="BF451" i="2" s="1"/>
  <c r="BE279" i="2"/>
  <c r="BB279" i="2"/>
  <c r="BF279" i="2" s="1"/>
  <c r="BB384" i="2"/>
  <c r="BF384" i="2" s="1"/>
  <c r="BE384" i="2"/>
  <c r="BB229" i="2"/>
  <c r="BF229" i="2" s="1"/>
  <c r="BE229" i="2"/>
  <c r="BB434" i="2"/>
  <c r="BF434" i="2" s="1"/>
  <c r="BE434" i="2"/>
  <c r="BB630" i="2"/>
  <c r="BF630" i="2" s="1"/>
  <c r="BE630" i="2"/>
  <c r="BE358" i="2"/>
  <c r="BB358" i="2"/>
  <c r="BF358" i="2" s="1"/>
  <c r="BE268" i="2"/>
  <c r="BB268" i="2"/>
  <c r="BF268" i="2" s="1"/>
  <c r="BE329" i="2"/>
  <c r="BB329" i="2"/>
  <c r="BF329" i="2" s="1"/>
  <c r="BB70" i="2"/>
  <c r="BF70" i="2" s="1"/>
  <c r="BE70" i="2"/>
  <c r="BB57" i="2"/>
  <c r="BF57" i="2" s="1"/>
  <c r="BE57" i="2"/>
  <c r="BB5" i="2"/>
  <c r="BF5" i="2" s="1"/>
  <c r="BE5" i="2"/>
  <c r="BB4" i="2"/>
  <c r="BF4" i="2" s="1"/>
  <c r="BE4" i="2"/>
  <c r="B52" i="1" l="1"/>
  <c r="BH5" i="2"/>
  <c r="BH6" i="2"/>
  <c r="B54" i="1" l="1"/>
  <c r="B5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G5" authorId="0" shapeId="0" xr:uid="{00000000-0006-0000-0000-000001000000}">
      <text>
        <r>
          <rPr>
            <b/>
            <sz val="9"/>
            <color indexed="81"/>
            <rFont val="Tahoma"/>
            <family val="2"/>
          </rPr>
          <t>Welcome to the TPS61288 Quickstart Design Tool</t>
        </r>
        <r>
          <rPr>
            <sz val="9"/>
            <color indexed="81"/>
            <rFont val="Tahoma"/>
            <family val="2"/>
          </rPr>
          <t xml:space="preserve">
This stand-alone tool facilitates and assists the power supply engineer with the design of a DC/DC converter based on TPS61288.
</t>
        </r>
        <r>
          <rPr>
            <b/>
            <sz val="9"/>
            <color indexed="81"/>
            <rFont val="Tahoma"/>
            <family val="2"/>
          </rPr>
          <t>Rev 1.0, Texas Instruments, Inc.</t>
        </r>
      </text>
    </comment>
    <comment ref="K5" authorId="0" shapeId="0" xr:uid="{00000000-0006-0000-0000-000002000000}">
      <text>
        <r>
          <rPr>
            <b/>
            <sz val="9"/>
            <color indexed="81"/>
            <rFont val="Tahoma"/>
            <family val="2"/>
          </rPr>
          <t>Texas Instruments:</t>
        </r>
        <r>
          <rPr>
            <sz val="9"/>
            <color indexed="81"/>
            <rFont val="Tahoma"/>
            <family val="2"/>
          </rPr>
          <t xml:space="preserve">
Limited Use Policy
You must treat this software and documentation like any other copyrighted material.
You may not:
- Copy documentation of the softeware
- Copy this software except to make archival or backup copies
- Reverse engineer, disassemble, decompile or make any attempt to discover the source code od the softeware
- Place the software onto a server so that it is accessible via a public network such as the Internet
- Sublicense, rent, lease or lend any portion of the software or documentation
Texas Instruments is not responsible for the validity of any design created with this software and urges all designs to be fully tested and carefully verified. Refer to the TPS61022 product datasheet and EVM user guides for more details.</t>
        </r>
      </text>
    </comment>
    <comment ref="B11" authorId="0" shapeId="0" xr:uid="{00000000-0006-0000-0000-000003000000}">
      <text>
        <r>
          <rPr>
            <b/>
            <sz val="9"/>
            <color rgb="FF000000"/>
            <rFont val="Tahoma"/>
            <family val="2"/>
          </rPr>
          <t>Input Minimum Voltage:</t>
        </r>
        <r>
          <rPr>
            <sz val="9"/>
            <color rgb="FF000000"/>
            <rFont val="Tahoma"/>
            <family val="2"/>
          </rPr>
          <t xml:space="preserve">
</t>
        </r>
        <r>
          <rPr>
            <sz val="9"/>
            <color rgb="FF000000"/>
            <rFont val="Tahoma"/>
            <family val="2"/>
          </rPr>
          <t xml:space="preserve">
</t>
        </r>
        <r>
          <rPr>
            <sz val="9"/>
            <color rgb="FF000000"/>
            <rFont val="Tahoma"/>
            <family val="2"/>
          </rPr>
          <t xml:space="preserve">Datasheet Operating </t>
        </r>
        <r>
          <rPr>
            <b/>
            <sz val="9"/>
            <color rgb="FF000000"/>
            <rFont val="Tahoma"/>
            <family val="2"/>
          </rPr>
          <t xml:space="preserve">Minimum: 2.0V
</t>
        </r>
        <r>
          <rPr>
            <sz val="9"/>
            <color rgb="FF000000"/>
            <rFont val="Tahoma"/>
            <family val="2"/>
          </rPr>
          <t>2.4V minimum input voltage for startup</t>
        </r>
      </text>
    </comment>
    <comment ref="B13" authorId="0" shapeId="0" xr:uid="{00000000-0006-0000-0000-000004000000}">
      <text>
        <r>
          <rPr>
            <b/>
            <sz val="9"/>
            <color rgb="FF000000"/>
            <rFont val="Tahoma"/>
            <family val="2"/>
          </rPr>
          <t>Input Maximum Voltage:</t>
        </r>
        <r>
          <rPr>
            <sz val="9"/>
            <color rgb="FF000000"/>
            <rFont val="Tahoma"/>
            <family val="2"/>
          </rPr>
          <t xml:space="preserve">
</t>
        </r>
        <r>
          <rPr>
            <sz val="9"/>
            <color rgb="FF000000"/>
            <rFont val="Tahoma"/>
            <family val="2"/>
          </rPr>
          <t xml:space="preserve">
</t>
        </r>
        <r>
          <rPr>
            <sz val="9"/>
            <color rgb="FF000000"/>
            <rFont val="Tahoma"/>
            <family val="2"/>
          </rPr>
          <t xml:space="preserve">Datasheet Operating </t>
        </r>
        <r>
          <rPr>
            <b/>
            <sz val="9"/>
            <color rgb="FF000000"/>
            <rFont val="Tahoma"/>
            <family val="2"/>
          </rPr>
          <t xml:space="preserve">Maximum: 18V
</t>
        </r>
      </text>
    </comment>
    <comment ref="B18" authorId="0" shapeId="0" xr:uid="{00000000-0006-0000-0000-000005000000}">
      <text>
        <r>
          <rPr>
            <b/>
            <sz val="9"/>
            <color rgb="FF000000"/>
            <rFont val="Tahoma"/>
            <family val="2"/>
          </rPr>
          <t>Efficiency:</t>
        </r>
        <r>
          <rPr>
            <sz val="9"/>
            <color rgb="FF000000"/>
            <rFont val="Tahoma"/>
            <family val="2"/>
          </rPr>
          <t xml:space="preserve">
</t>
        </r>
        <r>
          <rPr>
            <sz val="9"/>
            <color rgb="FF000000"/>
            <rFont val="Tahoma"/>
            <family val="2"/>
          </rPr>
          <t xml:space="preserve">
</t>
        </r>
        <r>
          <rPr>
            <sz val="9"/>
            <color rgb="FF000000"/>
            <rFont val="Tahoma"/>
            <family val="2"/>
          </rPr>
          <t>Use 90% for most applications.</t>
        </r>
      </text>
    </comment>
    <comment ref="B21" authorId="0" shapeId="0" xr:uid="{00000000-0006-0000-0000-000006000000}">
      <text>
        <r>
          <rPr>
            <b/>
            <sz val="9"/>
            <color rgb="FF000000"/>
            <rFont val="Tahoma"/>
            <family val="2"/>
          </rPr>
          <t>Resistor Divider R2:</t>
        </r>
        <r>
          <rPr>
            <sz val="9"/>
            <color rgb="FF000000"/>
            <rFont val="Tahoma"/>
            <family val="2"/>
          </rPr>
          <t xml:space="preserve">
</t>
        </r>
        <r>
          <rPr>
            <sz val="9"/>
            <color rgb="FF000000"/>
            <rFont val="Tahoma"/>
            <family val="2"/>
          </rPr>
          <t xml:space="preserve">
</t>
        </r>
        <r>
          <rPr>
            <sz val="9"/>
            <color rgb="FF000000"/>
            <rFont val="Tahoma"/>
            <family val="2"/>
          </rPr>
          <t>For best accuracy, keep R2 smaller than 300kΩ.</t>
        </r>
      </text>
    </comment>
    <comment ref="B30" authorId="0" shapeId="0" xr:uid="{00000000-0006-0000-0000-000007000000}">
      <text>
        <r>
          <rPr>
            <b/>
            <sz val="9"/>
            <color rgb="FF000000"/>
            <rFont val="Tahoma"/>
            <family val="2"/>
          </rPr>
          <t xml:space="preserve">Selected Inductor Peak-to-Peak Current Ripple Ratio:
</t>
        </r>
        <r>
          <rPr>
            <b/>
            <sz val="9"/>
            <color rgb="FF000000"/>
            <rFont val="Tahoma"/>
            <family val="2"/>
          </rPr>
          <t xml:space="preserve">
</t>
        </r>
        <r>
          <rPr>
            <sz val="9"/>
            <color rgb="FF000000"/>
            <rFont val="Tahoma"/>
            <family val="2"/>
          </rPr>
          <t xml:space="preserve">This is the ratio of peak-to-peak inductor ripple current to the maximum average inductor current. Typically this value should be 40% or less.
</t>
        </r>
        <r>
          <rPr>
            <sz val="9"/>
            <color rgb="FF000000"/>
            <rFont val="Tahoma"/>
            <family val="2"/>
          </rPr>
          <t xml:space="preserve">
</t>
        </r>
        <r>
          <rPr>
            <sz val="9"/>
            <color rgb="FF000000"/>
            <rFont val="Tahoma"/>
            <family val="2"/>
          </rPr>
          <t xml:space="preserve">Once the Ripple Ratio has been selected it will be used to calculate the inductor value
</t>
        </r>
      </text>
    </comment>
    <comment ref="B33" authorId="0" shapeId="0" xr:uid="{00000000-0006-0000-0000-000008000000}">
      <text>
        <r>
          <rPr>
            <b/>
            <sz val="9"/>
            <color rgb="FF000000"/>
            <rFont val="Tahoma"/>
            <family val="2"/>
          </rPr>
          <t>Selected Inductance Value:</t>
        </r>
        <r>
          <rPr>
            <sz val="9"/>
            <color rgb="FF000000"/>
            <rFont val="Tahoma"/>
            <family val="2"/>
          </rPr>
          <t xml:space="preserve">
</t>
        </r>
        <r>
          <rPr>
            <sz val="9"/>
            <color rgb="FF000000"/>
            <rFont val="Tahoma"/>
            <family val="2"/>
          </rPr>
          <t xml:space="preserve">
</t>
        </r>
        <r>
          <rPr>
            <sz val="9"/>
            <color rgb="FF000000"/>
            <rFont val="Tahoma"/>
            <family val="2"/>
          </rPr>
          <t>This is the selected inductance value. The calculated inductance value should be used as a guide line to select the inductance value.</t>
        </r>
      </text>
    </comment>
    <comment ref="B36" authorId="0" shapeId="0" xr:uid="{00000000-0006-0000-0000-000009000000}">
      <text>
        <r>
          <rPr>
            <b/>
            <sz val="9"/>
            <color rgb="FF000000"/>
            <rFont val="Tahoma"/>
            <family val="2"/>
          </rPr>
          <t>Inductor Valley Current:</t>
        </r>
        <r>
          <rPr>
            <sz val="9"/>
            <color rgb="FF000000"/>
            <rFont val="Tahoma"/>
            <family val="2"/>
          </rPr>
          <t xml:space="preserve">
</t>
        </r>
        <r>
          <rPr>
            <sz val="9"/>
            <color rgb="FF000000"/>
            <rFont val="Tahoma"/>
            <family val="2"/>
          </rPr>
          <t xml:space="preserve">
</t>
        </r>
        <r>
          <rPr>
            <sz val="9"/>
            <color rgb="FF000000"/>
            <rFont val="Tahoma"/>
            <family val="2"/>
          </rPr>
          <t>TPS61288 valley current limit is 15A (Min).</t>
        </r>
      </text>
    </comment>
    <comment ref="B42" authorId="0" shapeId="0" xr:uid="{00000000-0006-0000-0000-00000A000000}">
      <text>
        <r>
          <rPr>
            <b/>
            <sz val="9"/>
            <color rgb="FF000000"/>
            <rFont val="Tahoma"/>
            <family val="2"/>
          </rPr>
          <t xml:space="preserve">Selected Output Capacitance Value:
</t>
        </r>
        <r>
          <rPr>
            <b/>
            <sz val="9"/>
            <color rgb="FF000000"/>
            <rFont val="Tahoma"/>
            <family val="2"/>
          </rPr>
          <t xml:space="preserve">
</t>
        </r>
        <r>
          <rPr>
            <sz val="9"/>
            <color rgb="FF000000"/>
            <rFont val="Tahoma"/>
            <family val="2"/>
          </rPr>
          <t xml:space="preserve">This is the selected output capacitance value. The calculated output capacitance value should be used as a guide line to select the output capacitance value.
</t>
        </r>
        <r>
          <rPr>
            <sz val="9"/>
            <color rgb="FF000000"/>
            <rFont val="Tahoma"/>
            <family val="2"/>
          </rPr>
          <t xml:space="preserve">
</t>
        </r>
        <r>
          <rPr>
            <sz val="9"/>
            <color rgb="FF000000"/>
            <rFont val="Tahoma"/>
            <family val="2"/>
          </rPr>
          <t>Care must be taken when evaluating the derating of a ceramic capacitor under dc bias voltage, aging, and ac signal.</t>
        </r>
      </text>
    </comment>
    <comment ref="B50" authorId="0" shapeId="0" xr:uid="{00000000-0006-0000-0000-00000B000000}">
      <text>
        <r>
          <rPr>
            <b/>
            <sz val="9"/>
            <color rgb="FF000000"/>
            <rFont val="Tahoma"/>
            <family val="2"/>
          </rPr>
          <t>Zero Frequency Inducing by Feedforward Capacitor:</t>
        </r>
        <r>
          <rPr>
            <sz val="9"/>
            <color rgb="FF000000"/>
            <rFont val="Tahoma"/>
            <family val="2"/>
          </rPr>
          <t xml:space="preserve">
</t>
        </r>
        <r>
          <rPr>
            <sz val="9"/>
            <color rgb="FF000000"/>
            <rFont val="Tahoma"/>
            <family val="2"/>
          </rPr>
          <t xml:space="preserve">
</t>
        </r>
        <r>
          <rPr>
            <sz val="9"/>
            <color rgb="FF000000"/>
            <rFont val="Tahoma"/>
            <family val="2"/>
          </rPr>
          <t>For most applications, TPS61288 doesn’t need a feedforward capacitor. Use 1000kHz at zero frequency.</t>
        </r>
      </text>
    </comment>
  </commentList>
</comments>
</file>

<file path=xl/sharedStrings.xml><?xml version="1.0" encoding="utf-8"?>
<sst xmlns="http://schemas.openxmlformats.org/spreadsheetml/2006/main" count="215" uniqueCount="150">
  <si>
    <t>Input Voltage Parameters</t>
  </si>
  <si>
    <t>Input Minimum Voltage</t>
  </si>
  <si>
    <t>Input Norminal Voltage</t>
  </si>
  <si>
    <t>Input Maximum Voltage</t>
  </si>
  <si>
    <t>V</t>
  </si>
  <si>
    <t>User Input</t>
  </si>
  <si>
    <t>Output Parameters</t>
  </si>
  <si>
    <t>Output Voltage</t>
  </si>
  <si>
    <t>Maximum Output Current</t>
  </si>
  <si>
    <t>A</t>
  </si>
  <si>
    <t>Output Ripple</t>
  </si>
  <si>
    <t>mV</t>
  </si>
  <si>
    <t>Output Ripple Percentage</t>
  </si>
  <si>
    <t>%</t>
  </si>
  <si>
    <t>Setting Output Voltage</t>
  </si>
  <si>
    <t>Resistor Divider R2</t>
  </si>
  <si>
    <t>kΩ</t>
  </si>
  <si>
    <t>Resistor Divider R1</t>
  </si>
  <si>
    <t>Inductor Selection</t>
  </si>
  <si>
    <t>Inductor Peak-to-Peak Current</t>
  </si>
  <si>
    <t>Switching Frequency</t>
  </si>
  <si>
    <t>MHz</t>
  </si>
  <si>
    <t>Frequency and Duty at Normal Inout Voltage</t>
  </si>
  <si>
    <t>Duty Cycle</t>
  </si>
  <si>
    <t>Efficiency</t>
  </si>
  <si>
    <t>Inductor Valley Current</t>
  </si>
  <si>
    <t>Inductor Peak Current</t>
  </si>
  <si>
    <t>uH</t>
  </si>
  <si>
    <t>time</t>
  </si>
  <si>
    <t>IL</t>
  </si>
  <si>
    <t>Output Capacitor Selection</t>
  </si>
  <si>
    <t>uF</t>
  </si>
  <si>
    <t>Loop Stability and Feedforward Capacitor</t>
  </si>
  <si>
    <t>Zero Frequency Inducing by Feedforward Capacitor</t>
  </si>
  <si>
    <t>kHz</t>
  </si>
  <si>
    <t>pF</t>
  </si>
  <si>
    <t>BOOST peak current control loop response BY Jing</t>
  </si>
  <si>
    <t>fsw</t>
  </si>
  <si>
    <t>power stage</t>
  </si>
  <si>
    <t>error AMP</t>
  </si>
  <si>
    <t>loop</t>
  </si>
  <si>
    <t>feedforward</t>
  </si>
  <si>
    <t>Loop+Cff</t>
  </si>
  <si>
    <t>Vref</t>
  </si>
  <si>
    <t>f</t>
  </si>
  <si>
    <t>DCgain</t>
  </si>
  <si>
    <t>fp gain</t>
  </si>
  <si>
    <t>fp phase</t>
  </si>
  <si>
    <t>fzRHP gain</t>
  </si>
  <si>
    <t>fzRHP phase</t>
  </si>
  <si>
    <t>fzESR gain</t>
  </si>
  <si>
    <t>fzESR phase</t>
  </si>
  <si>
    <t>power gain</t>
  </si>
  <si>
    <t>power phase</t>
  </si>
  <si>
    <t>Dcgain</t>
  </si>
  <si>
    <t>fp_comp1 gain</t>
  </si>
  <si>
    <t>fp_comp1 phase</t>
  </si>
  <si>
    <t>fz_comp gain</t>
  </si>
  <si>
    <t>fz_comp phase</t>
  </si>
  <si>
    <t>fp_comp2 gain</t>
  </si>
  <si>
    <t>fp_comp2 phase</t>
  </si>
  <si>
    <t>err gain</t>
  </si>
  <si>
    <t>err phase</t>
  </si>
  <si>
    <t>current sense gain</t>
  </si>
  <si>
    <t>FB divider gain</t>
  </si>
  <si>
    <t>loop gain</t>
  </si>
  <si>
    <t>loop phase</t>
  </si>
  <si>
    <t>fz_ff gain</t>
  </si>
  <si>
    <t>fz_ff phase</t>
  </si>
  <si>
    <t>fp_ff gain</t>
  </si>
  <si>
    <t>fp_ff  hase</t>
  </si>
  <si>
    <t>Cff gain</t>
  </si>
  <si>
    <t>Cff phase</t>
  </si>
  <si>
    <t>gain</t>
  </si>
  <si>
    <t>phase</t>
  </si>
  <si>
    <t>GmEA</t>
  </si>
  <si>
    <t>mA/V</t>
  </si>
  <si>
    <t>Rsns</t>
  </si>
  <si>
    <t>mΩ</t>
  </si>
  <si>
    <t>GmPS</t>
  </si>
  <si>
    <t>A/V</t>
  </si>
  <si>
    <t>L</t>
  </si>
  <si>
    <t>Cout</t>
  </si>
  <si>
    <t>ESR</t>
  </si>
  <si>
    <t>Iout</t>
  </si>
  <si>
    <t>Vout</t>
  </si>
  <si>
    <t>Rout</t>
  </si>
  <si>
    <t>Ω</t>
  </si>
  <si>
    <t>Vin</t>
  </si>
  <si>
    <t>Power stage</t>
  </si>
  <si>
    <t>1-D</t>
  </si>
  <si>
    <t>D</t>
  </si>
  <si>
    <t>fp</t>
  </si>
  <si>
    <t>Hz</t>
  </si>
  <si>
    <t>fzRHP</t>
  </si>
  <si>
    <t>fzESR</t>
  </si>
  <si>
    <t>DC_gain_power</t>
  </si>
  <si>
    <t>dB</t>
  </si>
  <si>
    <t>Error Amplifier</t>
  </si>
  <si>
    <t>Ro_ea</t>
  </si>
  <si>
    <t>MΩ</t>
  </si>
  <si>
    <t>Rc</t>
  </si>
  <si>
    <t>Cc</t>
  </si>
  <si>
    <t>Cp</t>
  </si>
  <si>
    <t>fz_comp</t>
  </si>
  <si>
    <t>fp_comp1</t>
  </si>
  <si>
    <t>fp_comp2</t>
  </si>
  <si>
    <t>DC_gain_comp</t>
  </si>
  <si>
    <t>mid_DC_gain_comp</t>
  </si>
  <si>
    <t>FB Divider</t>
  </si>
  <si>
    <t>R1</t>
  </si>
  <si>
    <t>R2</t>
  </si>
  <si>
    <t>Feedforward</t>
  </si>
  <si>
    <t>Cff</t>
  </si>
  <si>
    <t>F</t>
  </si>
  <si>
    <t>fz_ff</t>
  </si>
  <si>
    <t>fp_ff</t>
  </si>
  <si>
    <t>Filter at FB pin</t>
  </si>
  <si>
    <t>R_filter</t>
  </si>
  <si>
    <t>C_filter</t>
  </si>
  <si>
    <t>fp_filter</t>
  </si>
  <si>
    <t>NA</t>
  </si>
  <si>
    <t>Output Capacitor ESR</t>
  </si>
  <si>
    <t>ABOUT</t>
  </si>
  <si>
    <t>Inductor Peak-to-Peak Current Ratio</t>
  </si>
  <si>
    <t>Inductor DC Current</t>
  </si>
  <si>
    <t>Terms of Use</t>
  </si>
  <si>
    <t xml:space="preserve"> Calculated Inductance Value</t>
  </si>
  <si>
    <t>Real Output Ripple</t>
  </si>
  <si>
    <t xml:space="preserve"> Calculated Effective Output Capacitance</t>
  </si>
  <si>
    <t>test condition: Vin=3.6V Vout=5V Iout=1A</t>
  </si>
  <si>
    <t xml:space="preserve"> </t>
  </si>
  <si>
    <t>phase+180</t>
  </si>
  <si>
    <t>Selected Inductance Value L1</t>
  </si>
  <si>
    <t>Selected Effective Output Capacitance C2</t>
  </si>
  <si>
    <t>Feedforward Capacitance C3</t>
  </si>
  <si>
    <t xml:space="preserve">Cross-over Frequency </t>
  </si>
  <si>
    <t>⁰</t>
  </si>
  <si>
    <t>Gain Margin</t>
  </si>
  <si>
    <t>Phase Margin</t>
  </si>
  <si>
    <t>Loop+Cff ROUND</t>
  </si>
  <si>
    <t>crossoverf</t>
  </si>
  <si>
    <t>phase margin</t>
  </si>
  <si>
    <t>gain margin</t>
  </si>
  <si>
    <t>64mW</t>
  </si>
  <si>
    <t>nF</t>
  </si>
  <si>
    <t>Rc COMP</t>
  </si>
  <si>
    <t>Cc COMP</t>
  </si>
  <si>
    <t>Cp COMP</t>
  </si>
  <si>
    <t>TPS61288 18V, 15A Boost Converter Design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</si>
</sst>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
    <numFmt numFmtId="165" formatCode="0.00000_ "/>
    <numFmt numFmtId="166" formatCode="0.00000000"/>
    <numFmt numFmtId="167" formatCode="0.00000000000000000000"/>
    <numFmt numFmtId="168" formatCode="0.0"/>
    <numFmt numFmtId="169" formatCode="#,##0.0"/>
  </numFmts>
  <fonts count="12" x14ac:knownFonts="1">
    <font>
      <sz val="11"/>
      <color theme="1"/>
      <name val="Calibri"/>
      <family val="2"/>
      <scheme val="minor"/>
    </font>
    <font>
      <b/>
      <sz val="11"/>
      <color theme="0"/>
      <name val="Calibri"/>
      <family val="2"/>
      <scheme val="minor"/>
    </font>
    <font>
      <b/>
      <sz val="11"/>
      <color theme="1"/>
      <name val="Calibri"/>
      <family val="2"/>
      <scheme val="minor"/>
    </font>
    <font>
      <sz val="26"/>
      <color theme="0"/>
      <name val="Calibri"/>
      <family val="2"/>
      <scheme val="minor"/>
    </font>
    <font>
      <sz val="18"/>
      <color theme="3" tint="0.39997558519241921"/>
      <name val="Calibri"/>
      <family val="2"/>
      <scheme val="minor"/>
    </font>
    <font>
      <sz val="18"/>
      <color theme="1"/>
      <name val="Calibri"/>
      <family val="2"/>
      <scheme val="minor"/>
    </font>
    <font>
      <sz val="11"/>
      <color theme="1"/>
      <name val="Arial"/>
      <family val="2"/>
    </font>
    <font>
      <sz val="9"/>
      <color indexed="81"/>
      <name val="Tahoma"/>
      <family val="2"/>
    </font>
    <font>
      <b/>
      <sz val="9"/>
      <color indexed="81"/>
      <name val="Tahoma"/>
      <family val="2"/>
    </font>
    <font>
      <sz val="11"/>
      <color theme="0"/>
      <name val="Calibri"/>
      <family val="2"/>
      <scheme val="minor"/>
    </font>
    <font>
      <b/>
      <sz val="9"/>
      <color rgb="FF000000"/>
      <name val="Tahoma"/>
      <family val="2"/>
    </font>
    <font>
      <sz val="9"/>
      <color rgb="FF000000"/>
      <name val="Tahoma"/>
      <family val="2"/>
    </font>
  </fonts>
  <fills count="1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B0F0"/>
        <bgColor indexed="64"/>
      </patternFill>
    </fill>
    <fill>
      <patternFill patternType="solid">
        <fgColor theme="0"/>
        <bgColor indexed="64"/>
      </patternFill>
    </fill>
    <fill>
      <patternFill patternType="solid">
        <fgColor theme="3"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7">
    <xf numFmtId="0" fontId="0" fillId="0" borderId="0" xfId="0"/>
    <xf numFmtId="0" fontId="0" fillId="0" borderId="0" xfId="0" applyAlignment="1">
      <alignment horizontal="right"/>
    </xf>
    <xf numFmtId="0" fontId="4" fillId="3" borderId="0" xfId="0" applyFont="1" applyFill="1" applyAlignment="1">
      <alignment vertical="center"/>
    </xf>
    <xf numFmtId="0" fontId="4" fillId="4" borderId="0" xfId="0" applyFont="1" applyFill="1" applyAlignment="1">
      <alignment vertical="center"/>
    </xf>
    <xf numFmtId="0" fontId="1" fillId="4" borderId="0" xfId="0" applyFont="1" applyFill="1" applyAlignment="1">
      <alignment horizontal="right"/>
    </xf>
    <xf numFmtId="0" fontId="0" fillId="0" borderId="1" xfId="0" applyBorder="1" applyAlignment="1">
      <alignment horizontal="right"/>
    </xf>
    <xf numFmtId="0" fontId="0" fillId="0" borderId="1" xfId="0" applyBorder="1"/>
    <xf numFmtId="0" fontId="0" fillId="0" borderId="1" xfId="0" applyFill="1" applyBorder="1" applyAlignment="1">
      <alignment horizontal="right"/>
    </xf>
    <xf numFmtId="1" fontId="0" fillId="0" borderId="1" xfId="0" applyNumberFormat="1" applyBorder="1"/>
    <xf numFmtId="0" fontId="0" fillId="0" borderId="1" xfId="0" applyFill="1" applyBorder="1"/>
    <xf numFmtId="2" fontId="0" fillId="0" borderId="0" xfId="0" applyNumberFormat="1"/>
    <xf numFmtId="2" fontId="0" fillId="0" borderId="1" xfId="0" applyNumberFormat="1" applyBorder="1"/>
    <xf numFmtId="0" fontId="0" fillId="6" borderId="0" xfId="0" applyFill="1"/>
    <xf numFmtId="0" fontId="0" fillId="0" borderId="2" xfId="0" applyBorder="1"/>
    <xf numFmtId="0" fontId="0" fillId="0" borderId="3" xfId="0" applyBorder="1"/>
    <xf numFmtId="0" fontId="0" fillId="9" borderId="3" xfId="0" applyFill="1" applyBorder="1"/>
    <xf numFmtId="0" fontId="0" fillId="10" borderId="3" xfId="0" applyFill="1" applyBorder="1"/>
    <xf numFmtId="0" fontId="0" fillId="0" borderId="5" xfId="0" applyBorder="1" applyAlignment="1">
      <alignment wrapText="1"/>
    </xf>
    <xf numFmtId="0" fontId="0" fillId="0" borderId="0" xfId="0" applyBorder="1" applyAlignment="1">
      <alignment wrapText="1"/>
    </xf>
    <xf numFmtId="0" fontId="0" fillId="7" borderId="0" xfId="0" applyFill="1" applyBorder="1" applyAlignment="1">
      <alignment wrapText="1"/>
    </xf>
    <xf numFmtId="0" fontId="0" fillId="8" borderId="0" xfId="0" applyFill="1" applyBorder="1" applyAlignment="1">
      <alignment horizontal="center" wrapText="1"/>
    </xf>
    <xf numFmtId="0" fontId="0" fillId="8" borderId="0" xfId="0" applyFill="1" applyBorder="1" applyAlignment="1">
      <alignment wrapText="1"/>
    </xf>
    <xf numFmtId="0" fontId="0" fillId="9" borderId="0" xfId="0" applyFill="1" applyBorder="1" applyAlignment="1">
      <alignment wrapText="1"/>
    </xf>
    <xf numFmtId="0" fontId="0" fillId="10" borderId="0" xfId="0" applyFill="1" applyBorder="1" applyAlignment="1">
      <alignment wrapText="1"/>
    </xf>
    <xf numFmtId="0" fontId="0" fillId="11" borderId="0" xfId="0" applyFill="1" applyBorder="1" applyAlignment="1">
      <alignment wrapText="1"/>
    </xf>
    <xf numFmtId="0" fontId="0" fillId="11" borderId="6" xfId="0" applyFill="1" applyBorder="1" applyAlignment="1">
      <alignment wrapText="1"/>
    </xf>
    <xf numFmtId="0" fontId="0" fillId="12" borderId="0" xfId="0" applyFill="1" applyBorder="1" applyAlignment="1">
      <alignment wrapText="1"/>
    </xf>
    <xf numFmtId="0" fontId="0" fillId="12" borderId="6" xfId="0" applyFill="1" applyBorder="1" applyAlignment="1">
      <alignment wrapText="1"/>
    </xf>
    <xf numFmtId="0" fontId="0" fillId="2" borderId="0" xfId="0" applyFill="1"/>
    <xf numFmtId="0" fontId="0" fillId="0" borderId="5" xfId="0" applyBorder="1"/>
    <xf numFmtId="0" fontId="0" fillId="0" borderId="0" xfId="0" applyBorder="1"/>
    <xf numFmtId="164" fontId="0" fillId="0" borderId="0" xfId="0" applyNumberFormat="1" applyBorder="1"/>
    <xf numFmtId="165" fontId="0" fillId="0" borderId="0" xfId="0" applyNumberFormat="1" applyBorder="1"/>
    <xf numFmtId="164" fontId="0" fillId="0" borderId="6" xfId="0" applyNumberFormat="1" applyBorder="1"/>
    <xf numFmtId="166" fontId="0" fillId="0" borderId="0" xfId="0" applyNumberFormat="1"/>
    <xf numFmtId="164" fontId="0" fillId="0" borderId="0" xfId="0" applyNumberFormat="1"/>
    <xf numFmtId="1" fontId="0" fillId="0" borderId="0" xfId="0" applyNumberFormat="1" applyBorder="1"/>
    <xf numFmtId="0" fontId="0" fillId="0" borderId="0" xfId="0" applyFill="1"/>
    <xf numFmtId="1" fontId="0" fillId="0" borderId="0" xfId="0" applyNumberFormat="1" applyFill="1" applyBorder="1"/>
    <xf numFmtId="0" fontId="6" fillId="0" borderId="0" xfId="0" applyFont="1"/>
    <xf numFmtId="2" fontId="0" fillId="6" borderId="0" xfId="0" applyNumberFormat="1" applyFill="1"/>
    <xf numFmtId="167" fontId="0" fillId="6" borderId="0" xfId="0" applyNumberFormat="1" applyFill="1"/>
    <xf numFmtId="4" fontId="0" fillId="0" borderId="1" xfId="0" applyNumberFormat="1" applyBorder="1"/>
    <xf numFmtId="0" fontId="0" fillId="13" borderId="0" xfId="0" applyFill="1"/>
    <xf numFmtId="0" fontId="9" fillId="13" borderId="0" xfId="0" applyFont="1" applyFill="1"/>
    <xf numFmtId="2" fontId="9" fillId="13" borderId="0" xfId="0" applyNumberFormat="1" applyFont="1" applyFill="1"/>
    <xf numFmtId="1" fontId="0" fillId="0" borderId="0" xfId="0" applyNumberFormat="1"/>
    <xf numFmtId="168" fontId="0" fillId="0" borderId="1" xfId="0" applyNumberFormat="1" applyBorder="1"/>
    <xf numFmtId="0" fontId="0" fillId="0" borderId="0" xfId="0" applyFill="1" applyBorder="1"/>
    <xf numFmtId="1" fontId="0" fillId="0" borderId="0" xfId="0" applyNumberFormat="1" applyFill="1"/>
    <xf numFmtId="1" fontId="0" fillId="14" borderId="0" xfId="0" applyNumberFormat="1" applyFill="1" applyBorder="1"/>
    <xf numFmtId="0" fontId="0" fillId="3" borderId="1" xfId="0" applyFill="1" applyBorder="1" applyProtection="1">
      <protection locked="0"/>
    </xf>
    <xf numFmtId="2" fontId="0" fillId="3" borderId="1" xfId="0" applyNumberFormat="1" applyFill="1" applyBorder="1" applyProtection="1">
      <protection locked="0"/>
    </xf>
    <xf numFmtId="0" fontId="0" fillId="0" borderId="0" xfId="0" applyFill="1" applyBorder="1" applyAlignment="1">
      <alignment horizontal="right"/>
    </xf>
    <xf numFmtId="4" fontId="0" fillId="0" borderId="0" xfId="0" applyNumberFormat="1" applyBorder="1"/>
    <xf numFmtId="4" fontId="0" fillId="6" borderId="0" xfId="0" applyNumberFormat="1" applyFill="1"/>
    <xf numFmtId="0" fontId="9" fillId="13" borderId="2" xfId="0" applyFont="1" applyFill="1" applyBorder="1"/>
    <xf numFmtId="0" fontId="9" fillId="13" borderId="3" xfId="0" applyFont="1" applyFill="1" applyBorder="1"/>
    <xf numFmtId="0" fontId="9" fillId="13" borderId="4" xfId="0" applyFont="1" applyFill="1" applyBorder="1"/>
    <xf numFmtId="0" fontId="9" fillId="13" borderId="5" xfId="0" applyFont="1" applyFill="1" applyBorder="1"/>
    <xf numFmtId="0" fontId="9" fillId="13" borderId="0" xfId="0" applyFont="1" applyFill="1" applyBorder="1"/>
    <xf numFmtId="0" fontId="9" fillId="13" borderId="6" xfId="0" applyFont="1" applyFill="1" applyBorder="1"/>
    <xf numFmtId="2" fontId="1" fillId="13" borderId="0" xfId="0" applyNumberFormat="1" applyFont="1" applyFill="1" applyBorder="1"/>
    <xf numFmtId="0" fontId="1" fillId="13" borderId="0" xfId="0" applyFont="1" applyFill="1" applyBorder="1"/>
    <xf numFmtId="0" fontId="1" fillId="13" borderId="5" xfId="0" applyFont="1" applyFill="1" applyBorder="1"/>
    <xf numFmtId="0" fontId="1" fillId="13" borderId="6" xfId="0" applyFont="1" applyFill="1" applyBorder="1"/>
    <xf numFmtId="1" fontId="1" fillId="13" borderId="0" xfId="0" applyNumberFormat="1" applyFont="1" applyFill="1" applyBorder="1"/>
    <xf numFmtId="0" fontId="9" fillId="13" borderId="7" xfId="0" applyFont="1" applyFill="1" applyBorder="1"/>
    <xf numFmtId="0" fontId="9" fillId="13" borderId="8" xfId="0" applyFont="1" applyFill="1" applyBorder="1"/>
    <xf numFmtId="0" fontId="1" fillId="13" borderId="8" xfId="0" applyFont="1" applyFill="1" applyBorder="1"/>
    <xf numFmtId="0" fontId="1" fillId="13" borderId="9" xfId="0" applyFont="1" applyFill="1" applyBorder="1"/>
    <xf numFmtId="169" fontId="0" fillId="3" borderId="1" xfId="0" applyNumberFormat="1" applyFill="1" applyBorder="1" applyProtection="1">
      <protection locked="0"/>
    </xf>
    <xf numFmtId="0" fontId="2" fillId="0" borderId="1" xfId="0" applyFont="1" applyFill="1" applyBorder="1" applyAlignment="1">
      <alignment horizontal="center"/>
    </xf>
    <xf numFmtId="0" fontId="2" fillId="0" borderId="1" xfId="0" applyFont="1" applyBorder="1" applyAlignment="1">
      <alignment horizontal="center"/>
    </xf>
    <xf numFmtId="0" fontId="3" fillId="2" borderId="0" xfId="0" applyFont="1" applyFill="1" applyAlignment="1">
      <alignment horizontal="center" vertical="center"/>
    </xf>
    <xf numFmtId="0" fontId="4" fillId="0" borderId="0" xfId="0" applyFont="1" applyAlignment="1">
      <alignment horizontal="left" vertical="center"/>
    </xf>
    <xf numFmtId="0" fontId="0" fillId="0" borderId="0" xfId="0" applyAlignment="1">
      <alignment horizontal="center"/>
    </xf>
    <xf numFmtId="0" fontId="5" fillId="5" borderId="0" xfId="0" applyFont="1" applyFill="1" applyAlignment="1">
      <alignment horizontal="center" vertical="center" wrapText="1"/>
    </xf>
    <xf numFmtId="0" fontId="0" fillId="7" borderId="3" xfId="0" applyFill="1" applyBorder="1" applyAlignment="1">
      <alignment horizontal="center" wrapText="1"/>
    </xf>
    <xf numFmtId="0" fontId="0" fillId="8" borderId="3" xfId="0" applyFill="1" applyBorder="1" applyAlignment="1">
      <alignment horizontal="center" wrapText="1"/>
    </xf>
    <xf numFmtId="0" fontId="0" fillId="11" borderId="3" xfId="0" applyFill="1" applyBorder="1" applyAlignment="1">
      <alignment horizontal="center" wrapText="1"/>
    </xf>
    <xf numFmtId="0" fontId="0" fillId="11" borderId="4" xfId="0" applyFill="1" applyBorder="1" applyAlignment="1">
      <alignment horizontal="center" wrapText="1"/>
    </xf>
    <xf numFmtId="0" fontId="0" fillId="12" borderId="5" xfId="0" applyFill="1" applyBorder="1" applyAlignment="1">
      <alignment horizontal="center"/>
    </xf>
    <xf numFmtId="0" fontId="0" fillId="12" borderId="0" xfId="0" applyFill="1" applyAlignment="1">
      <alignment horizontal="center"/>
    </xf>
    <xf numFmtId="0" fontId="0" fillId="2" borderId="0" xfId="0" applyFill="1" applyAlignment="1">
      <alignment horizontal="center"/>
    </xf>
    <xf numFmtId="0" fontId="0" fillId="3" borderId="0" xfId="0" applyFill="1" applyAlignment="1">
      <alignment horizontal="center"/>
    </xf>
    <xf numFmtId="0" fontId="5" fillId="0" borderId="0" xfId="0" applyFont="1"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a:pPr>
            <a:r>
              <a:rPr lang="en-US" sz="2000"/>
              <a:t>Inductor</a:t>
            </a:r>
            <a:r>
              <a:rPr lang="en-US" sz="2000" baseline="0"/>
              <a:t> Current Waveform </a:t>
            </a:r>
            <a:endParaRPr lang="en-US" sz="2000"/>
          </a:p>
        </c:rich>
      </c:tx>
      <c:layout>
        <c:manualLayout>
          <c:xMode val="edge"/>
          <c:yMode val="edge"/>
          <c:x val="0.20341676665020264"/>
          <c:y val="4.7753249335348739E-2"/>
        </c:manualLayout>
      </c:layout>
      <c:overlay val="0"/>
    </c:title>
    <c:autoTitleDeleted val="0"/>
    <c:plotArea>
      <c:layout>
        <c:manualLayout>
          <c:layoutTarget val="inner"/>
          <c:xMode val="edge"/>
          <c:yMode val="edge"/>
          <c:x val="0.168217309861832"/>
          <c:y val="0.20713287342136211"/>
          <c:w val="0.76867265097292803"/>
          <c:h val="0.56516186198454677"/>
        </c:manualLayout>
      </c:layout>
      <c:scatterChart>
        <c:scatterStyle val="lineMarker"/>
        <c:varyColors val="0"/>
        <c:ser>
          <c:idx val="0"/>
          <c:order val="0"/>
          <c:tx>
            <c:v>IL</c:v>
          </c:tx>
          <c:xVal>
            <c:numRef>
              <c:f>Sheet1!$F$50:$F$54</c:f>
              <c:numCache>
                <c:formatCode>General</c:formatCode>
                <c:ptCount val="5"/>
                <c:pt idx="0">
                  <c:v>0</c:v>
                </c:pt>
                <c:pt idx="1">
                  <c:v>0.97142857142857131</c:v>
                </c:pt>
                <c:pt idx="2">
                  <c:v>2</c:v>
                </c:pt>
                <c:pt idx="3">
                  <c:v>2.9714285714285715</c:v>
                </c:pt>
                <c:pt idx="4">
                  <c:v>4</c:v>
                </c:pt>
              </c:numCache>
            </c:numRef>
          </c:xVal>
          <c:yVal>
            <c:numRef>
              <c:f>Sheet1!$G$50:$G$54</c:f>
              <c:numCache>
                <c:formatCode>0.00</c:formatCode>
                <c:ptCount val="5"/>
                <c:pt idx="0">
                  <c:v>5.1717893217893218</c:v>
                </c:pt>
                <c:pt idx="1">
                  <c:v>8.439321789321788</c:v>
                </c:pt>
                <c:pt idx="2">
                  <c:v>5.1717893217893218</c:v>
                </c:pt>
                <c:pt idx="3">
                  <c:v>8.439321789321788</c:v>
                </c:pt>
                <c:pt idx="4">
                  <c:v>5.1717893217893218</c:v>
                </c:pt>
              </c:numCache>
            </c:numRef>
          </c:yVal>
          <c:smooth val="0"/>
          <c:extLst>
            <c:ext xmlns:c16="http://schemas.microsoft.com/office/drawing/2014/chart" uri="{C3380CC4-5D6E-409C-BE32-E72D297353CC}">
              <c16:uniqueId val="{00000000-4959-AB45-8EF5-7B930BFF9441}"/>
            </c:ext>
          </c:extLst>
        </c:ser>
        <c:dLbls>
          <c:showLegendKey val="0"/>
          <c:showVal val="0"/>
          <c:showCatName val="0"/>
          <c:showSerName val="0"/>
          <c:showPercent val="0"/>
          <c:showBubbleSize val="0"/>
        </c:dLbls>
        <c:axId val="170902656"/>
        <c:axId val="166782464"/>
      </c:scatterChart>
      <c:valAx>
        <c:axId val="170902656"/>
        <c:scaling>
          <c:orientation val="minMax"/>
        </c:scaling>
        <c:delete val="0"/>
        <c:axPos val="b"/>
        <c:majorGridlines/>
        <c:title>
          <c:tx>
            <c:rich>
              <a:bodyPr/>
              <a:lstStyle/>
              <a:p>
                <a:pPr>
                  <a:defRPr sz="1600"/>
                </a:pPr>
                <a:r>
                  <a:rPr lang="en-US" sz="1600"/>
                  <a:t>Time</a:t>
                </a:r>
                <a:r>
                  <a:rPr lang="en-US" sz="1600" baseline="0"/>
                  <a:t> (us)</a:t>
                </a:r>
                <a:endParaRPr lang="en-US" sz="1600"/>
              </a:p>
            </c:rich>
          </c:tx>
          <c:layout>
            <c:manualLayout>
              <c:xMode val="edge"/>
              <c:yMode val="edge"/>
              <c:x val="0.42567560619545203"/>
              <c:y val="0.8575970339857919"/>
            </c:manualLayout>
          </c:layout>
          <c:overlay val="0"/>
        </c:title>
        <c:numFmt formatCode="General" sourceLinked="1"/>
        <c:majorTickMark val="none"/>
        <c:minorTickMark val="none"/>
        <c:tickLblPos val="nextTo"/>
        <c:txPr>
          <a:bodyPr/>
          <a:lstStyle/>
          <a:p>
            <a:pPr>
              <a:defRPr sz="1400"/>
            </a:pPr>
            <a:endParaRPr lang="it-IT"/>
          </a:p>
        </c:txPr>
        <c:crossAx val="166782464"/>
        <c:crosses val="autoZero"/>
        <c:crossBetween val="midCat"/>
      </c:valAx>
      <c:valAx>
        <c:axId val="166782464"/>
        <c:scaling>
          <c:orientation val="minMax"/>
        </c:scaling>
        <c:delete val="0"/>
        <c:axPos val="l"/>
        <c:majorGridlines/>
        <c:title>
          <c:tx>
            <c:rich>
              <a:bodyPr/>
              <a:lstStyle/>
              <a:p>
                <a:pPr>
                  <a:defRPr sz="1600"/>
                </a:pPr>
                <a:r>
                  <a:rPr lang="en-US" altLang="zh-CN" sz="1600"/>
                  <a:t>I</a:t>
                </a:r>
                <a:r>
                  <a:rPr lang="en-US" sz="1600"/>
                  <a:t>nductor</a:t>
                </a:r>
                <a:r>
                  <a:rPr lang="en-US" sz="1600" baseline="0"/>
                  <a:t> current (A)</a:t>
                </a:r>
                <a:endParaRPr lang="en-US" sz="1600"/>
              </a:p>
            </c:rich>
          </c:tx>
          <c:layout>
            <c:manualLayout>
              <c:xMode val="edge"/>
              <c:yMode val="edge"/>
              <c:x val="2.1269209858614378E-2"/>
              <c:y val="0.21080915396203523"/>
            </c:manualLayout>
          </c:layout>
          <c:overlay val="0"/>
        </c:title>
        <c:numFmt formatCode="0.00" sourceLinked="1"/>
        <c:majorTickMark val="none"/>
        <c:minorTickMark val="none"/>
        <c:tickLblPos val="nextTo"/>
        <c:txPr>
          <a:bodyPr/>
          <a:lstStyle/>
          <a:p>
            <a:pPr>
              <a:defRPr sz="1400"/>
            </a:pPr>
            <a:endParaRPr lang="it-IT"/>
          </a:p>
        </c:txPr>
        <c:crossAx val="170902656"/>
        <c:crosses val="autoZero"/>
        <c:crossBetween val="midCat"/>
      </c:valAx>
    </c:plotArea>
    <c:legend>
      <c:legendPos val="r"/>
      <c:layout>
        <c:manualLayout>
          <c:xMode val="edge"/>
          <c:yMode val="edge"/>
          <c:x val="0.80477044528456609"/>
          <c:y val="0.67654642646109031"/>
          <c:w val="0.12082025808049331"/>
          <c:h val="8.9015757889604072E-2"/>
        </c:manualLayout>
      </c:layout>
      <c:overlay val="0"/>
      <c:txPr>
        <a:bodyPr/>
        <a:lstStyle/>
        <a:p>
          <a:pPr>
            <a:defRPr sz="1600"/>
          </a:pPr>
          <a:endParaRPr lang="it-IT"/>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2000" b="1" i="0" u="none" strike="noStrike" kern="1200" baseline="0">
                <a:solidFill>
                  <a:schemeClr val="tx1"/>
                </a:solidFill>
                <a:latin typeface="+mn-lt"/>
                <a:ea typeface="+mn-ea"/>
                <a:cs typeface="+mn-cs"/>
              </a:defRPr>
            </a:pPr>
            <a:r>
              <a:rPr lang="en-US" sz="2000"/>
              <a:t>Loop</a:t>
            </a:r>
            <a:r>
              <a:rPr lang="en-US" sz="2000" baseline="0"/>
              <a:t> </a:t>
            </a:r>
            <a:r>
              <a:rPr lang="en-US" sz="2000"/>
              <a:t>Bode Plot</a:t>
            </a:r>
          </a:p>
        </c:rich>
      </c:tx>
      <c:layout>
        <c:manualLayout>
          <c:xMode val="edge"/>
          <c:yMode val="edge"/>
          <c:x val="0.42374623874896766"/>
          <c:y val="3.5219003950816494E-2"/>
        </c:manualLayout>
      </c:layout>
      <c:overlay val="0"/>
    </c:title>
    <c:autoTitleDeleted val="0"/>
    <c:plotArea>
      <c:layout>
        <c:manualLayout>
          <c:layoutTarget val="inner"/>
          <c:xMode val="edge"/>
          <c:yMode val="edge"/>
          <c:x val="0.13754928180157133"/>
          <c:y val="0.16504197701770776"/>
          <c:w val="0.73309107814769525"/>
          <c:h val="0.60450453443392704"/>
        </c:manualLayout>
      </c:layout>
      <c:scatterChart>
        <c:scatterStyle val="smoothMarker"/>
        <c:varyColors val="0"/>
        <c:ser>
          <c:idx val="2"/>
          <c:order val="0"/>
          <c:tx>
            <c:v>gain</c:v>
          </c:tx>
          <c:spPr>
            <a:ln>
              <a:solidFill>
                <a:srgbClr val="0070C0"/>
              </a:solidFill>
              <a:prstDash val="solid"/>
            </a:ln>
          </c:spPr>
          <c:marker>
            <c:symbol val="none"/>
          </c:marker>
          <c:xVal>
            <c:numRef>
              <c:f>Sheet2!$W$4:$W$404</c:f>
              <c:numCache>
                <c:formatCode>0</c:formatCode>
                <c:ptCount val="401"/>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numCache>
            </c:numRef>
          </c:xVal>
          <c:yVal>
            <c:numRef>
              <c:f>Sheet2!$AZ$4:$AZ$404</c:f>
              <c:numCache>
                <c:formatCode>0.00</c:formatCode>
                <c:ptCount val="401"/>
                <c:pt idx="0">
                  <c:v>45.370630150885972</c:v>
                </c:pt>
                <c:pt idx="1">
                  <c:v>45.170237321047708</c:v>
                </c:pt>
                <c:pt idx="2">
                  <c:v>44.969825182129206</c:v>
                </c:pt>
                <c:pt idx="3">
                  <c:v>44.769392868586856</c:v>
                </c:pt>
                <c:pt idx="4">
                  <c:v>44.568939472916405</c:v>
                </c:pt>
                <c:pt idx="5">
                  <c:v>44.36846404380799</c:v>
                </c:pt>
                <c:pt idx="6">
                  <c:v>44.167965584215409</c:v>
                </c:pt>
                <c:pt idx="7">
                  <c:v>43.967443049337334</c:v>
                </c:pt>
                <c:pt idx="8">
                  <c:v>43.766895344505862</c:v>
                </c:pt>
                <c:pt idx="9">
                  <c:v>43.566321322979555</c:v>
                </c:pt>
                <c:pt idx="10">
                  <c:v>43.365719783637019</c:v>
                </c:pt>
                <c:pt idx="11">
                  <c:v>43.165089468566961</c:v>
                </c:pt>
                <c:pt idx="12">
                  <c:v>42.964429060551247</c:v>
                </c:pt>
                <c:pt idx="13">
                  <c:v>42.76373718043606</c:v>
                </c:pt>
                <c:pt idx="14">
                  <c:v>42.563012384387974</c:v>
                </c:pt>
                <c:pt idx="15">
                  <c:v>42.362253161029713</c:v>
                </c:pt>
                <c:pt idx="16">
                  <c:v>42.161457928451576</c:v>
                </c:pt>
                <c:pt idx="17">
                  <c:v>41.96062503109399</c:v>
                </c:pt>
                <c:pt idx="18">
                  <c:v>41.759752736496353</c:v>
                </c:pt>
                <c:pt idx="19">
                  <c:v>41.558839231907378</c:v>
                </c:pt>
                <c:pt idx="20">
                  <c:v>41.357882620752399</c:v>
                </c:pt>
                <c:pt idx="21">
                  <c:v>41.156880918952197</c:v>
                </c:pt>
                <c:pt idx="22">
                  <c:v>40.95583205108867</c:v>
                </c:pt>
                <c:pt idx="23">
                  <c:v>40.754733846412165</c:v>
                </c:pt>
                <c:pt idx="24">
                  <c:v>40.55358403468513</c:v>
                </c:pt>
                <c:pt idx="25">
                  <c:v>40.352380241857126</c:v>
                </c:pt>
                <c:pt idx="26">
                  <c:v>40.151119985565856</c:v>
                </c:pt>
                <c:pt idx="27">
                  <c:v>39.949800670458849</c:v>
                </c:pt>
                <c:pt idx="28">
                  <c:v>39.748419583330772</c:v>
                </c:pt>
                <c:pt idx="29">
                  <c:v>39.546973888071015</c:v>
                </c:pt>
                <c:pt idx="30">
                  <c:v>39.345460620416588</c:v>
                </c:pt>
                <c:pt idx="31">
                  <c:v>39.143876682504938</c:v>
                </c:pt>
                <c:pt idx="32">
                  <c:v>38.94221883722215</c:v>
                </c:pt>
                <c:pt idx="33">
                  <c:v>38.740483702341663</c:v>
                </c:pt>
                <c:pt idx="34">
                  <c:v>38.53866774444851</c:v>
                </c:pt>
                <c:pt idx="35">
                  <c:v>38.336767272645609</c:v>
                </c:pt>
                <c:pt idx="36">
                  <c:v>38.13477843203718</c:v>
                </c:pt>
                <c:pt idx="37">
                  <c:v>37.932697196986268</c:v>
                </c:pt>
                <c:pt idx="38">
                  <c:v>37.730519364142715</c:v>
                </c:pt>
                <c:pt idx="39">
                  <c:v>37.528240545239008</c:v>
                </c:pt>
                <c:pt idx="40">
                  <c:v>37.3258561596517</c:v>
                </c:pt>
                <c:pt idx="41">
                  <c:v>37.123361426726817</c:v>
                </c:pt>
                <c:pt idx="42">
                  <c:v>36.920751357868298</c:v>
                </c:pt>
                <c:pt idx="43">
                  <c:v>36.718020748389463</c:v>
                </c:pt>
                <c:pt idx="44">
                  <c:v>36.515164169128383</c:v>
                </c:pt>
                <c:pt idx="45">
                  <c:v>36.312175957828963</c:v>
                </c:pt>
                <c:pt idx="46">
                  <c:v>36.109050210290754</c:v>
                </c:pt>
                <c:pt idx="47">
                  <c:v>35.905780771291852</c:v>
                </c:pt>
                <c:pt idx="48">
                  <c:v>35.702361225290687</c:v>
                </c:pt>
                <c:pt idx="49">
                  <c:v>35.498784886913668</c:v>
                </c:pt>
                <c:pt idx="50">
                  <c:v>35.295044791238332</c:v>
                </c:pt>
                <c:pt idx="51">
                  <c:v>35.091133683882219</c:v>
                </c:pt>
                <c:pt idx="52">
                  <c:v>34.887044010911232</c:v>
                </c:pt>
                <c:pt idx="53">
                  <c:v>34.682767908582377</c:v>
                </c:pt>
                <c:pt idx="54">
                  <c:v>34.478297192938868</c:v>
                </c:pt>
                <c:pt idx="55">
                  <c:v>34.27362334927826</c:v>
                </c:pt>
                <c:pt idx="56">
                  <c:v>34.068737521517242</c:v>
                </c:pt>
                <c:pt idx="57">
                  <c:v>33.863630501479662</c:v>
                </c:pt>
                <c:pt idx="58">
                  <c:v>33.658292718138185</c:v>
                </c:pt>
                <c:pt idx="59">
                  <c:v>33.452714226843689</c:v>
                </c:pt>
                <c:pt idx="60">
                  <c:v>33.246884698580239</c:v>
                </c:pt>
                <c:pt idx="61">
                  <c:v>33.040793409288149</c:v>
                </c:pt>
                <c:pt idx="62">
                  <c:v>32.834429229302131</c:v>
                </c:pt>
                <c:pt idx="63">
                  <c:v>32.627780612956307</c:v>
                </c:pt>
                <c:pt idx="64">
                  <c:v>32.420835588413382</c:v>
                </c:pt>
                <c:pt idx="65">
                  <c:v>32.213581747780623</c:v>
                </c:pt>
                <c:pt idx="66">
                  <c:v>32.006006237581161</c:v>
                </c:pt>
                <c:pt idx="67">
                  <c:v>31.798095749655438</c:v>
                </c:pt>
                <c:pt idx="68">
                  <c:v>31.589836512573921</c:v>
                </c:pt>
                <c:pt idx="69">
                  <c:v>31.381214283649086</c:v>
                </c:pt>
                <c:pt idx="70">
                  <c:v>31.172214341641499</c:v>
                </c:pt>
                <c:pt idx="71">
                  <c:v>30.962821480262576</c:v>
                </c:pt>
                <c:pt idx="72">
                  <c:v>30.75302000258322</c:v>
                </c:pt>
                <c:pt idx="73">
                  <c:v>30.542793716466182</c:v>
                </c:pt>
                <c:pt idx="74">
                  <c:v>30.332125931147054</c:v>
                </c:pt>
                <c:pt idx="75">
                  <c:v>30.120999455096793</c:v>
                </c:pt>
                <c:pt idx="76">
                  <c:v>29.909396595306891</c:v>
                </c:pt>
                <c:pt idx="77">
                  <c:v>29.697299158145682</c:v>
                </c:pt>
                <c:pt idx="78">
                  <c:v>29.484688451942041</c:v>
                </c:pt>
                <c:pt idx="79">
                  <c:v>29.271545291460153</c:v>
                </c:pt>
                <c:pt idx="80">
                  <c:v>29.057850004436144</c:v>
                </c:pt>
                <c:pt idx="81">
                  <c:v>28.843582440353686</c:v>
                </c:pt>
                <c:pt idx="82">
                  <c:v>28.628721981641448</c:v>
                </c:pt>
                <c:pt idx="83">
                  <c:v>28.413247557481075</c:v>
                </c:pt>
                <c:pt idx="84">
                  <c:v>28.197137660417567</c:v>
                </c:pt>
                <c:pt idx="85">
                  <c:v>27.980370365967691</c:v>
                </c:pt>
                <c:pt idx="86">
                  <c:v>27.762923355423496</c:v>
                </c:pt>
                <c:pt idx="87">
                  <c:v>27.544773942048089</c:v>
                </c:pt>
                <c:pt idx="88">
                  <c:v>27.325899100859726</c:v>
                </c:pt>
                <c:pt idx="89">
                  <c:v>27.106275502196045</c:v>
                </c:pt>
                <c:pt idx="90">
                  <c:v>26.885879549245562</c:v>
                </c:pt>
                <c:pt idx="91">
                  <c:v>26.664687419724416</c:v>
                </c:pt>
                <c:pt idx="92">
                  <c:v>26.442675111866578</c:v>
                </c:pt>
                <c:pt idx="93">
                  <c:v>26.219818494881764</c:v>
                </c:pt>
                <c:pt idx="94">
                  <c:v>25.996093364018236</c:v>
                </c:pt>
                <c:pt idx="95">
                  <c:v>25.771475500349045</c:v>
                </c:pt>
                <c:pt idx="96">
                  <c:v>25.545940735375364</c:v>
                </c:pt>
                <c:pt idx="97">
                  <c:v>25.319465020515075</c:v>
                </c:pt>
                <c:pt idx="98">
                  <c:v>25.09202450151335</c:v>
                </c:pt>
                <c:pt idx="99">
                  <c:v>24.863595597777806</c:v>
                </c:pt>
                <c:pt idx="100">
                  <c:v>24.634155086603137</c:v>
                </c:pt>
                <c:pt idx="101">
                  <c:v>24.403680192207698</c:v>
                </c:pt>
                <c:pt idx="102">
                  <c:v>24.17214867945961</c:v>
                </c:pt>
                <c:pt idx="103">
                  <c:v>23.939538952120348</c:v>
                </c:pt>
                <c:pt idx="104">
                  <c:v>23.705830155382753</c:v>
                </c:pt>
                <c:pt idx="105">
                  <c:v>23.471002282424216</c:v>
                </c:pt>
                <c:pt idx="106">
                  <c:v>23.235036284639175</c:v>
                </c:pt>
                <c:pt idx="107">
                  <c:v>22.997914185155597</c:v>
                </c:pt>
                <c:pt idx="108">
                  <c:v>22.759619195178779</c:v>
                </c:pt>
                <c:pt idx="109">
                  <c:v>22.520135832645739</c:v>
                </c:pt>
                <c:pt idx="110">
                  <c:v>22.279450042610222</c:v>
                </c:pt>
                <c:pt idx="111">
                  <c:v>22.037549318720323</c:v>
                </c:pt>
                <c:pt idx="112">
                  <c:v>21.794422825090098</c:v>
                </c:pt>
                <c:pt idx="113">
                  <c:v>21.550061517812598</c:v>
                </c:pt>
                <c:pt idx="114">
                  <c:v>21.30445826530832</c:v>
                </c:pt>
                <c:pt idx="115">
                  <c:v>21.057607966657667</c:v>
                </c:pt>
                <c:pt idx="116">
                  <c:v>20.80950766702319</c:v>
                </c:pt>
                <c:pt idx="117">
                  <c:v>20.560156669234651</c:v>
                </c:pt>
                <c:pt idx="118">
                  <c:v>20.309556640582045</c:v>
                </c:pt>
                <c:pt idx="119">
                  <c:v>20.057711713845372</c:v>
                </c:pt>
                <c:pt idx="120">
                  <c:v>19.804628581580737</c:v>
                </c:pt>
                <c:pt idx="121">
                  <c:v>19.55031658268528</c:v>
                </c:pt>
                <c:pt idx="122">
                  <c:v>19.294787780275946</c:v>
                </c:pt>
                <c:pt idx="123">
                  <c:v>19.038057029942198</c:v>
                </c:pt>
                <c:pt idx="124">
                  <c:v>18.780142037467531</c:v>
                </c:pt>
                <c:pt idx="125">
                  <c:v>18.521063405163687</c:v>
                </c:pt>
                <c:pt idx="126">
                  <c:v>18.260844666019146</c:v>
                </c:pt>
                <c:pt idx="127">
                  <c:v>17.999512304934967</c:v>
                </c:pt>
                <c:pt idx="128">
                  <c:v>17.737095766401755</c:v>
                </c:pt>
                <c:pt idx="129">
                  <c:v>17.473627448062167</c:v>
                </c:pt>
                <c:pt idx="130">
                  <c:v>17.209142679705209</c:v>
                </c:pt>
                <c:pt idx="131">
                  <c:v>16.943679687345639</c:v>
                </c:pt>
                <c:pt idx="132">
                  <c:v>16.677279542158413</c:v>
                </c:pt>
                <c:pt idx="133">
                  <c:v>16.409986094159066</c:v>
                </c:pt>
                <c:pt idx="134">
                  <c:v>16.141845890646824</c:v>
                </c:pt>
                <c:pt idx="135">
                  <c:v>15.872908079555163</c:v>
                </c:pt>
                <c:pt idx="136">
                  <c:v>15.603224297985239</c:v>
                </c:pt>
                <c:pt idx="137">
                  <c:v>15.332848546326224</c:v>
                </c:pt>
                <c:pt idx="138">
                  <c:v>15.061837048495027</c:v>
                </c:pt>
                <c:pt idx="139">
                  <c:v>14.7902480989521</c:v>
                </c:pt>
                <c:pt idx="140">
                  <c:v>14.518141897269762</c:v>
                </c:pt>
                <c:pt idx="141">
                  <c:v>14.24558037114307</c:v>
                </c:pt>
                <c:pt idx="142">
                  <c:v>13.972626988839616</c:v>
                </c:pt>
                <c:pt idx="143">
                  <c:v>13.699346562181619</c:v>
                </c:pt>
                <c:pt idx="144">
                  <c:v>13.425805041242292</c:v>
                </c:pt>
                <c:pt idx="145">
                  <c:v>13.152069302014725</c:v>
                </c:pt>
                <c:pt idx="146">
                  <c:v>12.878206928377875</c:v>
                </c:pt>
                <c:pt idx="147">
                  <c:v>12.604285989737328</c:v>
                </c:pt>
                <c:pt idx="148">
                  <c:v>12.330374815759296</c:v>
                </c:pt>
                <c:pt idx="149">
                  <c:v>12.056541769643992</c:v>
                </c:pt>
                <c:pt idx="150">
                  <c:v>11.782855021398694</c:v>
                </c:pt>
                <c:pt idx="151">
                  <c:v>11.509382322570932</c:v>
                </c:pt>
                <c:pt idx="152">
                  <c:v>11.236190783889977</c:v>
                </c:pt>
                <c:pt idx="153">
                  <c:v>10.963346657237937</c:v>
                </c:pt>
                <c:pt idx="154">
                  <c:v>10.690915123331518</c:v>
                </c:pt>
                <c:pt idx="155">
                  <c:v>10.418960086444581</c:v>
                </c:pt>
                <c:pt idx="156">
                  <c:v>10.1475439774356</c:v>
                </c:pt>
                <c:pt idx="157">
                  <c:v>9.8767275662683076</c:v>
                </c:pt>
                <c:pt idx="158">
                  <c:v>9.6065697851277321</c:v>
                </c:pt>
                <c:pt idx="159">
                  <c:v>9.3371275631357751</c:v>
                </c:pt>
                <c:pt idx="160">
                  <c:v>9.0684556735660689</c:v>
                </c:pt>
                <c:pt idx="161">
                  <c:v>8.8006065943447958</c:v>
                </c:pt>
                <c:pt idx="162">
                  <c:v>8.5336303825043558</c:v>
                </c:pt>
                <c:pt idx="163">
                  <c:v>8.2675745631335928</c:v>
                </c:pt>
                <c:pt idx="164">
                  <c:v>8.0024840332402114</c:v>
                </c:pt>
                <c:pt idx="165">
                  <c:v>7.73840098081204</c:v>
                </c:pt>
                <c:pt idx="166">
                  <c:v>7.4753648192339099</c:v>
                </c:pt>
                <c:pt idx="167">
                  <c:v>7.2134121370888256</c:v>
                </c:pt>
                <c:pt idx="168">
                  <c:v>6.9525766632455772</c:v>
                </c:pt>
                <c:pt idx="169">
                  <c:v>6.6928892470146817</c:v>
                </c:pt>
                <c:pt idx="170">
                  <c:v>6.4343778530370574</c:v>
                </c:pt>
                <c:pt idx="171">
                  <c:v>6.1770675704622402</c:v>
                </c:pt>
                <c:pt idx="172">
                  <c:v>5.9209806358712003</c:v>
                </c:pt>
                <c:pt idx="173">
                  <c:v>5.6661364693071699</c:v>
                </c:pt>
                <c:pt idx="174">
                  <c:v>5.4125517226967963</c:v>
                </c:pt>
                <c:pt idx="175">
                  <c:v>5.1602403398718462</c:v>
                </c:pt>
                <c:pt idx="176">
                  <c:v>4.9092136273426794</c:v>
                </c:pt>
                <c:pt idx="177">
                  <c:v>4.659480334926168</c:v>
                </c:pt>
                <c:pt idx="178">
                  <c:v>4.4110467452942173</c:v>
                </c:pt>
                <c:pt idx="179">
                  <c:v>4.1639167714832004</c:v>
                </c:pt>
                <c:pt idx="180">
                  <c:v>3.9180920613922674</c:v>
                </c:pt>
                <c:pt idx="181">
                  <c:v>3.6735721082940955</c:v>
                </c:pt>
                <c:pt idx="182">
                  <c:v>3.4303543663901528</c:v>
                </c:pt>
                <c:pt idx="183">
                  <c:v>3.1884343704590252</c:v>
                </c:pt>
                <c:pt idx="184">
                  <c:v>2.947805858672286</c:v>
                </c:pt>
                <c:pt idx="185">
                  <c:v>2.7084608976863169</c:v>
                </c:pt>
                <c:pt idx="186">
                  <c:v>2.4703900091590478</c:v>
                </c:pt>
                <c:pt idx="187">
                  <c:v>2.2335822968865324</c:v>
                </c:pt>
                <c:pt idx="188">
                  <c:v>1.9980255738069592</c:v>
                </c:pt>
                <c:pt idx="189">
                  <c:v>1.7637064881734383</c:v>
                </c:pt>
                <c:pt idx="190">
                  <c:v>1.5306106482563164</c:v>
                </c:pt>
                <c:pt idx="191">
                  <c:v>1.2987227449946737</c:v>
                </c:pt>
                <c:pt idx="192">
                  <c:v>1.0680266720782547</c:v>
                </c:pt>
                <c:pt idx="193">
                  <c:v>0.83850564300161101</c:v>
                </c:pt>
                <c:pt idx="194">
                  <c:v>0.61014230469311237</c:v>
                </c:pt>
                <c:pt idx="195">
                  <c:v>0.38291884737943244</c:v>
                </c:pt>
                <c:pt idx="196">
                  <c:v>0.15681711040421553</c:v>
                </c:pt>
                <c:pt idx="197">
                  <c:v>-6.8181316226811353E-2</c:v>
                </c:pt>
                <c:pt idx="198">
                  <c:v>-0.29209499474998174</c:v>
                </c:pt>
                <c:pt idx="199">
                  <c:v>-0.51494254712503951</c:v>
                </c:pt>
                <c:pt idx="200">
                  <c:v>-0.73674256717639586</c:v>
                </c:pt>
                <c:pt idx="201">
                  <c:v>-0.95751353743661838</c:v>
                </c:pt>
                <c:pt idx="202">
                  <c:v>-1.177273750697108</c:v>
                </c:pt>
                <c:pt idx="203">
                  <c:v>-1.3960412362378434</c:v>
                </c:pt>
                <c:pt idx="204">
                  <c:v>-1.6138336906786503</c:v>
                </c:pt>
                <c:pt idx="205">
                  <c:v>-1.8306684133695363</c:v>
                </c:pt>
                <c:pt idx="206">
                  <c:v>-2.046562246215303</c:v>
                </c:pt>
                <c:pt idx="207">
                  <c:v>-2.2615315178122239</c:v>
                </c:pt>
                <c:pt idx="208">
                  <c:v>-2.4755919917599143</c:v>
                </c:pt>
                <c:pt idx="209">
                  <c:v>-2.6887588189997254</c:v>
                </c:pt>
                <c:pt idx="210">
                  <c:v>-2.9010464940237628</c:v>
                </c:pt>
                <c:pt idx="211">
                  <c:v>-3.1124688147926283</c:v>
                </c:pt>
                <c:pt idx="212">
                  <c:v>-3.3230388461974414</c:v>
                </c:pt>
                <c:pt idx="213">
                  <c:v>-3.5327688869019704</c:v>
                </c:pt>
                <c:pt idx="214">
                  <c:v>-3.7416704394023195</c:v>
                </c:pt>
                <c:pt idx="215">
                  <c:v>-3.9497541831457017</c:v>
                </c:pt>
                <c:pt idx="216">
                  <c:v>-4.1570299505563133</c:v>
                </c:pt>
                <c:pt idx="217">
                  <c:v>-4.3635067058228696</c:v>
                </c:pt>
                <c:pt idx="218">
                  <c:v>-4.5691925263125226</c:v>
                </c:pt>
                <c:pt idx="219">
                  <c:v>-4.7740945864850621</c:v>
                </c:pt>
                <c:pt idx="220">
                  <c:v>-4.9782191441932033</c:v>
                </c:pt>
                <c:pt idx="221">
                  <c:v>-5.1815715292669422</c:v>
                </c:pt>
                <c:pt idx="222">
                  <c:v>-5.3841561342931055</c:v>
                </c:pt>
                <c:pt idx="223">
                  <c:v>-5.5859764075145826</c:v>
                </c:pt>
                <c:pt idx="224">
                  <c:v>-5.7870348477884681</c:v>
                </c:pt>
                <c:pt idx="225">
                  <c:v>-5.9873330015567774</c:v>
                </c:pt>
                <c:pt idx="226">
                  <c:v>-6.186871461798285</c:v>
                </c:pt>
                <c:pt idx="227">
                  <c:v>-6.3856498689455252</c:v>
                </c:pt>
                <c:pt idx="228">
                  <c:v>-6.5836669137658754</c:v>
                </c:pt>
                <c:pt idx="229">
                  <c:v>-6.7809203422209938</c:v>
                </c:pt>
                <c:pt idx="230">
                  <c:v>-6.9774069623343484</c:v>
                </c:pt>
                <c:pt idx="231">
                  <c:v>-7.1731226531105357</c:v>
                </c:pt>
                <c:pt idx="232">
                  <c:v>-7.3680623755658887</c:v>
                </c:pt>
                <c:pt idx="233">
                  <c:v>-7.5622201859424978</c:v>
                </c:pt>
                <c:pt idx="234">
                  <c:v>-7.7555892511926867</c:v>
                </c:pt>
                <c:pt idx="235">
                  <c:v>-7.9481618668325833</c:v>
                </c:pt>
                <c:pt idx="236">
                  <c:v>-8.1399294772758424</c:v>
                </c:pt>
                <c:pt idx="237">
                  <c:v>-8.3308826987700186</c:v>
                </c:pt>
                <c:pt idx="238">
                  <c:v>-8.521011345066599</c:v>
                </c:pt>
                <c:pt idx="239">
                  <c:v>-8.7103044559658542</c:v>
                </c:pt>
                <c:pt idx="240">
                  <c:v>-8.8987503288828069</c:v>
                </c:pt>
                <c:pt idx="241">
                  <c:v>-9.0863365535880103</c:v>
                </c:pt>
                <c:pt idx="242">
                  <c:v>-9.2730500502780373</c:v>
                </c:pt>
                <c:pt idx="243">
                  <c:v>-9.4588771111340986</c:v>
                </c:pt>
                <c:pt idx="244">
                  <c:v>-9.6438034455245116</c:v>
                </c:pt>
                <c:pt idx="245">
                  <c:v>-9.827814229004737</c:v>
                </c:pt>
                <c:pt idx="246">
                  <c:v>-10.010894156261445</c:v>
                </c:pt>
                <c:pt idx="247">
                  <c:v>-10.19302749813872</c:v>
                </c:pt>
                <c:pt idx="248">
                  <c:v>-10.374198162872229</c:v>
                </c:pt>
                <c:pt idx="249">
                  <c:v>-10.554389761641422</c:v>
                </c:pt>
                <c:pt idx="250">
                  <c:v>-10.733585678530982</c:v>
                </c:pt>
                <c:pt idx="251">
                  <c:v>-10.911769144969318</c:v>
                </c:pt>
                <c:pt idx="252">
                  <c:v>-11.088923318688472</c:v>
                </c:pt>
                <c:pt idx="253">
                  <c:v>-11.265031367213959</c:v>
                </c:pt>
                <c:pt idx="254">
                  <c:v>-11.440076555864287</c:v>
                </c:pt>
                <c:pt idx="255">
                  <c:v>-11.61404234019899</c:v>
                </c:pt>
                <c:pt idx="256">
                  <c:v>-11.78691246281223</c:v>
                </c:pt>
                <c:pt idx="257">
                  <c:v>-11.958671054324308</c:v>
                </c:pt>
                <c:pt idx="258">
                  <c:v>-12.129302738373028</c:v>
                </c:pt>
                <c:pt idx="259">
                  <c:v>-12.298792740356003</c:v>
                </c:pt>
                <c:pt idx="260">
                  <c:v>-12.467126999617969</c:v>
                </c:pt>
                <c:pt idx="261">
                  <c:v>-12.634292284721738</c:v>
                </c:pt>
                <c:pt idx="262">
                  <c:v>-12.80027631137979</c:v>
                </c:pt>
                <c:pt idx="263">
                  <c:v>-12.965067862564968</c:v>
                </c:pt>
                <c:pt idx="264">
                  <c:v>-13.128656910256135</c:v>
                </c:pt>
                <c:pt idx="265">
                  <c:v>-13.291034738214728</c:v>
                </c:pt>
                <c:pt idx="266">
                  <c:v>-13.45219406512849</c:v>
                </c:pt>
                <c:pt idx="267">
                  <c:v>-13.612129167401319</c:v>
                </c:pt>
                <c:pt idx="268">
                  <c:v>-13.77083600081388</c:v>
                </c:pt>
                <c:pt idx="269">
                  <c:v>-13.928312320229921</c:v>
                </c:pt>
                <c:pt idx="270">
                  <c:v>-14.084557796478775</c:v>
                </c:pt>
                <c:pt idx="271">
                  <c:v>-14.239574129505264</c:v>
                </c:pt>
                <c:pt idx="272">
                  <c:v>-14.393365156849125</c:v>
                </c:pt>
                <c:pt idx="273">
                  <c:v>-14.545936956491504</c:v>
                </c:pt>
                <c:pt idx="274">
                  <c:v>-14.697297943094551</c:v>
                </c:pt>
                <c:pt idx="275">
                  <c:v>-14.84745895665627</c:v>
                </c:pt>
                <c:pt idx="276">
                  <c:v>-14.99643334261096</c:v>
                </c:pt>
                <c:pt idx="277">
                  <c:v>-15.144237022424639</c:v>
                </c:pt>
                <c:pt idx="278">
                  <c:v>-15.290888553766681</c:v>
                </c:pt>
                <c:pt idx="279">
                  <c:v>-15.436409179381174</c:v>
                </c:pt>
                <c:pt idx="280">
                  <c:v>-15.580822863838389</c:v>
                </c:pt>
                <c:pt idx="281">
                  <c:v>-15.724156317413016</c:v>
                </c:pt>
                <c:pt idx="282">
                  <c:v>-15.866439006415584</c:v>
                </c:pt>
                <c:pt idx="283">
                  <c:v>-16.007703149394175</c:v>
                </c:pt>
                <c:pt idx="284">
                  <c:v>-16.147983698723021</c:v>
                </c:pt>
                <c:pt idx="285">
                  <c:v>-16.287318307205872</c:v>
                </c:pt>
                <c:pt idx="286">
                  <c:v>-16.42574727943899</c:v>
                </c:pt>
                <c:pt idx="287">
                  <c:v>-16.563313507804519</c:v>
                </c:pt>
                <c:pt idx="288">
                  <c:v>-16.700062393094868</c:v>
                </c:pt>
                <c:pt idx="289">
                  <c:v>-16.836041749903732</c:v>
                </c:pt>
                <c:pt idx="290">
                  <c:v>-16.971301697054894</c:v>
                </c:pt>
                <c:pt idx="291">
                  <c:v>-17.105894533478359</c:v>
                </c:pt>
                <c:pt idx="292">
                  <c:v>-17.239874600078252</c:v>
                </c:pt>
                <c:pt idx="293">
                  <c:v>-17.373298128268562</c:v>
                </c:pt>
                <c:pt idx="294">
                  <c:v>-17.506223075986068</c:v>
                </c:pt>
                <c:pt idx="295">
                  <c:v>-17.638708952101165</c:v>
                </c:pt>
                <c:pt idx="296">
                  <c:v>-17.770816630275004</c:v>
                </c:pt>
                <c:pt idx="297">
                  <c:v>-17.902608153402166</c:v>
                </c:pt>
                <c:pt idx="298">
                  <c:v>-18.034146529880775</c:v>
                </c:pt>
                <c:pt idx="299">
                  <c:v>-18.165495523029605</c:v>
                </c:pt>
                <c:pt idx="300">
                  <c:v>-18.296719435040835</c:v>
                </c:pt>
                <c:pt idx="301">
                  <c:v>-18.427882886912318</c:v>
                </c:pt>
                <c:pt idx="302">
                  <c:v>-18.559050595842692</c:v>
                </c:pt>
                <c:pt idx="303">
                  <c:v>-18.690287151597825</c:v>
                </c:pt>
                <c:pt idx="304">
                  <c:v>-18.821656793366614</c:v>
                </c:pt>
                <c:pt idx="305">
                  <c:v>-18.953223188617891</c:v>
                </c:pt>
                <c:pt idx="306">
                  <c:v>-19.085049215449065</c:v>
                </c:pt>
                <c:pt idx="307">
                  <c:v>-19.217196749879903</c:v>
                </c:pt>
                <c:pt idx="308">
                  <c:v>-19.349726459493766</c:v>
                </c:pt>
                <c:pt idx="309">
                  <c:v>-19.482697604762819</c:v>
                </c:pt>
                <c:pt idx="310">
                  <c:v>-19.616167849315222</c:v>
                </c:pt>
                <c:pt idx="311">
                  <c:v>-19.750193080310797</c:v>
                </c:pt>
                <c:pt idx="312">
                  <c:v>-19.884827239989992</c:v>
                </c:pt>
                <c:pt idx="313">
                  <c:v>-20.020122169348802</c:v>
                </c:pt>
                <c:pt idx="314">
                  <c:v>-20.156127464771799</c:v>
                </c:pt>
                <c:pt idx="315">
                  <c:v>-20.292890348329522</c:v>
                </c:pt>
                <c:pt idx="316">
                  <c:v>-20.430455552312729</c:v>
                </c:pt>
                <c:pt idx="317">
                  <c:v>-20.568865218441889</c:v>
                </c:pt>
                <c:pt idx="318">
                  <c:v>-20.708158812052268</c:v>
                </c:pt>
                <c:pt idx="319">
                  <c:v>-20.848373051418346</c:v>
                </c:pt>
                <c:pt idx="320">
                  <c:v>-20.989541852245324</c:v>
                </c:pt>
                <c:pt idx="321">
                  <c:v>-21.131696287224415</c:v>
                </c:pt>
                <c:pt idx="322">
                  <c:v>-21.274864560420998</c:v>
                </c:pt>
                <c:pt idx="323">
                  <c:v>-21.419071996144968</c:v>
                </c:pt>
                <c:pt idx="324">
                  <c:v>-21.564341041840326</c:v>
                </c:pt>
                <c:pt idx="325">
                  <c:v>-21.710691284427323</c:v>
                </c:pt>
                <c:pt idx="326">
                  <c:v>-21.858139479437682</c:v>
                </c:pt>
                <c:pt idx="327">
                  <c:v>-22.006699592201159</c:v>
                </c:pt>
                <c:pt idx="328">
                  <c:v>-22.156382850271157</c:v>
                </c:pt>
                <c:pt idx="329">
                  <c:v>-22.307197806217605</c:v>
                </c:pt>
                <c:pt idx="330">
                  <c:v>-22.45915040987008</c:v>
                </c:pt>
                <c:pt idx="331">
                  <c:v>-22.612244089058571</c:v>
                </c:pt>
                <c:pt idx="332">
                  <c:v>-22.766479837877505</c:v>
                </c:pt>
                <c:pt idx="333">
                  <c:v>-22.921856311487705</c:v>
                </c:pt>
                <c:pt idx="334">
                  <c:v>-23.078369926470732</c:v>
                </c:pt>
                <c:pt idx="335">
                  <c:v>-23.236014965761768</c:v>
                </c:pt>
                <c:pt idx="336">
                  <c:v>-23.394783687205123</c:v>
                </c:pt>
                <c:pt idx="337">
                  <c:v>-23.554666434809565</c:v>
                </c:pt>
                <c:pt idx="338">
                  <c:v>-23.715651751810334</c:v>
                </c:pt>
                <c:pt idx="339">
                  <c:v>-23.877726494695299</c:v>
                </c:pt>
                <c:pt idx="340">
                  <c:v>-24.040875947395598</c:v>
                </c:pt>
                <c:pt idx="341">
                  <c:v>-24.205083934897786</c:v>
                </c:pt>
                <c:pt idx="342">
                  <c:v>-24.370332935589104</c:v>
                </c:pt>
                <c:pt idx="343">
                  <c:v>-24.536604191708065</c:v>
                </c:pt>
                <c:pt idx="344">
                  <c:v>-24.703877817332071</c:v>
                </c:pt>
                <c:pt idx="345">
                  <c:v>-24.872132903395983</c:v>
                </c:pt>
                <c:pt idx="346">
                  <c:v>-25.0413476192956</c:v>
                </c:pt>
                <c:pt idx="347">
                  <c:v>-25.211499310691188</c:v>
                </c:pt>
                <c:pt idx="348">
                  <c:v>-25.382564593183609</c:v>
                </c:pt>
                <c:pt idx="349">
                  <c:v>-25.554519441592571</c:v>
                </c:pt>
                <c:pt idx="350">
                  <c:v>-25.727339274620256</c:v>
                </c:pt>
                <c:pt idx="351">
                  <c:v>-25.900999034733811</c:v>
                </c:pt>
                <c:pt idx="352">
                  <c:v>-26.075473263147828</c:v>
                </c:pt>
                <c:pt idx="353">
                  <c:v>-26.250736169831825</c:v>
                </c:pt>
                <c:pt idx="354">
                  <c:v>-26.426761698508027</c:v>
                </c:pt>
                <c:pt idx="355">
                  <c:v>-26.603523586640467</c:v>
                </c:pt>
                <c:pt idx="356">
                  <c:v>-26.780995420450523</c:v>
                </c:pt>
                <c:pt idx="357">
                  <c:v>-26.959150685021598</c:v>
                </c:pt>
                <c:pt idx="358">
                  <c:v>-27.137962809581921</c:v>
                </c:pt>
                <c:pt idx="359">
                  <c:v>-27.317405208076138</c:v>
                </c:pt>
                <c:pt idx="360">
                  <c:v>-27.49745131515505</c:v>
                </c:pt>
                <c:pt idx="361">
                  <c:v>-27.678074617728246</c:v>
                </c:pt>
                <c:pt idx="362">
                  <c:v>-27.859248682237151</c:v>
                </c:pt>
                <c:pt idx="363">
                  <c:v>-28.040947177815486</c:v>
                </c:pt>
                <c:pt idx="364">
                  <c:v>-28.223143895512777</c:v>
                </c:pt>
                <c:pt idx="365">
                  <c:v>-28.40581276375935</c:v>
                </c:pt>
                <c:pt idx="366">
                  <c:v>-28.588927860257488</c:v>
                </c:pt>
                <c:pt idx="367">
                  <c:v>-28.77246342048219</c:v>
                </c:pt>
                <c:pt idx="368">
                  <c:v>-28.956393842976698</c:v>
                </c:pt>
                <c:pt idx="369">
                  <c:v>-29.14069369162495</c:v>
                </c:pt>
                <c:pt idx="370">
                  <c:v>-29.325337695082073</c:v>
                </c:pt>
                <c:pt idx="371">
                  <c:v>-29.510300743538949</c:v>
                </c:pt>
                <c:pt idx="372">
                  <c:v>-29.695557882993935</c:v>
                </c:pt>
                <c:pt idx="373">
                  <c:v>-29.881084307198879</c:v>
                </c:pt>
                <c:pt idx="374">
                  <c:v>-30.06685534744166</c:v>
                </c:pt>
                <c:pt idx="375">
                  <c:v>-30.252846460322203</c:v>
                </c:pt>
                <c:pt idx="376">
                  <c:v>-30.439033213672172</c:v>
                </c:pt>
                <c:pt idx="377">
                  <c:v>-30.625391270763753</c:v>
                </c:pt>
                <c:pt idx="378">
                  <c:v>-30.811896372946457</c:v>
                </c:pt>
                <c:pt idx="379">
                  <c:v>-30.99852432084462</c:v>
                </c:pt>
                <c:pt idx="380">
                  <c:v>-31.18525095424619</c:v>
                </c:pt>
                <c:pt idx="381">
                  <c:v>-31.372052130802274</c:v>
                </c:pt>
                <c:pt idx="382">
                  <c:v>-31.558903703658107</c:v>
                </c:pt>
                <c:pt idx="383">
                  <c:v>-31.745781498128625</c:v>
                </c:pt>
                <c:pt idx="384">
                  <c:v>-31.93266128752888</c:v>
                </c:pt>
                <c:pt idx="385">
                  <c:v>-32.119518768265529</c:v>
                </c:pt>
                <c:pt idx="386">
                  <c:v>-32.306329534294349</c:v>
                </c:pt>
                <c:pt idx="387">
                  <c:v>-32.493069051044586</c:v>
                </c:pt>
                <c:pt idx="388">
                  <c:v>-32.679712628911417</c:v>
                </c:pt>
                <c:pt idx="389">
                  <c:v>-32.86623539641478</c:v>
                </c:pt>
                <c:pt idx="390">
                  <c:v>-33.052612273124524</c:v>
                </c:pt>
                <c:pt idx="391">
                  <c:v>-33.238817942450289</c:v>
                </c:pt>
                <c:pt idx="392">
                  <c:v>-33.424826824396966</c:v>
                </c:pt>
                <c:pt idx="393">
                  <c:v>-33.610613048387243</c:v>
                </c:pt>
                <c:pt idx="394">
                  <c:v>-33.796150426255181</c:v>
                </c:pt>
                <c:pt idx="395">
                  <c:v>-33.981412425517874</c:v>
                </c:pt>
                <c:pt idx="396">
                  <c:v>-34.16637214303509</c:v>
                </c:pt>
                <c:pt idx="397">
                  <c:v>-34.351002279171567</c:v>
                </c:pt>
                <c:pt idx="398">
                  <c:v>-34.535275112580187</c:v>
                </c:pt>
                <c:pt idx="399">
                  <c:v>-34.719162475730172</c:v>
                </c:pt>
                <c:pt idx="400">
                  <c:v>-34.902635731309275</c:v>
                </c:pt>
              </c:numCache>
            </c:numRef>
          </c:yVal>
          <c:smooth val="1"/>
          <c:extLst>
            <c:ext xmlns:c16="http://schemas.microsoft.com/office/drawing/2014/chart" uri="{C3380CC4-5D6E-409C-BE32-E72D297353CC}">
              <c16:uniqueId val="{00000000-7827-B847-9BBC-F9640E724EDA}"/>
            </c:ext>
          </c:extLst>
        </c:ser>
        <c:dLbls>
          <c:showLegendKey val="0"/>
          <c:showVal val="0"/>
          <c:showCatName val="0"/>
          <c:showSerName val="0"/>
          <c:showPercent val="0"/>
          <c:showBubbleSize val="0"/>
        </c:dLbls>
        <c:axId val="218861568"/>
        <c:axId val="218863488"/>
      </c:scatterChart>
      <c:scatterChart>
        <c:scatterStyle val="smoothMarker"/>
        <c:varyColors val="0"/>
        <c:ser>
          <c:idx val="3"/>
          <c:order val="1"/>
          <c:tx>
            <c:v>phase</c:v>
          </c:tx>
          <c:spPr>
            <a:ln>
              <a:solidFill>
                <a:srgbClr val="C00000"/>
              </a:solidFill>
              <a:prstDash val="solid"/>
            </a:ln>
          </c:spPr>
          <c:marker>
            <c:symbol val="none"/>
          </c:marker>
          <c:xVal>
            <c:numRef>
              <c:f>Sheet2!$W$4:$W$404</c:f>
              <c:numCache>
                <c:formatCode>0</c:formatCode>
                <c:ptCount val="401"/>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numCache>
            </c:numRef>
          </c:xVal>
          <c:yVal>
            <c:numRef>
              <c:f>Sheet2!$BB$4:$BB$404</c:f>
              <c:numCache>
                <c:formatCode>0.00</c:formatCode>
                <c:ptCount val="401"/>
                <c:pt idx="0">
                  <c:v>88.728784250637432</c:v>
                </c:pt>
                <c:pt idx="1">
                  <c:v>88.681075015635727</c:v>
                </c:pt>
                <c:pt idx="2">
                  <c:v>88.632676190912676</c:v>
                </c:pt>
                <c:pt idx="3">
                  <c:v>88.583562810988568</c:v>
                </c:pt>
                <c:pt idx="4">
                  <c:v>88.53370958077592</c:v>
                </c:pt>
                <c:pt idx="5">
                  <c:v>88.483090865668984</c:v>
                </c:pt>
                <c:pt idx="6">
                  <c:v>88.431680681697998</c:v>
                </c:pt>
                <c:pt idx="7">
                  <c:v>88.379452685760199</c:v>
                </c:pt>
                <c:pt idx="8">
                  <c:v>88.326380165940492</c:v>
                </c:pt>
                <c:pt idx="9">
                  <c:v>88.272436031936323</c:v>
                </c:pt>
                <c:pt idx="10">
                  <c:v>88.217592805601669</c:v>
                </c:pt>
                <c:pt idx="11">
                  <c:v>88.161822611628438</c:v>
                </c:pt>
                <c:pt idx="12">
                  <c:v>88.105097168382613</c:v>
                </c:pt>
                <c:pt idx="13">
                  <c:v>88.047387778916431</c:v>
                </c:pt>
                <c:pt idx="14">
                  <c:v>87.988665322178093</c:v>
                </c:pt>
                <c:pt idx="15">
                  <c:v>87.928900244442971</c:v>
                </c:pt>
                <c:pt idx="16">
                  <c:v>87.868062550992732</c:v>
                </c:pt>
                <c:pt idx="17">
                  <c:v>87.806121798069526</c:v>
                </c:pt>
                <c:pt idx="18">
                  <c:v>87.743047085136595</c:v>
                </c:pt>
                <c:pt idx="19">
                  <c:v>87.678807047477108</c:v>
                </c:pt>
                <c:pt idx="20">
                  <c:v>87.613369849167057</c:v>
                </c:pt>
                <c:pt idx="21">
                  <c:v>87.546703176460184</c:v>
                </c:pt>
                <c:pt idx="22">
                  <c:v>87.478774231625579</c:v>
                </c:pt>
                <c:pt idx="23">
                  <c:v>87.409549727282027</c:v>
                </c:pt>
                <c:pt idx="24">
                  <c:v>87.338995881276432</c:v>
                </c:pt>
                <c:pt idx="25">
                  <c:v>87.267078412156906</c:v>
                </c:pt>
                <c:pt idx="26">
                  <c:v>87.19376253529451</c:v>
                </c:pt>
                <c:pt idx="27">
                  <c:v>87.119012959712492</c:v>
                </c:pt>
                <c:pt idx="28">
                  <c:v>87.042793885684432</c:v>
                </c:pt>
                <c:pt idx="29">
                  <c:v>86.965069003168338</c:v>
                </c:pt>
                <c:pt idx="30">
                  <c:v>86.885801491147674</c:v>
                </c:pt>
                <c:pt idx="31">
                  <c:v>86.804954017954898</c:v>
                </c:pt>
                <c:pt idx="32">
                  <c:v>86.722488742658754</c:v>
                </c:pt>
                <c:pt idx="33">
                  <c:v>86.638367317601123</c:v>
                </c:pt>
                <c:pt idx="34">
                  <c:v>86.552550892175304</c:v>
                </c:pt>
                <c:pt idx="35">
                  <c:v>86.465000117943291</c:v>
                </c:pt>
                <c:pt idx="36">
                  <c:v>86.375675155195552</c:v>
                </c:pt>
                <c:pt idx="37">
                  <c:v>86.28453568106336</c:v>
                </c:pt>
                <c:pt idx="38">
                  <c:v>86.191540899300307</c:v>
                </c:pt>
                <c:pt idx="39">
                  <c:v>86.09664955185653</c:v>
                </c:pt>
                <c:pt idx="40">
                  <c:v>85.999819932376809</c:v>
                </c:pt>
                <c:pt idx="41">
                  <c:v>85.901009901759807</c:v>
                </c:pt>
                <c:pt idx="42">
                  <c:v>85.800176905926023</c:v>
                </c:pt>
                <c:pt idx="43">
                  <c:v>85.69727799594672</c:v>
                </c:pt>
                <c:pt idx="44">
                  <c:v>85.592269850697519</c:v>
                </c:pt>
                <c:pt idx="45">
                  <c:v>85.485108802206483</c:v>
                </c:pt>
                <c:pt idx="46">
                  <c:v>85.375750863876391</c:v>
                </c:pt>
                <c:pt idx="47">
                  <c:v>85.264151761769213</c:v>
                </c:pt>
                <c:pt idx="48">
                  <c:v>85.150266969150252</c:v>
                </c:pt>
                <c:pt idx="49">
                  <c:v>85.034051744497631</c:v>
                </c:pt>
                <c:pt idx="50">
                  <c:v>84.915461173192938</c:v>
                </c:pt>
                <c:pt idx="51">
                  <c:v>84.794450213117216</c:v>
                </c:pt>
                <c:pt idx="52">
                  <c:v>84.670973744385535</c:v>
                </c:pt>
                <c:pt idx="53">
                  <c:v>84.544986623462833</c:v>
                </c:pt>
                <c:pt idx="54">
                  <c:v>84.416443741911678</c:v>
                </c:pt>
                <c:pt idx="55">
                  <c:v>84.285300090031313</c:v>
                </c:pt>
                <c:pt idx="56">
                  <c:v>84.151510825655009</c:v>
                </c:pt>
                <c:pt idx="57">
                  <c:v>84.015031348380589</c:v>
                </c:pt>
                <c:pt idx="58">
                  <c:v>83.875817379514316</c:v>
                </c:pt>
                <c:pt idx="59">
                  <c:v>83.73382504801593</c:v>
                </c:pt>
                <c:pt idx="60">
                  <c:v>83.589010982735786</c:v>
                </c:pt>
                <c:pt idx="61">
                  <c:v>83.441332411239188</c:v>
                </c:pt>
                <c:pt idx="62">
                  <c:v>83.29074726551535</c:v>
                </c:pt>
                <c:pt idx="63">
                  <c:v>83.137214294868343</c:v>
                </c:pt>
                <c:pt idx="64">
                  <c:v>82.980693186286274</c:v>
                </c:pt>
                <c:pt idx="65">
                  <c:v>82.821144692581584</c:v>
                </c:pt>
                <c:pt idx="66">
                  <c:v>82.65853076858815</c:v>
                </c:pt>
                <c:pt idx="67">
                  <c:v>82.492814715694166</c:v>
                </c:pt>
                <c:pt idx="68">
                  <c:v>82.323961334975479</c:v>
                </c:pt>
                <c:pt idx="69">
                  <c:v>82.151937089180606</c:v>
                </c:pt>
                <c:pt idx="70">
                  <c:v>81.976710273798389</c:v>
                </c:pt>
                <c:pt idx="71">
                  <c:v>81.798251197416661</c:v>
                </c:pt>
                <c:pt idx="72">
                  <c:v>81.616532371551642</c:v>
                </c:pt>
                <c:pt idx="73">
                  <c:v>81.431528710095236</c:v>
                </c:pt>
                <c:pt idx="74">
                  <c:v>81.24321773848898</c:v>
                </c:pt>
                <c:pt idx="75">
                  <c:v>81.051579812689056</c:v>
                </c:pt>
                <c:pt idx="76">
                  <c:v>80.856598347935716</c:v>
                </c:pt>
                <c:pt idx="77">
                  <c:v>80.658260057283954</c:v>
                </c:pt>
                <c:pt idx="78">
                  <c:v>80.456555199786862</c:v>
                </c:pt>
                <c:pt idx="79">
                  <c:v>80.2514778381517</c:v>
                </c:pt>
                <c:pt idx="80">
                  <c:v>80.043026105608419</c:v>
                </c:pt>
                <c:pt idx="81">
                  <c:v>79.831202481642123</c:v>
                </c:pt>
                <c:pt idx="82">
                  <c:v>79.616014076144808</c:v>
                </c:pt>
                <c:pt idx="83">
                  <c:v>79.39747292143565</c:v>
                </c:pt>
                <c:pt idx="84">
                  <c:v>79.175596271485688</c:v>
                </c:pt>
                <c:pt idx="85">
                  <c:v>78.950406907559866</c:v>
                </c:pt>
                <c:pt idx="86">
                  <c:v>78.721933449357351</c:v>
                </c:pt>
                <c:pt idx="87">
                  <c:v>78.490210670591736</c:v>
                </c:pt>
                <c:pt idx="88">
                  <c:v>78.255279817805089</c:v>
                </c:pt>
                <c:pt idx="89">
                  <c:v>78.017188931053383</c:v>
                </c:pt>
                <c:pt idx="90">
                  <c:v>77.775993164940601</c:v>
                </c:pt>
                <c:pt idx="91">
                  <c:v>77.531755108309511</c:v>
                </c:pt>
                <c:pt idx="92">
                  <c:v>77.284545100726376</c:v>
                </c:pt>
                <c:pt idx="93">
                  <c:v>77.034441543721414</c:v>
                </c:pt>
                <c:pt idx="94">
                  <c:v>76.781531204569831</c:v>
                </c:pt>
                <c:pt idx="95">
                  <c:v>76.525909510223769</c:v>
                </c:pt>
                <c:pt idx="96">
                  <c:v>76.267680828831416</c:v>
                </c:pt>
                <c:pt idx="97">
                  <c:v>76.00695873611285</c:v>
                </c:pt>
                <c:pt idx="98">
                  <c:v>75.743866263702515</c:v>
                </c:pt>
                <c:pt idx="99">
                  <c:v>75.478536126419613</c:v>
                </c:pt>
                <c:pt idx="100">
                  <c:v>75.211110925294435</c:v>
                </c:pt>
                <c:pt idx="101">
                  <c:v>74.941743323061118</c:v>
                </c:pt>
                <c:pt idx="102">
                  <c:v>74.670596188733754</c:v>
                </c:pt>
                <c:pt idx="103">
                  <c:v>74.39784270781054</c:v>
                </c:pt>
                <c:pt idx="104">
                  <c:v>74.12366645461158</c:v>
                </c:pt>
                <c:pt idx="105">
                  <c:v>73.848261423243642</c:v>
                </c:pt>
                <c:pt idx="106">
                  <c:v>73.571832013714271</c:v>
                </c:pt>
                <c:pt idx="107">
                  <c:v>73.294592969782087</c:v>
                </c:pt>
                <c:pt idx="108">
                  <c:v>73.016769265237684</c:v>
                </c:pt>
                <c:pt idx="109">
                  <c:v>72.738595935464488</c:v>
                </c:pt>
                <c:pt idx="110">
                  <c:v>72.460317851327744</c:v>
                </c:pt>
                <c:pt idx="111">
                  <c:v>72.182189432690905</c:v>
                </c:pt>
                <c:pt idx="112">
                  <c:v>71.904474299158338</c:v>
                </c:pt>
                <c:pt idx="113">
                  <c:v>71.627444855993588</c:v>
                </c:pt>
                <c:pt idx="114">
                  <c:v>71.351381813563833</c:v>
                </c:pt>
                <c:pt idx="115">
                  <c:v>71.076573639110293</c:v>
                </c:pt>
                <c:pt idx="116">
                  <c:v>70.803315940139655</c:v>
                </c:pt>
                <c:pt idx="117">
                  <c:v>70.531910779271641</c:v>
                </c:pt>
                <c:pt idx="118">
                  <c:v>70.262665920954333</c:v>
                </c:pt>
                <c:pt idx="119">
                  <c:v>69.995894011070618</c:v>
                </c:pt>
                <c:pt idx="120">
                  <c:v>69.73191169109765</c:v>
                </c:pt>
                <c:pt idx="121">
                  <c:v>69.471038649140013</c:v>
                </c:pt>
                <c:pt idx="122">
                  <c:v>69.21359661082812</c:v>
                </c:pt>
                <c:pt idx="123">
                  <c:v>68.959908273749619</c:v>
                </c:pt>
                <c:pt idx="124">
                  <c:v>68.710296189751006</c:v>
                </c:pt>
                <c:pt idx="125">
                  <c:v>68.465081600103417</c:v>
                </c:pt>
                <c:pt idx="126">
                  <c:v>68.22458322915827</c:v>
                </c:pt>
                <c:pt idx="127">
                  <c:v>67.98911604271855</c:v>
                </c:pt>
                <c:pt idx="128">
                  <c:v>67.758989977907007</c:v>
                </c:pt>
                <c:pt idx="129">
                  <c:v>67.534508651817944</c:v>
                </c:pt>
                <c:pt idx="130">
                  <c:v>67.315968056686302</c:v>
                </c:pt>
                <c:pt idx="131">
                  <c:v>67.103655249683399</c:v>
                </c:pt>
                <c:pt idx="132">
                  <c:v>66.897847045755768</c:v>
                </c:pt>
                <c:pt idx="133">
                  <c:v>66.698808722146609</c:v>
                </c:pt>
                <c:pt idx="134">
                  <c:v>66.506792743381283</c:v>
                </c:pt>
                <c:pt idx="135">
                  <c:v>66.322037515551685</c:v>
                </c:pt>
                <c:pt idx="136">
                  <c:v>66.144766178698774</c:v>
                </c:pt>
                <c:pt idx="137">
                  <c:v>65.975185445966503</c:v>
                </c:pt>
                <c:pt idx="138">
                  <c:v>65.813484497986025</c:v>
                </c:pt>
                <c:pt idx="139">
                  <c:v>65.65983394064483</c:v>
                </c:pt>
                <c:pt idx="140">
                  <c:v>65.514384834008354</c:v>
                </c:pt>
                <c:pt idx="141">
                  <c:v>65.377267799691978</c:v>
                </c:pt>
                <c:pt idx="142">
                  <c:v>65.248592213436268</c:v>
                </c:pt>
                <c:pt idx="143">
                  <c:v>65.128445489022297</c:v>
                </c:pt>
                <c:pt idx="144">
                  <c:v>65.016892458985524</c:v>
                </c:pt>
                <c:pt idx="145">
                  <c:v>64.913974856849336</c:v>
                </c:pt>
                <c:pt idx="146">
                  <c:v>64.819710904816318</c:v>
                </c:pt>
                <c:pt idx="147">
                  <c:v>64.734095010028653</c:v>
                </c:pt>
                <c:pt idx="148">
                  <c:v>64.657097571652869</c:v>
                </c:pt>
                <c:pt idx="149">
                  <c:v>64.588664900163948</c:v>
                </c:pt>
                <c:pt idx="150">
                  <c:v>64.528719249308466</c:v>
                </c:pt>
                <c:pt idx="151">
                  <c:v>64.477158960329078</c:v>
                </c:pt>
                <c:pt idx="152">
                  <c:v>64.433858717136161</c:v>
                </c:pt>
                <c:pt idx="153">
                  <c:v>64.398669910232215</c:v>
                </c:pt>
                <c:pt idx="154">
                  <c:v>64.371421106335404</c:v>
                </c:pt>
                <c:pt idx="155">
                  <c:v>64.35191861982095</c:v>
                </c:pt>
                <c:pt idx="156">
                  <c:v>64.339947181312652</c:v>
                </c:pt>
                <c:pt idx="157">
                  <c:v>64.335270698016544</c:v>
                </c:pt>
                <c:pt idx="158">
                  <c:v>64.337633099706792</c:v>
                </c:pt>
                <c:pt idx="159">
                  <c:v>64.346759263653368</c:v>
                </c:pt>
                <c:pt idx="160">
                  <c:v>64.362356011232606</c:v>
                </c:pt>
                <c:pt idx="161">
                  <c:v>64.384113168486621</c:v>
                </c:pt>
                <c:pt idx="162">
                  <c:v>64.411704682506056</c:v>
                </c:pt>
                <c:pt idx="163">
                  <c:v>64.444789785201166</c:v>
                </c:pt>
                <c:pt idx="164">
                  <c:v>64.483014195807542</c:v>
                </c:pt>
                <c:pt idx="165">
                  <c:v>64.526011353340948</c:v>
                </c:pt>
                <c:pt idx="166">
                  <c:v>64.573403670175423</c:v>
                </c:pt>
                <c:pt idx="167">
                  <c:v>64.624803797968994</c:v>
                </c:pt>
                <c:pt idx="168">
                  <c:v>64.679815897296507</c:v>
                </c:pt>
                <c:pt idx="169">
                  <c:v>64.738036902571139</c:v>
                </c:pt>
                <c:pt idx="170">
                  <c:v>64.799057774137296</c:v>
                </c:pt>
                <c:pt idx="171">
                  <c:v>64.862464729792421</c:v>
                </c:pt>
                <c:pt idx="172">
                  <c:v>64.927840448439653</c:v>
                </c:pt>
                <c:pt idx="173">
                  <c:v>64.994765239076386</c:v>
                </c:pt>
                <c:pt idx="174">
                  <c:v>65.062818168880867</c:v>
                </c:pt>
                <c:pt idx="175">
                  <c:v>65.13157814475673</c:v>
                </c:pt>
                <c:pt idx="176">
                  <c:v>65.200624943331349</c:v>
                </c:pt>
                <c:pt idx="177">
                  <c:v>65.269540185059327</c:v>
                </c:pt>
                <c:pt idx="178">
                  <c:v>65.337908248758524</c:v>
                </c:pt>
                <c:pt idx="179">
                  <c:v>65.40531712358289</c:v>
                </c:pt>
                <c:pt idx="180">
                  <c:v>65.471359196114335</c:v>
                </c:pt>
                <c:pt idx="181">
                  <c:v>65.53563197091907</c:v>
                </c:pt>
                <c:pt idx="182">
                  <c:v>65.597738723559644</c:v>
                </c:pt>
                <c:pt idx="183">
                  <c:v>65.657289085671763</c:v>
                </c:pt>
                <c:pt idx="184">
                  <c:v>65.713899562300568</c:v>
                </c:pt>
                <c:pt idx="185">
                  <c:v>65.767193982239775</c:v>
                </c:pt>
                <c:pt idx="186">
                  <c:v>65.816803882619809</c:v>
                </c:pt>
                <c:pt idx="187">
                  <c:v>65.862368829452365</c:v>
                </c:pt>
                <c:pt idx="188">
                  <c:v>65.903536676249288</c:v>
                </c:pt>
                <c:pt idx="189">
                  <c:v>65.939963763194072</c:v>
                </c:pt>
                <c:pt idx="190">
                  <c:v>65.971315059656931</c:v>
                </c:pt>
                <c:pt idx="191">
                  <c:v>65.997264253104746</c:v>
                </c:pt>
                <c:pt idx="192">
                  <c:v>66.017493787670048</c:v>
                </c:pt>
                <c:pt idx="193">
                  <c:v>66.031694855808382</c:v>
                </c:pt>
                <c:pt idx="194">
                  <c:v>66.039567346593714</c:v>
                </c:pt>
                <c:pt idx="195">
                  <c:v>66.040819754280278</c:v>
                </c:pt>
                <c:pt idx="196">
                  <c:v>66.035169050798174</c:v>
                </c:pt>
                <c:pt idx="197">
                  <c:v>66.022340525853593</c:v>
                </c:pt>
                <c:pt idx="198">
                  <c:v>66.002067598276369</c:v>
                </c:pt>
                <c:pt idx="199">
                  <c:v>65.974091602200502</c:v>
                </c:pt>
                <c:pt idx="200">
                  <c:v>65.938161551582326</c:v>
                </c:pt>
                <c:pt idx="201">
                  <c:v>65.894033886456967</c:v>
                </c:pt>
                <c:pt idx="202">
                  <c:v>65.841472204215606</c:v>
                </c:pt>
                <c:pt idx="203">
                  <c:v>65.780246979050133</c:v>
                </c:pt>
                <c:pt idx="204">
                  <c:v>65.710135272567499</c:v>
                </c:pt>
                <c:pt idx="205">
                  <c:v>65.630920438422947</c:v>
                </c:pt>
                <c:pt idx="206">
                  <c:v>65.542391823662271</c:v>
                </c:pt>
                <c:pt idx="207">
                  <c:v>65.444344469303033</c:v>
                </c:pt>
                <c:pt idx="208">
                  <c:v>65.336578812522447</c:v>
                </c:pt>
                <c:pt idx="209">
                  <c:v>65.218900392659151</c:v>
                </c:pt>
                <c:pt idx="210">
                  <c:v>65.091119563078919</c:v>
                </c:pt>
                <c:pt idx="211">
                  <c:v>64.95305121080105</c:v>
                </c:pt>
                <c:pt idx="212">
                  <c:v>64.804514485634741</c:v>
                </c:pt>
                <c:pt idx="213">
                  <c:v>64.645332540432847</c:v>
                </c:pt>
                <c:pt idx="214">
                  <c:v>64.475332283936751</c:v>
                </c:pt>
                <c:pt idx="215">
                  <c:v>64.294344147558419</c:v>
                </c:pt>
                <c:pt idx="216">
                  <c:v>64.102201867326798</c:v>
                </c:pt>
                <c:pt idx="217">
                  <c:v>63.898742282113872</c:v>
                </c:pt>
                <c:pt idx="218">
                  <c:v>63.683805149152093</c:v>
                </c:pt>
                <c:pt idx="219">
                  <c:v>63.457232977757684</c:v>
                </c:pt>
                <c:pt idx="220">
                  <c:v>63.218870882085582</c:v>
                </c:pt>
                <c:pt idx="221">
                  <c:v>62.968566453658894</c:v>
                </c:pt>
                <c:pt idx="222">
                  <c:v>62.70616965433787</c:v>
                </c:pt>
                <c:pt idx="223">
                  <c:v>62.431532730324633</c:v>
                </c:pt>
                <c:pt idx="224">
                  <c:v>62.144510147729591</c:v>
                </c:pt>
                <c:pt idx="225">
                  <c:v>61.844958550167377</c:v>
                </c:pt>
                <c:pt idx="226">
                  <c:v>61.532736738786681</c:v>
                </c:pt>
                <c:pt idx="227">
                  <c:v>61.207705675084625</c:v>
                </c:pt>
                <c:pt idx="228">
                  <c:v>60.869728506798836</c:v>
                </c:pt>
                <c:pt idx="229">
                  <c:v>60.51867061711728</c:v>
                </c:pt>
                <c:pt idx="230">
                  <c:v>60.154399697389394</c:v>
                </c:pt>
                <c:pt idx="231">
                  <c:v>59.776785843468005</c:v>
                </c:pt>
                <c:pt idx="232">
                  <c:v>59.385701675751946</c:v>
                </c:pt>
                <c:pt idx="233">
                  <c:v>58.981022482939679</c:v>
                </c:pt>
                <c:pt idx="234">
                  <c:v>58.562626389440553</c:v>
                </c:pt>
                <c:pt idx="235">
                  <c:v>58.13039454632009</c:v>
                </c:pt>
                <c:pt idx="236">
                  <c:v>57.684211345584544</c:v>
                </c:pt>
                <c:pt idx="237">
                  <c:v>57.22396465752982</c:v>
                </c:pt>
                <c:pt idx="238">
                  <c:v>56.749546090794126</c:v>
                </c:pt>
                <c:pt idx="239">
                  <c:v>56.260851274663352</c:v>
                </c:pt>
                <c:pt idx="240">
                  <c:v>55.75778016307774</c:v>
                </c:pt>
                <c:pt idx="241">
                  <c:v>55.240237359683263</c:v>
                </c:pt>
                <c:pt idx="242">
                  <c:v>54.708132463158094</c:v>
                </c:pt>
                <c:pt idx="243">
                  <c:v>54.16138043192106</c:v>
                </c:pt>
                <c:pt idx="244">
                  <c:v>53.599901967205341</c:v>
                </c:pt>
                <c:pt idx="245">
                  <c:v>53.023623913341865</c:v>
                </c:pt>
                <c:pt idx="246">
                  <c:v>52.432479673958696</c:v>
                </c:pt>
                <c:pt idx="247">
                  <c:v>51.826409642655676</c:v>
                </c:pt>
                <c:pt idx="248">
                  <c:v>51.205361646563006</c:v>
                </c:pt>
                <c:pt idx="249">
                  <c:v>50.56929140103972</c:v>
                </c:pt>
                <c:pt idx="250">
                  <c:v>49.918162973611771</c:v>
                </c:pt>
                <c:pt idx="251">
                  <c:v>49.251949255099163</c:v>
                </c:pt>
                <c:pt idx="252">
                  <c:v>48.570632435715481</c:v>
                </c:pt>
                <c:pt idx="253">
                  <c:v>47.874204483797342</c:v>
                </c:pt>
                <c:pt idx="254">
                  <c:v>47.162667624656734</c:v>
                </c:pt>
                <c:pt idx="255">
                  <c:v>46.436034816930373</c:v>
                </c:pt>
                <c:pt idx="256">
                  <c:v>45.694330223675649</c:v>
                </c:pt>
                <c:pt idx="257">
                  <c:v>44.937589675355184</c:v>
                </c:pt>
                <c:pt idx="258">
                  <c:v>44.165861121769353</c:v>
                </c:pt>
                <c:pt idx="259">
                  <c:v>43.379205069920658</c:v>
                </c:pt>
                <c:pt idx="260">
                  <c:v>42.577695004758397</c:v>
                </c:pt>
                <c:pt idx="261">
                  <c:v>41.761417789726806</c:v>
                </c:pt>
                <c:pt idx="262">
                  <c:v>40.930474044055387</c:v>
                </c:pt>
                <c:pt idx="263">
                  <c:v>40.084978493769512</c:v>
                </c:pt>
                <c:pt idx="264">
                  <c:v>39.225060293473973</c:v>
                </c:pt>
                <c:pt idx="265">
                  <c:v>38.350863316071752</c:v>
                </c:pt>
                <c:pt idx="266">
                  <c:v>37.462546407721476</c:v>
                </c:pt>
                <c:pt idx="267">
                  <c:v>36.560283605518691</c:v>
                </c:pt>
                <c:pt idx="268">
                  <c:v>35.644264315596388</c:v>
                </c:pt>
                <c:pt idx="269">
                  <c:v>34.714693449590072</c:v>
                </c:pt>
                <c:pt idx="270">
                  <c:v>33.771791517688854</c:v>
                </c:pt>
                <c:pt idx="271">
                  <c:v>32.815794676804131</c:v>
                </c:pt>
                <c:pt idx="272">
                  <c:v>31.846954732718132</c:v>
                </c:pt>
                <c:pt idx="273">
                  <c:v>30.86553909542846</c:v>
                </c:pt>
                <c:pt idx="274">
                  <c:v>29.871830687278049</c:v>
                </c:pt>
                <c:pt idx="275">
                  <c:v>28.86612780383274</c:v>
                </c:pt>
                <c:pt idx="276">
                  <c:v>27.848743927860852</c:v>
                </c:pt>
                <c:pt idx="277">
                  <c:v>26.820007497142285</c:v>
                </c:pt>
                <c:pt idx="278">
                  <c:v>25.780261627212042</c:v>
                </c:pt>
                <c:pt idx="279">
                  <c:v>24.729863790493653</c:v>
                </c:pt>
                <c:pt idx="280">
                  <c:v>23.669185453609828</c:v>
                </c:pt>
                <c:pt idx="281">
                  <c:v>22.598611674959699</c:v>
                </c:pt>
                <c:pt idx="282">
                  <c:v>21.518540664913587</c:v>
                </c:pt>
                <c:pt idx="283">
                  <c:v>20.42938331120169</c:v>
                </c:pt>
                <c:pt idx="284">
                  <c:v>19.331562672246491</c:v>
                </c:pt>
                <c:pt idx="285">
                  <c:v>18.225513441316963</c:v>
                </c:pt>
                <c:pt idx="286">
                  <c:v>17.111681384457597</c:v>
                </c:pt>
                <c:pt idx="287">
                  <c:v>15.990522755166012</c:v>
                </c:pt>
                <c:pt idx="288">
                  <c:v>14.862503688763326</c:v>
                </c:pt>
                <c:pt idx="289">
                  <c:v>13.728099579321679</c:v>
                </c:pt>
                <c:pt idx="290">
                  <c:v>12.587794441884341</c:v>
                </c:pt>
                <c:pt idx="291">
                  <c:v>11.442080262545829</c:v>
                </c:pt>
                <c:pt idx="292">
                  <c:v>10.291456338748787</c:v>
                </c:pt>
                <c:pt idx="293">
                  <c:v>9.136428611934349</c:v>
                </c:pt>
                <c:pt idx="294">
                  <c:v>7.9775089943845217</c:v>
                </c:pt>
                <c:pt idx="295">
                  <c:v>6.8152146919036909</c:v>
                </c:pt>
                <c:pt idx="296">
                  <c:v>5.6500675236033544</c:v>
                </c:pt>
                <c:pt idx="297">
                  <c:v>4.4825932398933332</c:v>
                </c:pt>
                <c:pt idx="298">
                  <c:v>3.3133208394506539</c:v>
                </c:pt>
                <c:pt idx="299">
                  <c:v>2.1427818857399643</c:v>
                </c:pt>
                <c:pt idx="300">
                  <c:v>0.9715098234455013</c:v>
                </c:pt>
                <c:pt idx="301">
                  <c:v>-0.19996070499152552</c:v>
                </c:pt>
                <c:pt idx="302">
                  <c:v>-1.3710945426611261</c:v>
                </c:pt>
                <c:pt idx="303">
                  <c:v>-2.5413567013088709</c:v>
                </c:pt>
                <c:pt idx="304">
                  <c:v>-3.7102130443367969</c:v>
                </c:pt>
                <c:pt idx="305">
                  <c:v>-4.8771309697024492</c:v>
                </c:pt>
                <c:pt idx="306">
                  <c:v>-6.0415800926679708</c:v>
                </c:pt>
                <c:pt idx="307">
                  <c:v>-7.2030329282389403</c:v>
                </c:pt>
                <c:pt idx="308">
                  <c:v>-8.3609655729688654</c:v>
                </c:pt>
                <c:pt idx="309">
                  <c:v>-9.5148583856139339</c:v>
                </c:pt>
                <c:pt idx="310">
                  <c:v>-10.664196665891609</c:v>
                </c:pt>
                <c:pt idx="311">
                  <c:v>-11.808471330346549</c:v>
                </c:pt>
                <c:pt idx="312">
                  <c:v>-12.947179584056983</c:v>
                </c:pt>
                <c:pt idx="313">
                  <c:v>-14.079825586641846</c:v>
                </c:pt>
                <c:pt idx="314">
                  <c:v>-15.205921110755241</c:v>
                </c:pt>
                <c:pt idx="315">
                  <c:v>-16.324986190993201</c:v>
                </c:pt>
                <c:pt idx="316">
                  <c:v>-17.436549760892916</c:v>
                </c:pt>
                <c:pt idx="317">
                  <c:v>-18.540150275492778</c:v>
                </c:pt>
                <c:pt idx="318">
                  <c:v>-19.635336316737039</c:v>
                </c:pt>
                <c:pt idx="319">
                  <c:v>-20.721667178874526</c:v>
                </c:pt>
                <c:pt idx="320">
                  <c:v>-21.798713430901273</c:v>
                </c:pt>
                <c:pt idx="321">
                  <c:v>-22.866057453058374</c:v>
                </c:pt>
                <c:pt idx="322">
                  <c:v>-23.92329394439929</c:v>
                </c:pt>
                <c:pt idx="323">
                  <c:v>-24.970030398506253</c:v>
                </c:pt>
                <c:pt idx="324">
                  <c:v>-26.005887544542219</c:v>
                </c:pt>
                <c:pt idx="325">
                  <c:v>-27.030499750993073</c:v>
                </c:pt>
                <c:pt idx="326">
                  <c:v>-28.043515389660627</c:v>
                </c:pt>
                <c:pt idx="327">
                  <c:v>-29.044597157721995</c:v>
                </c:pt>
                <c:pt idx="328">
                  <c:v>-30.033422355960255</c:v>
                </c:pt>
                <c:pt idx="329">
                  <c:v>-31.009683121591621</c:v>
                </c:pt>
                <c:pt idx="330">
                  <c:v>-31.973086614465672</c:v>
                </c:pt>
                <c:pt idx="331">
                  <c:v>-32.923355155776392</c:v>
                </c:pt>
                <c:pt idx="332">
                  <c:v>-33.860226318801153</c:v>
                </c:pt>
                <c:pt idx="333">
                  <c:v>-34.783452971563833</c:v>
                </c:pt>
                <c:pt idx="334">
                  <c:v>-35.692803271698864</c:v>
                </c:pt>
                <c:pt idx="335">
                  <c:v>-36.588060614161918</c:v>
                </c:pt>
                <c:pt idx="336">
                  <c:v>-37.469023532785002</c:v>
                </c:pt>
                <c:pt idx="337">
                  <c:v>-38.335505557021378</c:v>
                </c:pt>
                <c:pt idx="338">
                  <c:v>-39.187335025512709</c:v>
                </c:pt>
                <c:pt idx="339">
                  <c:v>-40.024354858419883</c:v>
                </c:pt>
                <c:pt idx="340">
                  <c:v>-40.846422290692431</c:v>
                </c:pt>
                <c:pt idx="341">
                  <c:v>-41.653408568676639</c:v>
                </c:pt>
                <c:pt idx="342">
                  <c:v>-42.445198612644276</c:v>
                </c:pt>
                <c:pt idx="343">
                  <c:v>-43.221690647972196</c:v>
                </c:pt>
                <c:pt idx="344">
                  <c:v>-43.982795807814654</c:v>
                </c:pt>
                <c:pt idx="345">
                  <c:v>-44.728437710190775</c:v>
                </c:pt>
                <c:pt idx="346">
                  <c:v>-45.458552012452458</c:v>
                </c:pt>
                <c:pt idx="347">
                  <c:v>-46.173085946112423</c:v>
                </c:pt>
                <c:pt idx="348">
                  <c:v>-46.871997834997131</c:v>
                </c:pt>
                <c:pt idx="349">
                  <c:v>-47.555256599644366</c:v>
                </c:pt>
                <c:pt idx="350">
                  <c:v>-48.22284125080202</c:v>
                </c:pt>
                <c:pt idx="351">
                  <c:v>-48.874740374793731</c:v>
                </c:pt>
                <c:pt idx="352">
                  <c:v>-49.510951613411635</c:v>
                </c:pt>
                <c:pt idx="353">
                  <c:v>-50.13148114087474</c:v>
                </c:pt>
                <c:pt idx="354">
                  <c:v>-50.736343140257077</c:v>
                </c:pt>
                <c:pt idx="355">
                  <c:v>-51.325559281644644</c:v>
                </c:pt>
                <c:pt idx="356">
                  <c:v>-51.89915820413114</c:v>
                </c:pt>
                <c:pt idx="357">
                  <c:v>-52.45717500360314</c:v>
                </c:pt>
                <c:pt idx="358">
                  <c:v>-52.999650728110481</c:v>
                </c:pt>
                <c:pt idx="359">
                  <c:v>-53.526631882456201</c:v>
                </c:pt>
                <c:pt idx="360">
                  <c:v>-54.038169943486935</c:v>
                </c:pt>
                <c:pt idx="361">
                  <c:v>-54.534320887406381</c:v>
                </c:pt>
                <c:pt idx="362">
                  <c:v>-55.015144730290302</c:v>
                </c:pt>
                <c:pt idx="363">
                  <c:v>-55.480705082834021</c:v>
                </c:pt>
                <c:pt idx="364">
                  <c:v>-55.931068720231622</c:v>
                </c:pt>
                <c:pt idx="365">
                  <c:v>-56.366305167951822</c:v>
                </c:pt>
                <c:pt idx="366">
                  <c:v>-56.786486304061043</c:v>
                </c:pt>
                <c:pt idx="367">
                  <c:v>-57.191685978626708</c:v>
                </c:pt>
                <c:pt idx="368">
                  <c:v>-57.581979650635901</c:v>
                </c:pt>
                <c:pt idx="369">
                  <c:v>-57.95744404276607</c:v>
                </c:pt>
                <c:pt idx="370">
                  <c:v>-58.31815681426275</c:v>
                </c:pt>
                <c:pt idx="371">
                  <c:v>-58.664196252102045</c:v>
                </c:pt>
                <c:pt idx="372">
                  <c:v>-58.995640980548984</c:v>
                </c:pt>
                <c:pt idx="373">
                  <c:v>-59.312569689162501</c:v>
                </c:pt>
                <c:pt idx="374">
                  <c:v>-59.615060879249967</c:v>
                </c:pt>
                <c:pt idx="375">
                  <c:v>-59.903192628728561</c:v>
                </c:pt>
                <c:pt idx="376">
                  <c:v>-60.17704237531737</c:v>
                </c:pt>
                <c:pt idx="377">
                  <c:v>-60.43668671795362</c:v>
                </c:pt>
                <c:pt idx="378">
                  <c:v>-60.682201236306213</c:v>
                </c:pt>
                <c:pt idx="379">
                  <c:v>-60.913660328239985</c:v>
                </c:pt>
                <c:pt idx="380">
                  <c:v>-61.131137065078576</c:v>
                </c:pt>
                <c:pt idx="381">
                  <c:v>-61.33470306449999</c:v>
                </c:pt>
                <c:pt idx="382">
                  <c:v>-61.524428380903771</c:v>
                </c:pt>
                <c:pt idx="383">
                  <c:v>-61.700381413086745</c:v>
                </c:pt>
                <c:pt idx="384">
                  <c:v>-61.862628829070047</c:v>
                </c:pt>
                <c:pt idx="385">
                  <c:v>-62.01123550792903</c:v>
                </c:pt>
                <c:pt idx="386">
                  <c:v>-62.146264498485237</c:v>
                </c:pt>
                <c:pt idx="387">
                  <c:v>-62.267776994734618</c:v>
                </c:pt>
                <c:pt idx="388">
                  <c:v>-62.375832327895665</c:v>
                </c:pt>
                <c:pt idx="389">
                  <c:v>-62.470487974977715</c:v>
                </c:pt>
                <c:pt idx="390">
                  <c:v>-62.551799583781246</c:v>
                </c:pt>
                <c:pt idx="391">
                  <c:v>-62.619821014256729</c:v>
                </c:pt>
                <c:pt idx="392">
                  <c:v>-62.674604396161101</c:v>
                </c:pt>
                <c:pt idx="393">
                  <c:v>-62.716200202962483</c:v>
                </c:pt>
                <c:pt idx="394">
                  <c:v>-62.744657341952632</c:v>
                </c:pt>
                <c:pt idx="395">
                  <c:v>-62.760023260536144</c:v>
                </c:pt>
                <c:pt idx="396">
                  <c:v>-62.762344068666039</c:v>
                </c:pt>
                <c:pt idx="397">
                  <c:v>-62.751664677402857</c:v>
                </c:pt>
                <c:pt idx="398">
                  <c:v>-62.728028953564632</c:v>
                </c:pt>
                <c:pt idx="399">
                  <c:v>-62.69147989043455</c:v>
                </c:pt>
                <c:pt idx="400">
                  <c:v>-62.642059794478087</c:v>
                </c:pt>
              </c:numCache>
            </c:numRef>
          </c:yVal>
          <c:smooth val="1"/>
          <c:extLst>
            <c:ext xmlns:c16="http://schemas.microsoft.com/office/drawing/2014/chart" uri="{C3380CC4-5D6E-409C-BE32-E72D297353CC}">
              <c16:uniqueId val="{00000001-7827-B847-9BBC-F9640E724EDA}"/>
            </c:ext>
          </c:extLst>
        </c:ser>
        <c:dLbls>
          <c:showLegendKey val="0"/>
          <c:showVal val="0"/>
          <c:showCatName val="0"/>
          <c:showSerName val="0"/>
          <c:showPercent val="0"/>
          <c:showBubbleSize val="0"/>
        </c:dLbls>
        <c:axId val="218865664"/>
        <c:axId val="218867200"/>
      </c:scatterChart>
      <c:valAx>
        <c:axId val="218861568"/>
        <c:scaling>
          <c:logBase val="10"/>
          <c:orientation val="minMax"/>
          <c:min val="100"/>
        </c:scaling>
        <c:delete val="0"/>
        <c:axPos val="b"/>
        <c:minorGridlines>
          <c:spPr>
            <a:ln>
              <a:prstDash val="sysDot"/>
            </a:ln>
          </c:spPr>
        </c:minorGridlines>
        <c:title>
          <c:tx>
            <c:rich>
              <a:bodyPr rot="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Frequency (Hz)</a:t>
                </a:r>
              </a:p>
            </c:rich>
          </c:tx>
          <c:overlay val="0"/>
        </c:title>
        <c:numFmt formatCode="#,##0" sourceLinked="0"/>
        <c:majorTickMark val="out"/>
        <c:minorTickMark val="out"/>
        <c:tickLblPos val="low"/>
        <c:txPr>
          <a:bodyPr rot="-60000000" spcFirstLastPara="0" vertOverflow="ellipsis" vert="horz" wrap="square" anchor="ctr" anchorCtr="0"/>
          <a:lstStyle/>
          <a:p>
            <a:pPr>
              <a:defRPr lang="zh-CN" sz="1400" b="0" i="0" u="none" strike="noStrike" kern="1200" baseline="0">
                <a:solidFill>
                  <a:schemeClr val="tx1"/>
                </a:solidFill>
                <a:latin typeface="+mn-lt"/>
                <a:ea typeface="+mn-ea"/>
                <a:cs typeface="+mn-cs"/>
              </a:defRPr>
            </a:pPr>
            <a:endParaRPr lang="it-IT"/>
          </a:p>
        </c:txPr>
        <c:crossAx val="218863488"/>
        <c:crossesAt val="-30"/>
        <c:crossBetween val="midCat"/>
      </c:valAx>
      <c:valAx>
        <c:axId val="218863488"/>
        <c:scaling>
          <c:orientation val="minMax"/>
          <c:max val="60"/>
          <c:min val="-60"/>
        </c:scaling>
        <c:delete val="0"/>
        <c:axPos val="l"/>
        <c:majorGridlines/>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Gain (dB)</a:t>
                </a:r>
              </a:p>
            </c:rich>
          </c:tx>
          <c:layout>
            <c:manualLayout>
              <c:xMode val="edge"/>
              <c:yMode val="edge"/>
              <c:x val="1.6220068368872916E-2"/>
              <c:y val="0.38309661531757921"/>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600" b="0" i="0" u="none" strike="noStrike" kern="1200" baseline="0">
                <a:solidFill>
                  <a:schemeClr val="tx1"/>
                </a:solidFill>
                <a:latin typeface="+mn-lt"/>
                <a:ea typeface="+mn-ea"/>
                <a:cs typeface="+mn-cs"/>
              </a:defRPr>
            </a:pPr>
            <a:endParaRPr lang="it-IT"/>
          </a:p>
        </c:txPr>
        <c:crossAx val="218861568"/>
        <c:crossesAt val="100"/>
        <c:crossBetween val="midCat"/>
        <c:majorUnit val="20"/>
      </c:valAx>
      <c:valAx>
        <c:axId val="218865664"/>
        <c:scaling>
          <c:logBase val="10"/>
          <c:orientation val="minMax"/>
        </c:scaling>
        <c:delete val="1"/>
        <c:axPos val="b"/>
        <c:numFmt formatCode="0" sourceLinked="1"/>
        <c:majorTickMark val="out"/>
        <c:minorTickMark val="none"/>
        <c:tickLblPos val="nextTo"/>
        <c:crossAx val="218867200"/>
        <c:crosses val="autoZero"/>
        <c:crossBetween val="midCat"/>
      </c:valAx>
      <c:valAx>
        <c:axId val="218867200"/>
        <c:scaling>
          <c:orientation val="minMax"/>
          <c:max val="180"/>
          <c:min val="0"/>
        </c:scaling>
        <c:delete val="0"/>
        <c:axPos val="r"/>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Phase Margin ( </a:t>
                </a:r>
                <a:r>
                  <a:rPr lang="en-US" sz="1600">
                    <a:latin typeface="Arial"/>
                    <a:cs typeface="Arial"/>
                  </a:rPr>
                  <a:t>⁰ </a:t>
                </a:r>
                <a:r>
                  <a:rPr lang="en-US" sz="1600"/>
                  <a:t>)</a:t>
                </a:r>
              </a:p>
            </c:rich>
          </c:tx>
          <c:layout>
            <c:manualLayout>
              <c:xMode val="edge"/>
              <c:yMode val="edge"/>
              <c:x val="0.92622002147603522"/>
              <c:y val="0.37124837948777956"/>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600" b="0" i="0" u="none" strike="noStrike" kern="1200" baseline="0">
                <a:solidFill>
                  <a:schemeClr val="tx1"/>
                </a:solidFill>
                <a:latin typeface="+mn-lt"/>
                <a:ea typeface="+mn-ea"/>
                <a:cs typeface="+mn-cs"/>
              </a:defRPr>
            </a:pPr>
            <a:endParaRPr lang="it-IT"/>
          </a:p>
        </c:txPr>
        <c:crossAx val="218865664"/>
        <c:crosses val="max"/>
        <c:crossBetween val="midCat"/>
        <c:majorUnit val="30"/>
      </c:valAx>
    </c:plotArea>
    <c:legend>
      <c:legendPos val="r"/>
      <c:layout>
        <c:manualLayout>
          <c:xMode val="edge"/>
          <c:yMode val="edge"/>
          <c:x val="0.1371999361253568"/>
          <c:y val="0.64321594306882668"/>
          <c:w val="9.1202566354423392E-2"/>
          <c:h val="0.12304710956048322"/>
        </c:manualLayout>
      </c:layout>
      <c:overlay val="0"/>
      <c:spPr>
        <a:solidFill>
          <a:schemeClr val="bg1"/>
        </a:solidFill>
      </c:spPr>
      <c:txPr>
        <a:bodyPr rot="0" spcFirstLastPara="0" vertOverflow="ellipsis" vert="horz" wrap="square" anchor="ctr" anchorCtr="1"/>
        <a:lstStyle/>
        <a:p>
          <a:pPr>
            <a:defRPr lang="zh-CN" sz="1400" b="0" i="0" u="none" strike="noStrike" kern="1200" baseline="0">
              <a:solidFill>
                <a:schemeClr val="tx1"/>
              </a:solidFill>
              <a:latin typeface="+mn-lt"/>
              <a:ea typeface="+mn-ea"/>
              <a:cs typeface="+mn-cs"/>
            </a:defRPr>
          </a:pPr>
          <a:endParaRPr lang="it-IT"/>
        </a:p>
      </c:txPr>
    </c:legend>
    <c:plotVisOnly val="1"/>
    <c:dispBlanksAs val="gap"/>
    <c:showDLblsOverMax val="0"/>
  </c:chart>
  <c:txPr>
    <a:bodyPr/>
    <a:lstStyle/>
    <a:p>
      <a:pPr>
        <a:defRPr lang="zh-CN"/>
      </a:pPr>
      <a:endParaRPr lang="it-I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en-US"/>
              <a:t>Power</a:t>
            </a:r>
            <a:r>
              <a:rPr lang="en-US" baseline="0"/>
              <a:t> Stage</a:t>
            </a:r>
            <a:r>
              <a:rPr lang="en-US"/>
              <a:t> Bode Plot</a:t>
            </a:r>
          </a:p>
        </c:rich>
      </c:tx>
      <c:layout>
        <c:manualLayout>
          <c:xMode val="edge"/>
          <c:yMode val="edge"/>
          <c:x val="0.33683336621269799"/>
          <c:y val="2.5442171813234399E-2"/>
        </c:manualLayout>
      </c:layout>
      <c:overlay val="0"/>
    </c:title>
    <c:autoTitleDeleted val="0"/>
    <c:plotArea>
      <c:layout>
        <c:manualLayout>
          <c:layoutTarget val="inner"/>
          <c:xMode val="edge"/>
          <c:yMode val="edge"/>
          <c:x val="0.157506652653672"/>
          <c:y val="0.12817556923798801"/>
          <c:w val="0.65781411588250804"/>
          <c:h val="0.71510376866900005"/>
        </c:manualLayout>
      </c:layout>
      <c:scatterChart>
        <c:scatterStyle val="smoothMarker"/>
        <c:varyColors val="0"/>
        <c:ser>
          <c:idx val="0"/>
          <c:order val="0"/>
          <c:tx>
            <c:v>gain</c:v>
          </c:tx>
          <c:spPr>
            <a:ln w="38100" cap="rnd" cmpd="sng" algn="ctr">
              <a:solidFill>
                <a:schemeClr val="accent1">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Sheet2!$AE$4:$AE$822</c:f>
              <c:numCache>
                <c:formatCode>0.0000</c:formatCode>
                <c:ptCount val="819"/>
                <c:pt idx="0">
                  <c:v>-0.44330388532150733</c:v>
                </c:pt>
                <c:pt idx="1">
                  <c:v>-0.44381351105389</c:v>
                </c:pt>
                <c:pt idx="2">
                  <c:v>-0.44434709051572424</c:v>
                </c:pt>
                <c:pt idx="3">
                  <c:v>-0.44490574643575165</c:v>
                </c:pt>
                <c:pt idx="4">
                  <c:v>-0.44549065386202602</c:v>
                </c:pt>
                <c:pt idx="5">
                  <c:v>-0.44610304257077354</c:v>
                </c:pt>
                <c:pt idx="6">
                  <c:v>-0.44674419958338007</c:v>
                </c:pt>
                <c:pt idx="7">
                  <c:v>-0.44741547179602753</c:v>
                </c:pt>
                <c:pt idx="8">
                  <c:v>-0.44811826872676291</c:v>
                </c:pt>
                <c:pt idx="9">
                  <c:v>-0.44885406538489164</c:v>
                </c:pt>
                <c:pt idx="10">
                  <c:v>-0.44962440526783354</c:v>
                </c:pt>
                <c:pt idx="11">
                  <c:v>-0.45043090349062553</c:v>
                </c:pt>
                <c:pt idx="12">
                  <c:v>-0.45127525005360436</c:v>
                </c:pt>
                <c:pt idx="13">
                  <c:v>-0.45215921325384195</c:v>
                </c:pt>
                <c:pt idx="14">
                  <c:v>-0.453084643246151</c:v>
                </c:pt>
                <c:pt idx="15">
                  <c:v>-0.45405347575967642</c:v>
                </c:pt>
                <c:pt idx="16">
                  <c:v>-0.45506773597622935</c:v>
                </c:pt>
                <c:pt idx="17">
                  <c:v>-0.45612954257671828</c:v>
                </c:pt>
                <c:pt idx="18">
                  <c:v>-0.45724111196226319</c:v>
                </c:pt>
                <c:pt idx="19">
                  <c:v>-0.45840476265664887</c:v>
                </c:pt>
                <c:pt idx="20">
                  <c:v>-0.45962291989710785</c:v>
                </c:pt>
                <c:pt idx="21">
                  <c:v>-0.46089812042039463</c:v>
                </c:pt>
                <c:pt idx="22">
                  <c:v>-0.46223301745153789</c:v>
                </c:pt>
                <c:pt idx="23">
                  <c:v>-0.4636303859025398</c:v>
                </c:pt>
                <c:pt idx="24">
                  <c:v>-0.46509312778866313</c:v>
                </c:pt>
                <c:pt idx="25">
                  <c:v>-0.46662427786999749</c:v>
                </c:pt>
                <c:pt idx="26">
                  <c:v>-0.46822700952607965</c:v>
                </c:pt>
                <c:pt idx="27">
                  <c:v>-0.4699046408716171</c:v>
                </c:pt>
                <c:pt idx="28">
                  <c:v>-0.47166064112124517</c:v>
                </c:pt>
                <c:pt idx="29">
                  <c:v>-0.47349863721153862</c:v>
                </c:pt>
                <c:pt idx="30">
                  <c:v>-0.47542242068840435</c:v>
                </c:pt>
                <c:pt idx="31">
                  <c:v>-0.47743595486811252</c:v>
                </c:pt>
                <c:pt idx="32">
                  <c:v>-0.47954338228013238</c:v>
                </c:pt>
                <c:pt idx="33">
                  <c:v>-0.4817490324000327</c:v>
                </c:pt>
                <c:pt idx="34">
                  <c:v>-0.48405742968052889</c:v>
                </c:pt>
                <c:pt idx="35">
                  <c:v>-0.48647330188869969</c:v>
                </c:pt>
                <c:pt idx="36">
                  <c:v>-0.48900158875725858</c:v>
                </c:pt>
                <c:pt idx="37">
                  <c:v>-0.49164745095754353</c:v>
                </c:pt>
                <c:pt idx="38">
                  <c:v>-0.49441627940161231</c:v>
                </c:pt>
                <c:pt idx="39">
                  <c:v>-0.49731370488056076</c:v>
                </c:pt>
                <c:pt idx="40">
                  <c:v>-0.50034560804571881</c:v>
                </c:pt>
                <c:pt idx="41">
                  <c:v>-0.50351812973897991</c:v>
                </c:pt>
                <c:pt idx="42">
                  <c:v>-0.50683768167792431</c:v>
                </c:pt>
                <c:pt idx="43">
                  <c:v>-0.51031095750076272</c:v>
                </c:pt>
                <c:pt idx="44">
                  <c:v>-0.5139449441754057</c:v>
                </c:pt>
                <c:pt idx="45">
                  <c:v>-0.51774693377606462</c:v>
                </c:pt>
                <c:pt idx="46">
                  <c:v>-0.52172453562986443</c:v>
                </c:pt>
                <c:pt idx="47">
                  <c:v>-0.52588568883486753</c:v>
                </c:pt>
                <c:pt idx="48">
                  <c:v>-0.53023867514950873</c:v>
                </c:pt>
                <c:pt idx="49">
                  <c:v>-0.53479213225233635</c:v>
                </c:pt>
                <c:pt idx="50">
                  <c:v>-0.53955506736907755</c:v>
                </c:pt>
                <c:pt idx="51">
                  <c:v>-0.54453687126260053</c:v>
                </c:pt>
                <c:pt idx="52">
                  <c:v>-0.54974733257916353</c:v>
                </c:pt>
                <c:pt idx="53">
                  <c:v>-0.55519665254249451</c:v>
                </c:pt>
                <c:pt idx="54">
                  <c:v>-0.56089545998465307</c:v>
                </c:pt>
                <c:pt idx="55">
                  <c:v>-0.56685482670027498</c:v>
                </c:pt>
                <c:pt idx="56">
                  <c:v>-0.57308628310783261</c:v>
                </c:pt>
                <c:pt idx="57">
                  <c:v>-0.57960183419861766</c:v>
                </c:pt>
                <c:pt idx="58">
                  <c:v>-0.58641397575072918</c:v>
                </c:pt>
                <c:pt idx="59">
                  <c:v>-0.59353571078181522</c:v>
                </c:pt>
                <c:pt idx="60">
                  <c:v>-0.60098056621032958</c:v>
                </c:pt>
                <c:pt idx="61">
                  <c:v>-0.60876260969096263</c:v>
                </c:pt>
                <c:pt idx="62">
                  <c:v>-0.61689646658529051</c:v>
                </c:pt>
                <c:pt idx="63">
                  <c:v>-0.62539733702388267</c:v>
                </c:pt>
                <c:pt idx="64">
                  <c:v>-0.6342810130108899</c:v>
                </c:pt>
                <c:pt idx="65">
                  <c:v>-0.64356389551668658</c:v>
                </c:pt>
                <c:pt idx="66">
                  <c:v>-0.65326301149815758</c:v>
                </c:pt>
                <c:pt idx="67">
                  <c:v>-0.66339603078014919</c:v>
                </c:pt>
                <c:pt idx="68">
                  <c:v>-0.67398128272497193</c:v>
                </c:pt>
                <c:pt idx="69">
                  <c:v>-0.68503777260999699</c:v>
                </c:pt>
                <c:pt idx="70">
                  <c:v>-0.69658519762626436</c:v>
                </c:pt>
                <c:pt idx="71">
                  <c:v>-0.7086439624034192</c:v>
                </c:pt>
                <c:pt idx="72">
                  <c:v>-0.7212351939587226</c:v>
                </c:pt>
                <c:pt idx="73">
                  <c:v>-0.73438075595969643</c:v>
                </c:pt>
                <c:pt idx="74">
                  <c:v>-0.74810326218197698</c:v>
                </c:pt>
                <c:pt idx="75">
                  <c:v>-0.7624260890354595</c:v>
                </c:pt>
                <c:pt idx="76">
                  <c:v>-0.77737338702345937</c:v>
                </c:pt>
                <c:pt idx="77">
                  <c:v>-0.79297009099120275</c:v>
                </c:pt>
                <c:pt idx="78">
                  <c:v>-0.80924192901147385</c:v>
                </c:pt>
                <c:pt idx="79">
                  <c:v>-0.82621542974706097</c:v>
                </c:pt>
                <c:pt idx="80">
                  <c:v>-0.84391792812161293</c:v>
                </c:pt>
                <c:pt idx="81">
                  <c:v>-0.86237756912287911</c:v>
                </c:pt>
                <c:pt idx="82">
                  <c:v>-0.88162330955514856</c:v>
                </c:pt>
                <c:pt idx="83">
                  <c:v>-0.90168491755115554</c:v>
                </c:pt>
                <c:pt idx="84">
                  <c:v>-0.92259296964805571</c:v>
                </c:pt>
                <c:pt idx="85">
                  <c:v>-0.94437884522714721</c:v>
                </c:pt>
                <c:pt idx="86">
                  <c:v>-0.96707471811347923</c:v>
                </c:pt>
                <c:pt idx="87">
                  <c:v>-0.99071354512907361</c:v>
                </c:pt>
                <c:pt idx="88">
                  <c:v>-1.0153290513926507</c:v>
                </c:pt>
                <c:pt idx="89">
                  <c:v>-1.0409557121596784</c:v>
                </c:pt>
                <c:pt idx="90">
                  <c:v>-1.0676287309993149</c:v>
                </c:pt>
                <c:pt idx="91">
                  <c:v>-1.0953840141099145</c:v>
                </c:pt>
                <c:pt idx="92">
                  <c:v>-1.1242581405819343</c:v>
                </c:pt>
                <c:pt idx="93">
                  <c:v>-1.1542883284271035</c:v>
                </c:pt>
                <c:pt idx="94">
                  <c:v>-1.1855123962053622</c:v>
                </c:pt>
                <c:pt idx="95">
                  <c:v>-1.2179687200966294</c:v>
                </c:pt>
                <c:pt idx="96">
                  <c:v>-1.2516961862832632</c:v>
                </c:pt>
                <c:pt idx="97">
                  <c:v>-1.286734138531058</c:v>
                </c:pt>
                <c:pt idx="98">
                  <c:v>-1.3231223208818423</c:v>
                </c:pt>
                <c:pt idx="99">
                  <c:v>-1.3609008153996813</c:v>
                </c:pt>
                <c:pt idx="100">
                  <c:v>-1.4001099749446306</c:v>
                </c:pt>
                <c:pt idx="101">
                  <c:v>-1.4407903509837565</c:v>
                </c:pt>
                <c:pt idx="102">
                  <c:v>-1.4829826164878739</c:v>
                </c:pt>
                <c:pt idx="103">
                  <c:v>-1.5267274840044762</c:v>
                </c:pt>
                <c:pt idx="104">
                  <c:v>-1.5720656190422098</c:v>
                </c:pt>
                <c:pt idx="105">
                  <c:v>-1.6190375489496946</c:v>
                </c:pt>
                <c:pt idx="106">
                  <c:v>-1.6676835675211237</c:v>
                </c:pt>
                <c:pt idx="107">
                  <c:v>-1.7180436356124216</c:v>
                </c:pt>
                <c:pt idx="108">
                  <c:v>-1.7701572781042543</c:v>
                </c:pt>
                <c:pt idx="109">
                  <c:v>-1.8240634776011819</c:v>
                </c:pt>
                <c:pt idx="110">
                  <c:v>-1.8798005653091205</c:v>
                </c:pt>
                <c:pt idx="111">
                  <c:v>-1.9374061095851443</c:v>
                </c:pt>
                <c:pt idx="112">
                  <c:v>-1.9969168027037878</c:v>
                </c:pt>
                <c:pt idx="113">
                  <c:v>-2.0583683464313989</c:v>
                </c:pt>
                <c:pt idx="114">
                  <c:v>-2.1217953370442162</c:v>
                </c:pt>
                <c:pt idx="115">
                  <c:v>-2.1872311504649233</c:v>
                </c:pt>
                <c:pt idx="116">
                  <c:v>-2.2547078282270374</c:v>
                </c:pt>
                <c:pt idx="117">
                  <c:v>-2.3242559650038297</c:v>
                </c:pt>
                <c:pt idx="118">
                  <c:v>-2.3959045984598544</c:v>
                </c:pt>
                <c:pt idx="119">
                  <c:v>-2.4696811021957754</c:v>
                </c:pt>
                <c:pt idx="120">
                  <c:v>-2.5456110825621505</c:v>
                </c:pt>
                <c:pt idx="121">
                  <c:v>-2.6237182801133256</c:v>
                </c:pt>
                <c:pt idx="122">
                  <c:v>-2.7040244764591801</c:v>
                </c:pt>
                <c:pt idx="123">
                  <c:v>-2.786549407249054</c:v>
                </c:pt>
                <c:pt idx="124">
                  <c:v>-2.871310681989705</c:v>
                </c:pt>
                <c:pt idx="125">
                  <c:v>-2.9583237113566292</c:v>
                </c:pt>
                <c:pt idx="126">
                  <c:v>-3.0476016426069563</c:v>
                </c:pt>
                <c:pt idx="127">
                  <c:v>-3.1391553036419113</c:v>
                </c:pt>
                <c:pt idx="128">
                  <c:v>-3.2329931561988876</c:v>
                </c:pt>
                <c:pt idx="129">
                  <c:v>-3.3291212585781929</c:v>
                </c:pt>
                <c:pt idx="130">
                  <c:v>-3.4275432382282225</c:v>
                </c:pt>
                <c:pt idx="131">
                  <c:v>-3.5282602744267471</c:v>
                </c:pt>
                <c:pt idx="132">
                  <c:v>-3.6312710912064023</c:v>
                </c:pt>
                <c:pt idx="133">
                  <c:v>-3.7365719605802954</c:v>
                </c:pt>
                <c:pt idx="134">
                  <c:v>-3.8441567160306938</c:v>
                </c:pt>
                <c:pt idx="135">
                  <c:v>-3.9540167761316534</c:v>
                </c:pt>
                <c:pt idx="136">
                  <c:v>-4.066141178085628</c:v>
                </c:pt>
                <c:pt idx="137">
                  <c:v>-4.1805166208674214</c:v>
                </c:pt>
                <c:pt idx="138">
                  <c:v>-4.2971275175861017</c:v>
                </c:pt>
                <c:pt idx="139">
                  <c:v>-4.4159560565990201</c:v>
                </c:pt>
                <c:pt idx="140">
                  <c:v>-4.5369822708421372</c:v>
                </c:pt>
                <c:pt idx="141">
                  <c:v>-4.6601841147790983</c:v>
                </c:pt>
                <c:pt idx="142">
                  <c:v>-4.7855375483176337</c:v>
                </c:pt>
                <c:pt idx="143">
                  <c:v>-4.9130166269977691</c:v>
                </c:pt>
                <c:pt idx="144">
                  <c:v>-5.0425935977208729</c:v>
                </c:pt>
                <c:pt idx="145">
                  <c:v>-5.1742389992634754</c:v>
                </c:pt>
                <c:pt idx="146">
                  <c:v>-5.3079217668035348</c:v>
                </c:pt>
                <c:pt idx="147">
                  <c:v>-5.4436093396805081</c:v>
                </c:pt>
                <c:pt idx="148">
                  <c:v>-5.5812677716129961</c:v>
                </c:pt>
                <c:pt idx="149">
                  <c:v>-5.7208618426089206</c:v>
                </c:pt>
                <c:pt idx="150">
                  <c:v>-5.8623551718218474</c:v>
                </c:pt>
                <c:pt idx="151">
                  <c:v>-6.0057103306338169</c:v>
                </c:pt>
                <c:pt idx="152">
                  <c:v>-6.1508889552771331</c:v>
                </c:pt>
                <c:pt idx="153">
                  <c:v>-6.2978518583459433</c:v>
                </c:pt>
                <c:pt idx="154">
                  <c:v>-6.4465591385915708</c:v>
                </c:pt>
                <c:pt idx="155">
                  <c:v>-6.596970288441466</c:v>
                </c:pt>
                <c:pt idx="156">
                  <c:v>-6.7490442987319259</c:v>
                </c:pt>
                <c:pt idx="157">
                  <c:v>-6.902739760195427</c:v>
                </c:pt>
                <c:pt idx="158">
                  <c:v>-7.0580149612964744</c:v>
                </c:pt>
                <c:pt idx="159">
                  <c:v>-7.214827982062479</c:v>
                </c:pt>
                <c:pt idx="160">
                  <c:v>-7.3731367836090111</c:v>
                </c:pt>
                <c:pt idx="161">
                  <c:v>-7.5328992931099057</c:v>
                </c:pt>
                <c:pt idx="162">
                  <c:v>-7.6940734840131757</c:v>
                </c:pt>
                <c:pt idx="163">
                  <c:v>-7.8566174513509166</c:v>
                </c:pt>
                <c:pt idx="164">
                  <c:v>-8.0204894820373749</c:v>
                </c:pt>
                <c:pt idx="165">
                  <c:v>-8.1856481200913773</c:v>
                </c:pt>
                <c:pt idx="166">
                  <c:v>-8.3520522267590795</c:v>
                </c:pt>
                <c:pt idx="167">
                  <c:v>-8.519661035549019</c:v>
                </c:pt>
                <c:pt idx="168">
                  <c:v>-8.6884342022244496</c:v>
                </c:pt>
                <c:pt idx="169">
                  <c:v>-8.8583318498269819</c:v>
                </c:pt>
                <c:pt idx="170">
                  <c:v>-9.0293146088320384</c:v>
                </c:pt>
                <c:pt idx="171">
                  <c:v>-9.2013436525585739</c:v>
                </c:pt>
                <c:pt idx="172">
                  <c:v>-9.3743807279754954</c:v>
                </c:pt>
                <c:pt idx="173">
                  <c:v>-9.5483881820628014</c:v>
                </c:pt>
                <c:pt idx="174">
                  <c:v>-9.7233289838990764</c:v>
                </c:pt>
                <c:pt idx="175">
                  <c:v>-9.8991667426569752</c:v>
                </c:pt>
                <c:pt idx="176">
                  <c:v>-10.075865721696536</c:v>
                </c:pt>
                <c:pt idx="177">
                  <c:v>-10.253390848950968</c:v>
                </c:pt>
                <c:pt idx="178">
                  <c:v>-10.431707723803127</c:v>
                </c:pt>
                <c:pt idx="179">
                  <c:v>-10.610782620652127</c:v>
                </c:pt>
                <c:pt idx="180">
                  <c:v>-10.79058248936834</c:v>
                </c:pt>
                <c:pt idx="181">
                  <c:v>-10.971074952833867</c:v>
                </c:pt>
                <c:pt idx="182">
                  <c:v>-11.152228301761106</c:v>
                </c:pt>
                <c:pt idx="183">
                  <c:v>-11.334011486978204</c:v>
                </c:pt>
                <c:pt idx="184">
                  <c:v>-11.516394109364008</c:v>
                </c:pt>
                <c:pt idx="185">
                  <c:v>-11.699346407609108</c:v>
                </c:pt>
                <c:pt idx="186">
                  <c:v>-11.882839243972189</c:v>
                </c:pt>
                <c:pt idx="187">
                  <c:v>-12.066844088193816</c:v>
                </c:pt>
                <c:pt idx="188">
                  <c:v>-12.251332999721253</c:v>
                </c:pt>
                <c:pt idx="189">
                  <c:v>-12.436278608390545</c:v>
                </c:pt>
                <c:pt idx="190">
                  <c:v>-12.621654093703068</c:v>
                </c:pt>
                <c:pt idx="191">
                  <c:v>-12.807433162826134</c:v>
                </c:pt>
                <c:pt idx="192">
                  <c:v>-12.993590027438554</c:v>
                </c:pt>
                <c:pt idx="193">
                  <c:v>-13.180099379534203</c:v>
                </c:pt>
                <c:pt idx="194">
                  <c:v>-13.366936366288574</c:v>
                </c:pt>
                <c:pt idx="195">
                  <c:v>-13.554076564086017</c:v>
                </c:pt>
                <c:pt idx="196">
                  <c:v>-13.74149595179744</c:v>
                </c:pt>
                <c:pt idx="197">
                  <c:v>-13.929170883391976</c:v>
                </c:pt>
                <c:pt idx="198">
                  <c:v>-14.117078059958871</c:v>
                </c:pt>
                <c:pt idx="199">
                  <c:v>-14.305194501210186</c:v>
                </c:pt>
                <c:pt idx="200">
                  <c:v>-14.493497516528789</c:v>
                </c:pt>
                <c:pt idx="201">
                  <c:v>-14.681964675621062</c:v>
                </c:pt>
                <c:pt idx="202">
                  <c:v>-14.8705737788287</c:v>
                </c:pt>
                <c:pt idx="203">
                  <c:v>-15.059302827149921</c:v>
                </c:pt>
                <c:pt idx="204">
                  <c:v>-15.248129992016244</c:v>
                </c:pt>
                <c:pt idx="205">
                  <c:v>-15.437033584867862</c:v>
                </c:pt>
                <c:pt idx="206">
                  <c:v>-15.625992026567777</c:v>
                </c:pt>
                <c:pt idx="207">
                  <c:v>-15.814983816692227</c:v>
                </c:pt>
                <c:pt idx="208">
                  <c:v>-16.003987502733686</c:v>
                </c:pt>
                <c:pt idx="209">
                  <c:v>-16.192981649250722</c:v>
                </c:pt>
                <c:pt idx="210">
                  <c:v>-16.381944806998757</c:v>
                </c:pt>
                <c:pt idx="211">
                  <c:v>-16.570855482075121</c:v>
                </c:pt>
                <c:pt idx="212">
                  <c:v>-16.759692105112215</c:v>
                </c:pt>
                <c:pt idx="213">
                  <c:v>-16.948433000553234</c:v>
                </c:pt>
                <c:pt idx="214">
                  <c:v>-17.137056356046283</c:v>
                </c:pt>
                <c:pt idx="215">
                  <c:v>-17.32554019199419</c:v>
                </c:pt>
                <c:pt idx="216">
                  <c:v>-17.513862331300157</c:v>
                </c:pt>
                <c:pt idx="217">
                  <c:v>-17.702000369351353</c:v>
                </c:pt>
                <c:pt idx="218">
                  <c:v>-17.88993164428684</c:v>
                </c:pt>
                <c:pt idx="219">
                  <c:v>-18.077633207599071</c:v>
                </c:pt>
                <c:pt idx="220">
                  <c:v>-18.265081795123109</c:v>
                </c:pt>
                <c:pt idx="221">
                  <c:v>-18.452253798472213</c:v>
                </c:pt>
                <c:pt idx="222">
                  <c:v>-18.639125236983844</c:v>
                </c:pt>
                <c:pt idx="223">
                  <c:v>-18.825671730245467</c:v>
                </c:pt>
                <c:pt idx="224">
                  <c:v>-19.011868471276308</c:v>
                </c:pt>
                <c:pt idx="225">
                  <c:v>-19.197690200446939</c:v>
                </c:pt>
                <c:pt idx="226">
                  <c:v>-19.383111180226376</c:v>
                </c:pt>
                <c:pt idx="227">
                  <c:v>-19.56810517085297</c:v>
                </c:pt>
                <c:pt idx="228">
                  <c:v>-19.752645407033111</c:v>
                </c:pt>
                <c:pt idx="229">
                  <c:v>-19.936704575780166</c:v>
                </c:pt>
                <c:pt idx="230">
                  <c:v>-20.120254795513258</c:v>
                </c:pt>
                <c:pt idx="231">
                  <c:v>-20.303267596544401</c:v>
                </c:pt>
                <c:pt idx="232">
                  <c:v>-20.485713903090485</c:v>
                </c:pt>
                <c:pt idx="233">
                  <c:v>-20.667564016954955</c:v>
                </c:pt>
                <c:pt idx="234">
                  <c:v>-20.84878760303199</c:v>
                </c:pt>
                <c:pt idx="235">
                  <c:v>-21.02935367679434</c:v>
                </c:pt>
                <c:pt idx="236">
                  <c:v>-21.209230593932954</c:v>
                </c:pt>
                <c:pt idx="237">
                  <c:v>-21.388386042324292</c:v>
                </c:pt>
                <c:pt idx="238">
                  <c:v>-21.566787036507105</c:v>
                </c:pt>
                <c:pt idx="239">
                  <c:v>-21.74439991485665</c:v>
                </c:pt>
                <c:pt idx="240">
                  <c:v>-21.921190339648675</c:v>
                </c:pt>
                <c:pt idx="241">
                  <c:v>-22.09712330020956</c:v>
                </c:pt>
                <c:pt idx="242">
                  <c:v>-22.27216311935074</c:v>
                </c:pt>
                <c:pt idx="243">
                  <c:v>-22.446273463286946</c:v>
                </c:pt>
                <c:pt idx="244">
                  <c:v>-22.619417355236159</c:v>
                </c:pt>
                <c:pt idx="245">
                  <c:v>-22.791557192897002</c:v>
                </c:pt>
                <c:pt idx="246">
                  <c:v>-22.962654769993442</c:v>
                </c:pt>
                <c:pt idx="247">
                  <c:v>-23.132671302069774</c:v>
                </c:pt>
                <c:pt idx="248">
                  <c:v>-23.301567456708572</c:v>
                </c:pt>
                <c:pt idx="249">
                  <c:v>-23.469303388331543</c:v>
                </c:pt>
                <c:pt idx="250">
                  <c:v>-23.635838777727393</c:v>
                </c:pt>
                <c:pt idx="251">
                  <c:v>-23.801132876430916</c:v>
                </c:pt>
                <c:pt idx="252">
                  <c:v>-23.965144556058878</c:v>
                </c:pt>
                <c:pt idx="253">
                  <c:v>-24.127832362676415</c:v>
                </c:pt>
                <c:pt idx="254">
                  <c:v>-24.289154576245213</c:v>
                </c:pt>
                <c:pt idx="255">
                  <c:v>-24.44906927516816</c:v>
                </c:pt>
                <c:pt idx="256">
                  <c:v>-24.607534405910876</c:v>
                </c:pt>
                <c:pt idx="257">
                  <c:v>-24.764507857641451</c:v>
                </c:pt>
                <c:pt idx="258">
                  <c:v>-24.919947541786811</c:v>
                </c:pt>
                <c:pt idx="259">
                  <c:v>-25.073811476360259</c:v>
                </c:pt>
                <c:pt idx="260">
                  <c:v>-25.226057874865635</c:v>
                </c:pt>
                <c:pt idx="261">
                  <c:v>-25.376645239535495</c:v>
                </c:pt>
                <c:pt idx="262">
                  <c:v>-25.525532458607795</c:v>
                </c:pt>
                <c:pt idx="263">
                  <c:v>-25.672678907294205</c:v>
                </c:pt>
                <c:pt idx="264">
                  <c:v>-25.818044552039613</c:v>
                </c:pt>
                <c:pt idx="265">
                  <c:v>-25.961590057620036</c:v>
                </c:pt>
                <c:pt idx="266">
                  <c:v>-26.103276896574432</c:v>
                </c:pt>
                <c:pt idx="267">
                  <c:v>-26.243067460416189</c:v>
                </c:pt>
                <c:pt idx="268">
                  <c:v>-26.380925172023041</c:v>
                </c:pt>
                <c:pt idx="269">
                  <c:v>-26.51681459856086</c:v>
                </c:pt>
                <c:pt idx="270">
                  <c:v>-26.650701564257986</c:v>
                </c:pt>
                <c:pt idx="271">
                  <c:v>-26.782553262313375</c:v>
                </c:pt>
                <c:pt idx="272">
                  <c:v>-26.912338365194781</c:v>
                </c:pt>
                <c:pt idx="273">
                  <c:v>-27.040027132563583</c:v>
                </c:pt>
                <c:pt idx="274">
                  <c:v>-27.165591516050107</c:v>
                </c:pt>
                <c:pt idx="275">
                  <c:v>-27.289005260100847</c:v>
                </c:pt>
                <c:pt idx="276">
                  <c:v>-27.410243998123139</c:v>
                </c:pt>
                <c:pt idx="277">
                  <c:v>-27.529285343168635</c:v>
                </c:pt>
                <c:pt idx="278">
                  <c:v>-27.646108972420691</c:v>
                </c:pt>
                <c:pt idx="279">
                  <c:v>-27.760696704784856</c:v>
                </c:pt>
                <c:pt idx="280">
                  <c:v>-27.873032570925062</c:v>
                </c:pt>
                <c:pt idx="281">
                  <c:v>-27.98310287514046</c:v>
                </c:pt>
                <c:pt idx="282">
                  <c:v>-28.090896248538819</c:v>
                </c:pt>
                <c:pt idx="283">
                  <c:v>-28.196403693031584</c:v>
                </c:pt>
                <c:pt idx="284">
                  <c:v>-28.299618615751051</c:v>
                </c:pt>
                <c:pt idx="285">
                  <c:v>-28.400536853572472</c:v>
                </c:pt>
                <c:pt idx="286">
                  <c:v>-28.499156687509942</c:v>
                </c:pt>
                <c:pt idx="287">
                  <c:v>-28.595478846845477</c:v>
                </c:pt>
                <c:pt idx="288">
                  <c:v>-28.689506502942354</c:v>
                </c:pt>
                <c:pt idx="289">
                  <c:v>-28.781245252787286</c:v>
                </c:pt>
                <c:pt idx="290">
                  <c:v>-28.870703092397537</c:v>
                </c:pt>
                <c:pt idx="291">
                  <c:v>-28.957890380319604</c:v>
                </c:pt>
                <c:pt idx="292">
                  <c:v>-29.042819791532661</c:v>
                </c:pt>
                <c:pt idx="293">
                  <c:v>-29.125506262150704</c:v>
                </c:pt>
                <c:pt idx="294">
                  <c:v>-29.205966925396137</c:v>
                </c:pt>
                <c:pt idx="295">
                  <c:v>-29.284221039380665</c:v>
                </c:pt>
                <c:pt idx="296">
                  <c:v>-29.360289907298238</c:v>
                </c:pt>
                <c:pt idx="297">
                  <c:v>-29.434196790679376</c:v>
                </c:pt>
                <c:pt idx="298">
                  <c:v>-29.505966816404822</c:v>
                </c:pt>
                <c:pt idx="299">
                  <c:v>-29.575626878208116</c:v>
                </c:pt>
                <c:pt idx="300">
                  <c:v>-29.643205533421149</c:v>
                </c:pt>
                <c:pt idx="301">
                  <c:v>-29.708732895731842</c:v>
                </c:pt>
                <c:pt idx="302">
                  <c:v>-29.772240524728101</c:v>
                </c:pt>
                <c:pt idx="303">
                  <c:v>-29.833761312998639</c:v>
                </c:pt>
                <c:pt idx="304">
                  <c:v>-29.893329371549228</c:v>
                </c:pt>
                <c:pt idx="305">
                  <c:v>-29.950979914272537</c:v>
                </c:pt>
                <c:pt idx="306">
                  <c:v>-30.006749142183111</c:v>
                </c:pt>
                <c:pt idx="307">
                  <c:v>-30.060674128095119</c:v>
                </c:pt>
                <c:pt idx="308">
                  <c:v>-30.112792702381689</c:v>
                </c:pt>
                <c:pt idx="309">
                  <c:v>-30.163143340411235</c:v>
                </c:pt>
                <c:pt idx="310">
                  <c:v>-30.211765052208982</c:v>
                </c:pt>
                <c:pt idx="311">
                  <c:v>-30.258697274841921</c:v>
                </c:pt>
                <c:pt idx="312">
                  <c:v>-30.303979767973598</c:v>
                </c:pt>
                <c:pt idx="313">
                  <c:v>-30.347652512982435</c:v>
                </c:pt>
                <c:pt idx="314">
                  <c:v>-30.389755615983979</c:v>
                </c:pt>
                <c:pt idx="315">
                  <c:v>-30.43032921504501</c:v>
                </c:pt>
                <c:pt idx="316">
                  <c:v>-30.469413391825434</c:v>
                </c:pt>
                <c:pt idx="317">
                  <c:v>-30.507048087834505</c:v>
                </c:pt>
                <c:pt idx="318">
                  <c:v>-30.543273025439426</c:v>
                </c:pt>
                <c:pt idx="319">
                  <c:v>-30.578127633719731</c:v>
                </c:pt>
                <c:pt idx="320">
                  <c:v>-30.611650979217824</c:v>
                </c:pt>
                <c:pt idx="321">
                  <c:v>-30.643881701597085</c:v>
                </c:pt>
                <c:pt idx="322">
                  <c:v>-30.674857954182688</c:v>
                </c:pt>
                <c:pt idx="323">
                  <c:v>-30.704617349327677</c:v>
                </c:pt>
                <c:pt idx="324">
                  <c:v>-30.733196908517478</c:v>
                </c:pt>
                <c:pt idx="325">
                  <c:v>-30.760633017100218</c:v>
                </c:pt>
                <c:pt idx="326">
                  <c:v>-30.786961383507716</c:v>
                </c:pt>
                <c:pt idx="327">
                  <c:v>-30.812217002812741</c:v>
                </c:pt>
                <c:pt idx="328">
                  <c:v>-30.836434124452044</c:v>
                </c:pt>
                <c:pt idx="329">
                  <c:v>-30.859646223931467</c:v>
                </c:pt>
                <c:pt idx="330">
                  <c:v>-30.881885978319147</c:v>
                </c:pt>
                <c:pt idx="331">
                  <c:v>-30.903185245324906</c:v>
                </c:pt>
                <c:pt idx="332">
                  <c:v>-30.923575045758753</c:v>
                </c:pt>
                <c:pt idx="333">
                  <c:v>-30.94308554915791</c:v>
                </c:pt>
                <c:pt idx="334">
                  <c:v>-30.961746062370764</c:v>
                </c:pt>
                <c:pt idx="335">
                  <c:v>-30.979585020886464</c:v>
                </c:pt>
                <c:pt idx="336">
                  <c:v>-30.996629982700785</c:v>
                </c:pt>
                <c:pt idx="337">
                  <c:v>-31.012907624512799</c:v>
                </c:pt>
                <c:pt idx="338">
                  <c:v>-31.028443740050328</c:v>
                </c:pt>
                <c:pt idx="339">
                  <c:v>-31.043263240328773</c:v>
                </c:pt>
                <c:pt idx="340">
                  <c:v>-31.057390155653369</c:v>
                </c:pt>
                <c:pt idx="341">
                  <c:v>-31.070847639182151</c:v>
                </c:pt>
                <c:pt idx="342">
                  <c:v>-31.083657971874338</c:v>
                </c:pt>
                <c:pt idx="343">
                  <c:v>-31.095842568656348</c:v>
                </c:pt>
                <c:pt idx="344">
                  <c:v>-31.107421985646205</c:v>
                </c:pt>
                <c:pt idx="345">
                  <c:v>-31.118415928284719</c:v>
                </c:pt>
                <c:pt idx="346">
                  <c:v>-31.128843260230582</c:v>
                </c:pt>
                <c:pt idx="347">
                  <c:v>-31.138722012884422</c:v>
                </c:pt>
                <c:pt idx="348">
                  <c:v>-31.148069395415277</c:v>
                </c:pt>
                <c:pt idx="349">
                  <c:v>-31.156901805170815</c:v>
                </c:pt>
                <c:pt idx="350">
                  <c:v>-31.165234838360654</c:v>
                </c:pt>
                <c:pt idx="351">
                  <c:v>-31.173083300909486</c:v>
                </c:pt>
                <c:pt idx="352">
                  <c:v>-31.180461219384515</c:v>
                </c:pt>
                <c:pt idx="353">
                  <c:v>-31.187381851908206</c:v>
                </c:pt>
                <c:pt idx="354">
                  <c:v>-31.193857698974885</c:v>
                </c:pt>
                <c:pt idx="355">
                  <c:v>-31.199900514095344</c:v>
                </c:pt>
                <c:pt idx="356">
                  <c:v>-31.205521314200688</c:v>
                </c:pt>
                <c:pt idx="357">
                  <c:v>-31.210730389741745</c:v>
                </c:pt>
                <c:pt idx="358">
                  <c:v>-31.215537314426278</c:v>
                </c:pt>
                <c:pt idx="359">
                  <c:v>-31.219950954541535</c:v>
                </c:pt>
                <c:pt idx="360">
                  <c:v>-31.223979477814233</c:v>
                </c:pt>
                <c:pt idx="361">
                  <c:v>-31.227630361765232</c:v>
                </c:pt>
                <c:pt idx="362">
                  <c:v>-31.230910401519861</c:v>
                </c:pt>
                <c:pt idx="363">
                  <c:v>-31.233825717039714</c:v>
                </c:pt>
                <c:pt idx="364">
                  <c:v>-31.23638175974494</c:v>
                </c:pt>
                <c:pt idx="365">
                  <c:v>-31.238583318500005</c:v>
                </c:pt>
                <c:pt idx="366">
                  <c:v>-31.240434524939381</c:v>
                </c:pt>
                <c:pt idx="367">
                  <c:v>-31.241938858112668</c:v>
                </c:pt>
                <c:pt idx="368">
                  <c:v>-31.243099148431916</c:v>
                </c:pt>
                <c:pt idx="369">
                  <c:v>-31.243917580906501</c:v>
                </c:pt>
                <c:pt idx="370">
                  <c:v>-31.2443956976545</c:v>
                </c:pt>
                <c:pt idx="371">
                  <c:v>-31.244534399681129</c:v>
                </c:pt>
                <c:pt idx="372">
                  <c:v>-31.244333947918371</c:v>
                </c:pt>
                <c:pt idx="373">
                  <c:v>-31.243793963522108</c:v>
                </c:pt>
                <c:pt idx="374">
                  <c:v>-31.242913427425567</c:v>
                </c:pt>
                <c:pt idx="375">
                  <c:v>-31.241690679150651</c:v>
                </c:pt>
                <c:pt idx="376">
                  <c:v>-31.240123414881001</c:v>
                </c:pt>
                <c:pt idx="377">
                  <c:v>-31.238208684803588</c:v>
                </c:pt>
                <c:pt idx="378">
                  <c:v>-31.235942889727824</c:v>
                </c:pt>
                <c:pt idx="379">
                  <c:v>-31.233321776994448</c:v>
                </c:pt>
                <c:pt idx="380">
                  <c:v>-31.230340435688696</c:v>
                </c:pt>
                <c:pt idx="381">
                  <c:v>-31.226993291175738</c:v>
                </c:pt>
                <c:pt idx="382">
                  <c:v>-31.223274098979051</c:v>
                </c:pt>
                <c:pt idx="383">
                  <c:v>-31.219175938026073</c:v>
                </c:pt>
                <c:pt idx="384">
                  <c:v>-31.214691203288496</c:v>
                </c:pt>
                <c:pt idx="385">
                  <c:v>-31.209811597848628</c:v>
                </c:pt>
                <c:pt idx="386">
                  <c:v>-31.204528124426918</c:v>
                </c:pt>
                <c:pt idx="387">
                  <c:v>-31.198831076409949</c:v>
                </c:pt>
                <c:pt idx="388">
                  <c:v>-31.19271002842261</c:v>
                </c:pt>
                <c:pt idx="389">
                  <c:v>-31.186153826492781</c:v>
                </c:pt>
                <c:pt idx="390">
                  <c:v>-31.17915057786205</c:v>
                </c:pt>
                <c:pt idx="391">
                  <c:v>-31.171687640500934</c:v>
                </c:pt>
                <c:pt idx="392">
                  <c:v>-31.163751612392858</c:v>
                </c:pt>
                <c:pt idx="393">
                  <c:v>-31.155328320657159</c:v>
                </c:pt>
                <c:pt idx="394">
                  <c:v>-31.14640281058724</c:v>
                </c:pt>
                <c:pt idx="395">
                  <c:v>-31.136959334686971</c:v>
                </c:pt>
                <c:pt idx="396">
                  <c:v>-31.126981341794796</c:v>
                </c:pt>
                <c:pt idx="397">
                  <c:v>-31.11645146639276</c:v>
                </c:pt>
                <c:pt idx="398">
                  <c:v>-31.105351518204262</c:v>
                </c:pt>
                <c:pt idx="399">
                  <c:v>-31.093662472192907</c:v>
                </c:pt>
                <c:pt idx="400">
                  <c:v>-31.08136445908184</c:v>
                </c:pt>
                <c:pt idx="401">
                  <c:v>-31.068436756521816</c:v>
                </c:pt>
                <c:pt idx="402">
                  <c:v>-31.054857781043751</c:v>
                </c:pt>
                <c:pt idx="403">
                  <c:v>-31.0406050809402</c:v>
                </c:pt>
                <c:pt idx="404">
                  <c:v>-31.025655330228368</c:v>
                </c:pt>
                <c:pt idx="405">
                  <c:v>-31.009984323855271</c:v>
                </c:pt>
                <c:pt idx="406">
                  <c:v>-30.993566974313886</c:v>
                </c:pt>
                <c:pt idx="407">
                  <c:v>-30.976377309846747</c:v>
                </c:pt>
                <c:pt idx="408">
                  <c:v>-30.958388474420786</c:v>
                </c:pt>
                <c:pt idx="409">
                  <c:v>-30.939572729664</c:v>
                </c:pt>
                <c:pt idx="410">
                  <c:v>-30.919901458960744</c:v>
                </c:pt>
                <c:pt idx="411">
                  <c:v>-30.899345173907623</c:v>
                </c:pt>
                <c:pt idx="412">
                  <c:v>-30.877873523336376</c:v>
                </c:pt>
                <c:pt idx="413">
                  <c:v>-30.855455305113281</c:v>
                </c:pt>
                <c:pt idx="414">
                  <c:v>-30.832058480926197</c:v>
                </c:pt>
                <c:pt idx="415">
                  <c:v>-30.807650194270874</c:v>
                </c:pt>
                <c:pt idx="416">
                  <c:v>-30.782196791846133</c:v>
                </c:pt>
                <c:pt idx="417">
                  <c:v>-30.755663848564449</c:v>
                </c:pt>
                <c:pt idx="418">
                  <c:v>-30.728016196378238</c:v>
                </c:pt>
                <c:pt idx="419">
                  <c:v>-30.699217957114218</c:v>
                </c:pt>
                <c:pt idx="420">
                  <c:v>-30.66923257949728</c:v>
                </c:pt>
                <c:pt idx="421">
                  <c:v>-30.638022880531665</c:v>
                </c:pt>
                <c:pt idx="422">
                  <c:v>-30.605551091390854</c:v>
                </c:pt>
                <c:pt idx="423">
                  <c:v>-30.571778907947106</c:v>
                </c:pt>
                <c:pt idx="424">
                  <c:v>-30.536667546049529</c:v>
                </c:pt>
                <c:pt idx="425">
                  <c:v>-30.500177801632248</c:v>
                </c:pt>
                <c:pt idx="426">
                  <c:v>-30.462270115704847</c:v>
                </c:pt>
                <c:pt idx="427">
                  <c:v>-30.422904644243886</c:v>
                </c:pt>
                <c:pt idx="428">
                  <c:v>-30.38204133296755</c:v>
                </c:pt>
                <c:pt idx="429">
                  <c:v>-30.339639996935766</c:v>
                </c:pt>
                <c:pt idx="430">
                  <c:v>-30.295660404875136</c:v>
                </c:pt>
                <c:pt idx="431">
                  <c:v>-30.250062368082034</c:v>
                </c:pt>
                <c:pt idx="432">
                  <c:v>-30.202805833709434</c:v>
                </c:pt>
                <c:pt idx="433">
                  <c:v>-30.153850982192274</c:v>
                </c:pt>
                <c:pt idx="434">
                  <c:v>-30.103158328514649</c:v>
                </c:pt>
                <c:pt idx="435">
                  <c:v>-30.050688826969161</c:v>
                </c:pt>
                <c:pt idx="436">
                  <c:v>-29.996403979005603</c:v>
                </c:pt>
                <c:pt idx="437">
                  <c:v>-29.940265943713467</c:v>
                </c:pt>
                <c:pt idx="438">
                  <c:v>-29.882237650430994</c:v>
                </c:pt>
                <c:pt idx="439">
                  <c:v>-29.82228291292434</c:v>
                </c:pt>
                <c:pt idx="440">
                  <c:v>-29.760366544533216</c:v>
                </c:pt>
                <c:pt idx="441">
                  <c:v>-29.696454473637012</c:v>
                </c:pt>
                <c:pt idx="442">
                  <c:v>-29.63051385875702</c:v>
                </c:pt>
                <c:pt idx="443">
                  <c:v>-29.562513202577936</c:v>
                </c:pt>
                <c:pt idx="444">
                  <c:v>-29.492422464145736</c:v>
                </c:pt>
                <c:pt idx="445">
                  <c:v>-29.420213168480188</c:v>
                </c:pt>
                <c:pt idx="446">
                  <c:v>-29.345858512829395</c:v>
                </c:pt>
                <c:pt idx="447">
                  <c:v>-29.269333468791622</c:v>
                </c:pt>
                <c:pt idx="448">
                  <c:v>-29.190614879536458</c:v>
                </c:pt>
                <c:pt idx="449">
                  <c:v>-29.109681551373335</c:v>
                </c:pt>
                <c:pt idx="450">
                  <c:v>-29.02651433894146</c:v>
                </c:pt>
                <c:pt idx="451">
                  <c:v>-28.941096223330675</c:v>
                </c:pt>
                <c:pt idx="452">
                  <c:v>-28.853412382487235</c:v>
                </c:pt>
                <c:pt idx="453">
                  <c:v>-28.763450253312321</c:v>
                </c:pt>
                <c:pt idx="454">
                  <c:v>-28.671199584923791</c:v>
                </c:pt>
                <c:pt idx="455">
                  <c:v>-28.576652482621217</c:v>
                </c:pt>
                <c:pt idx="456">
                  <c:v>-28.479803442171228</c:v>
                </c:pt>
                <c:pt idx="457">
                  <c:v>-28.380649374112792</c:v>
                </c:pt>
                <c:pt idx="458">
                  <c:v>-28.279189617869335</c:v>
                </c:pt>
                <c:pt idx="459">
                  <c:v>-28.175425945544749</c:v>
                </c:pt>
                <c:pt idx="460">
                  <c:v>-28.069362555373054</c:v>
                </c:pt>
                <c:pt idx="461">
                  <c:v>-27.961006054883953</c:v>
                </c:pt>
                <c:pt idx="462">
                  <c:v>-27.850365433938375</c:v>
                </c:pt>
                <c:pt idx="463">
                  <c:v>-27.737452027878145</c:v>
                </c:pt>
                <c:pt idx="464">
                  <c:v>-27.62227947111888</c:v>
                </c:pt>
                <c:pt idx="465">
                  <c:v>-27.504863641596753</c:v>
                </c:pt>
                <c:pt idx="466">
                  <c:v>-27.385222596554513</c:v>
                </c:pt>
                <c:pt idx="467">
                  <c:v>-27.263376500218008</c:v>
                </c:pt>
                <c:pt idx="468">
                  <c:v>-27.1393475439776</c:v>
                </c:pt>
                <c:pt idx="469">
                  <c:v>-27.013159859735644</c:v>
                </c:pt>
                <c:pt idx="470">
                  <c:v>-26.884839427125986</c:v>
                </c:pt>
                <c:pt idx="471">
                  <c:v>-26.754413975342047</c:v>
                </c:pt>
                <c:pt idx="472">
                  <c:v>-26.621912880333607</c:v>
                </c:pt>
                <c:pt idx="473">
                  <c:v>-26.487367058144628</c:v>
                </c:pt>
                <c:pt idx="474">
                  <c:v>-26.350808855169486</c:v>
                </c:pt>
                <c:pt idx="475">
                  <c:v>-26.212271936098631</c:v>
                </c:pt>
                <c:pt idx="476">
                  <c:v>-26.071791170311855</c:v>
                </c:pt>
                <c:pt idx="477">
                  <c:v>-25.929402517456261</c:v>
                </c:pt>
                <c:pt idx="478">
                  <c:v>-25.785142912917117</c:v>
                </c:pt>
                <c:pt idx="479">
                  <c:v>-25.639050153856161</c:v>
                </c:pt>
                <c:pt idx="480">
                  <c:v>-25.491162786451458</c:v>
                </c:pt>
                <c:pt idx="481">
                  <c:v>-25.341519994929484</c:v>
                </c:pt>
                <c:pt idx="482">
                  <c:v>-25.190161492931619</c:v>
                </c:pt>
                <c:pt idx="483">
                  <c:v>-25.03712741770789</c:v>
                </c:pt>
                <c:pt idx="484">
                  <c:v>-24.88245822757824</c:v>
                </c:pt>
                <c:pt idx="485">
                  <c:v>-24.72619460304886</c:v>
                </c:pt>
                <c:pt idx="486">
                  <c:v>-24.568377351917828</c:v>
                </c:pt>
                <c:pt idx="487">
                  <c:v>-24.409047318652529</c:v>
                </c:pt>
                <c:pt idx="488">
                  <c:v>-24.248245298269147</c:v>
                </c:pt>
                <c:pt idx="489">
                  <c:v>-24.086011954895426</c:v>
                </c:pt>
                <c:pt idx="490">
                  <c:v>-23.922387745150601</c:v>
                </c:pt>
                <c:pt idx="491">
                  <c:v>-23.757412846431208</c:v>
                </c:pt>
                <c:pt idx="492">
                  <c:v>-23.591127090150188</c:v>
                </c:pt>
                <c:pt idx="493">
                  <c:v>-23.423569899937419</c:v>
                </c:pt>
                <c:pt idx="494">
                  <c:v>-23.254780234774692</c:v>
                </c:pt>
                <c:pt idx="495">
                  <c:v>-23.084796537006067</c:v>
                </c:pt>
                <c:pt idx="496">
                  <c:v>-22.91365668513604</c:v>
                </c:pt>
                <c:pt idx="497">
                  <c:v>-22.741397951302417</c:v>
                </c:pt>
                <c:pt idx="498">
                  <c:v>-22.568056963289159</c:v>
                </c:pt>
                <c:pt idx="499">
                  <c:v>-22.393669670926251</c:v>
                </c:pt>
                <c:pt idx="500">
                  <c:v>-22.218271316707238</c:v>
                </c:pt>
                <c:pt idx="501">
                  <c:v>-22.04189641044367</c:v>
                </c:pt>
                <c:pt idx="502">
                  <c:v>-21.864578707764665</c:v>
                </c:pt>
                <c:pt idx="503">
                  <c:v>-21.686351192263693</c:v>
                </c:pt>
                <c:pt idx="504">
                  <c:v>-21.507246061089113</c:v>
                </c:pt>
                <c:pt idx="505">
                  <c:v>-21.327294713772517</c:v>
                </c:pt>
                <c:pt idx="506">
                  <c:v>-21.146527744087891</c:v>
                </c:pt>
                <c:pt idx="507">
                  <c:v>-20.964974934736023</c:v>
                </c:pt>
                <c:pt idx="508">
                  <c:v>-20.782665254650041</c:v>
                </c:pt>
                <c:pt idx="509">
                  <c:v>-20.59962685872371</c:v>
                </c:pt>
                <c:pt idx="510">
                  <c:v>-20.415887089764485</c:v>
                </c:pt>
                <c:pt idx="511">
                  <c:v>-20.231472482485934</c:v>
                </c:pt>
                <c:pt idx="512">
                  <c:v>-20.046408769354187</c:v>
                </c:pt>
                <c:pt idx="513">
                  <c:v>-19.860720888113853</c:v>
                </c:pt>
                <c:pt idx="514">
                  <c:v>-19.674432990825434</c:v>
                </c:pt>
                <c:pt idx="515">
                  <c:v>-19.487568454254522</c:v>
                </c:pt>
                <c:pt idx="516">
                  <c:v>-19.300149891461125</c:v>
                </c:pt>
                <c:pt idx="517">
                  <c:v>-19.112199164446075</c:v>
                </c:pt>
                <c:pt idx="518">
                  <c:v>-18.923737397719428</c:v>
                </c:pt>
                <c:pt idx="519">
                  <c:v>-18.734784992665098</c:v>
                </c:pt>
                <c:pt idx="520">
                  <c:v>-18.545361642583149</c:v>
                </c:pt>
                <c:pt idx="521">
                  <c:v>-18.355486348300609</c:v>
                </c:pt>
                <c:pt idx="522">
                  <c:v>-18.165177434248069</c:v>
                </c:pt>
                <c:pt idx="523">
                  <c:v>-17.974452564908816</c:v>
                </c:pt>
                <c:pt idx="524">
                  <c:v>-17.783328761553221</c:v>
                </c:pt>
                <c:pt idx="525">
                  <c:v>-17.591822419179291</c:v>
                </c:pt>
                <c:pt idx="526">
                  <c:v>-17.399949323586231</c:v>
                </c:pt>
                <c:pt idx="527">
                  <c:v>-17.207724668515564</c:v>
                </c:pt>
                <c:pt idx="528">
                  <c:v>-17.01516307279908</c:v>
                </c:pt>
                <c:pt idx="529">
                  <c:v>-16.822278597460258</c:v>
                </c:pt>
                <c:pt idx="530">
                  <c:v>-16.629084762719742</c:v>
                </c:pt>
                <c:pt idx="531">
                  <c:v>-16.435594564862217</c:v>
                </c:pt>
                <c:pt idx="532">
                  <c:v>-16.241820492925481</c:v>
                </c:pt>
                <c:pt idx="533">
                  <c:v>-16.047774545177887</c:v>
                </c:pt>
                <c:pt idx="534">
                  <c:v>-15.853468245354081</c:v>
                </c:pt>
                <c:pt idx="535">
                  <c:v>-15.658912658623196</c:v>
                </c:pt>
                <c:pt idx="536">
                  <c:v>-15.464118407266682</c:v>
                </c:pt>
                <c:pt idx="537">
                  <c:v>-15.269095686047255</c:v>
                </c:pt>
                <c:pt idx="538">
                  <c:v>-15.073854277252021</c:v>
                </c:pt>
                <c:pt idx="539">
                  <c:v>-14.878403565397409</c:v>
                </c:pt>
                <c:pt idx="540">
                  <c:v>-14.682752551584283</c:v>
                </c:pt>
                <c:pt idx="541">
                  <c:v>-14.486909867495491</c:v>
                </c:pt>
                <c:pt idx="542">
                  <c:v>-14.290883789029142</c:v>
                </c:pt>
                <c:pt idx="543">
                  <c:v>-14.094682249563096</c:v>
                </c:pt>
                <c:pt idx="544">
                  <c:v>-13.898312852848459</c:v>
                </c:pt>
                <c:pt idx="545">
                  <c:v>-13.701782885530324</c:v>
                </c:pt>
                <c:pt idx="546">
                  <c:v>-13.50509932929652</c:v>
                </c:pt>
                <c:pt idx="547">
                  <c:v>-13.308268872655226</c:v>
                </c:pt>
                <c:pt idx="548">
                  <c:v>-13.111297922344768</c:v>
                </c:pt>
                <c:pt idx="549">
                  <c:v>-12.914192614378326</c:v>
                </c:pt>
                <c:pt idx="550">
                  <c:v>-12.71695882472849</c:v>
                </c:pt>
                <c:pt idx="551">
                  <c:v>-12.519602179656346</c:v>
                </c:pt>
                <c:pt idx="552">
                  <c:v>-12.322128065691757</c:v>
                </c:pt>
                <c:pt idx="553">
                  <c:v>-12.124541639268855</c:v>
                </c:pt>
                <c:pt idx="554">
                  <c:v>-11.926847836026603</c:v>
                </c:pt>
                <c:pt idx="555">
                  <c:v>-11.729051379779182</c:v>
                </c:pt>
                <c:pt idx="556">
                  <c:v>-11.531156791164541</c:v>
                </c:pt>
                <c:pt idx="557">
                  <c:v>-11.333168395978952</c:v>
                </c:pt>
                <c:pt idx="558">
                  <c:v>-11.135090333204793</c:v>
                </c:pt>
                <c:pt idx="559">
                  <c:v>-10.936926562740542</c:v>
                </c:pt>
                <c:pt idx="560">
                  <c:v>-10.738680872840256</c:v>
                </c:pt>
                <c:pt idx="561">
                  <c:v>-10.540356887271333</c:v>
                </c:pt>
                <c:pt idx="562">
                  <c:v>-10.341958072198654</c:v>
                </c:pt>
                <c:pt idx="563">
                  <c:v>-10.143487742803085</c:v>
                </c:pt>
                <c:pt idx="564">
                  <c:v>-9.9449490696429379</c:v>
                </c:pt>
                <c:pt idx="565">
                  <c:v>-9.7463450847661868</c:v>
                </c:pt>
                <c:pt idx="566">
                  <c:v>-9.5476786875818576</c:v>
                </c:pt>
                <c:pt idx="567">
                  <c:v>-9.3489526504981058</c:v>
                </c:pt>
                <c:pt idx="568">
                  <c:v>-9.1501696243352271</c:v>
                </c:pt>
                <c:pt idx="569">
                  <c:v>-8.9513321435210038</c:v>
                </c:pt>
                <c:pt idx="570">
                  <c:v>-8.7524426310763594</c:v>
                </c:pt>
                <c:pt idx="571">
                  <c:v>-8.5535034033980963</c:v>
                </c:pt>
                <c:pt idx="572">
                  <c:v>-8.3545166748466109</c:v>
                </c:pt>
                <c:pt idx="573">
                  <c:v>-8.1554845621452756</c:v>
                </c:pt>
                <c:pt idx="574">
                  <c:v>-7.9564090885986012</c:v>
                </c:pt>
                <c:pt idx="575">
                  <c:v>-7.7572921881357146</c:v>
                </c:pt>
                <c:pt idx="576">
                  <c:v>-7.5581357091857484</c:v>
                </c:pt>
                <c:pt idx="577">
                  <c:v>-7.358941418391808</c:v>
                </c:pt>
                <c:pt idx="578">
                  <c:v>-7.1597110041692176</c:v>
                </c:pt>
                <c:pt idx="579">
                  <c:v>-6.96044608011427</c:v>
                </c:pt>
                <c:pt idx="580">
                  <c:v>-6.7611481882694164</c:v>
                </c:pt>
                <c:pt idx="581">
                  <c:v>-6.561818802250329</c:v>
                </c:pt>
                <c:pt idx="582">
                  <c:v>-6.3624593302402914</c:v>
                </c:pt>
                <c:pt idx="583">
                  <c:v>-6.1630711178573172</c:v>
                </c:pt>
                <c:pt idx="584">
                  <c:v>-5.9636554508989512</c:v>
                </c:pt>
                <c:pt idx="585">
                  <c:v>-5.7642135579697893</c:v>
                </c:pt>
                <c:pt idx="586">
                  <c:v>-5.5647466129962417</c:v>
                </c:pt>
                <c:pt idx="587">
                  <c:v>-5.3652557376336176</c:v>
                </c:pt>
                <c:pt idx="588">
                  <c:v>-5.1657420035690578</c:v>
                </c:pt>
                <c:pt idx="589">
                  <c:v>-4.9662064347256809</c:v>
                </c:pt>
                <c:pt idx="590">
                  <c:v>-4.7666500093710198</c:v>
                </c:pt>
                <c:pt idx="591">
                  <c:v>-4.5670736621344581</c:v>
                </c:pt>
                <c:pt idx="592">
                  <c:v>-4.3674782859370112</c:v>
                </c:pt>
                <c:pt idx="593">
                  <c:v>-4.1678647338371597</c:v>
                </c:pt>
                <c:pt idx="594">
                  <c:v>-3.9682338207964989</c:v>
                </c:pt>
                <c:pt idx="595">
                  <c:v>-3.7685863253682079</c:v>
                </c:pt>
                <c:pt idx="596">
                  <c:v>-3.5689229913126255</c:v>
                </c:pt>
                <c:pt idx="597">
                  <c:v>-3.3692445291404063</c:v>
                </c:pt>
                <c:pt idx="598">
                  <c:v>-3.1695516175900487</c:v>
                </c:pt>
                <c:pt idx="599">
                  <c:v>-2.9698449050394267</c:v>
                </c:pt>
                <c:pt idx="600">
                  <c:v>-2.7701250108560522</c:v>
                </c:pt>
                <c:pt idx="601">
                  <c:v>-2.5703925266874705</c:v>
                </c:pt>
                <c:pt idx="602">
                  <c:v>-2.3706480176953839</c:v>
                </c:pt>
                <c:pt idx="603">
                  <c:v>-2.1708920237350853</c:v>
                </c:pt>
                <c:pt idx="604">
                  <c:v>-1.9711250604829615</c:v>
                </c:pt>
                <c:pt idx="605">
                  <c:v>-1.7713476205144474</c:v>
                </c:pt>
                <c:pt idx="606">
                  <c:v>-1.5715601743341594</c:v>
                </c:pt>
                <c:pt idx="607">
                  <c:v>-1.3717631713605911</c:v>
                </c:pt>
                <c:pt idx="608">
                  <c:v>-1.1719570408671949</c:v>
                </c:pt>
                <c:pt idx="609">
                  <c:v>-0.97214219288196446</c:v>
                </c:pt>
                <c:pt idx="610">
                  <c:v>-0.77231901904692535</c:v>
                </c:pt>
                <c:pt idx="611">
                  <c:v>-0.57248789343966422</c:v>
                </c:pt>
                <c:pt idx="612">
                  <c:v>-0.37264917335842185</c:v>
                </c:pt>
                <c:pt idx="613">
                  <c:v>-0.17280320007225214</c:v>
                </c:pt>
                <c:pt idx="614">
                  <c:v>2.7049700462118409E-2</c:v>
                </c:pt>
                <c:pt idx="615">
                  <c:v>0.2269092169151925</c:v>
                </c:pt>
                <c:pt idx="616">
                  <c:v>0.42677505193028153</c:v>
                </c:pt>
                <c:pt idx="617">
                  <c:v>0.62664692149801482</c:v>
                </c:pt>
                <c:pt idx="618">
                  <c:v>0.82652455435874117</c:v>
                </c:pt>
                <c:pt idx="619">
                  <c:v>1.0264076914317215</c:v>
                </c:pt>
                <c:pt idx="620">
                  <c:v>1.2262960852693681</c:v>
                </c:pt>
                <c:pt idx="621">
                  <c:v>1.4261894995362923</c:v>
                </c:pt>
                <c:pt idx="622">
                  <c:v>1.6260877085112426</c:v>
                </c:pt>
                <c:pt idx="623">
                  <c:v>1.825990496611432</c:v>
                </c:pt>
                <c:pt idx="624">
                  <c:v>2.0258976579380175</c:v>
                </c:pt>
                <c:pt idx="625">
                  <c:v>2.2258089958418807</c:v>
                </c:pt>
                <c:pt idx="626">
                  <c:v>2.4257243225089624</c:v>
                </c:pt>
                <c:pt idx="627">
                  <c:v>2.6256434585637152</c:v>
                </c:pt>
                <c:pt idx="628">
                  <c:v>2.8255662326910596</c:v>
                </c:pt>
                <c:pt idx="629">
                  <c:v>3.0254924812742203</c:v>
                </c:pt>
                <c:pt idx="630">
                  <c:v>3.2254220480496727</c:v>
                </c:pt>
                <c:pt idx="631">
                  <c:v>3.425354783776811</c:v>
                </c:pt>
                <c:pt idx="632">
                  <c:v>3.6252905459230789</c:v>
                </c:pt>
                <c:pt idx="633">
                  <c:v>3.825229198362706</c:v>
                </c:pt>
                <c:pt idx="634">
                  <c:v>4.0251706110889671</c:v>
                </c:pt>
                <c:pt idx="635">
                  <c:v>4.2251146599397273</c:v>
                </c:pt>
                <c:pt idx="636">
                  <c:v>4.4250612263345346</c:v>
                </c:pt>
                <c:pt idx="637">
                  <c:v>4.6250101970246931</c:v>
                </c:pt>
                <c:pt idx="638">
                  <c:v>4.8249614638526026</c:v>
                </c:pt>
                <c:pt idx="639">
                  <c:v>5.0249149235242783</c:v>
                </c:pt>
                <c:pt idx="640">
                  <c:v>5.2248704773909012</c:v>
                </c:pt>
                <c:pt idx="641">
                  <c:v>5.4248280312385475</c:v>
                </c:pt>
                <c:pt idx="642">
                  <c:v>5.6247874950907786</c:v>
                </c:pt>
                <c:pt idx="643">
                  <c:v>5.8247487830172346</c:v>
                </c:pt>
                <c:pt idx="644">
                  <c:v>6.024711812952134</c:v>
                </c:pt>
                <c:pt idx="645">
                  <c:v>6.2246765065204386</c:v>
                </c:pt>
                <c:pt idx="646">
                  <c:v>6.4246427888722693</c:v>
                </c:pt>
                <c:pt idx="647">
                  <c:v>6.6246105885239785</c:v>
                </c:pt>
                <c:pt idx="648">
                  <c:v>6.824579837207402</c:v>
                </c:pt>
                <c:pt idx="649">
                  <c:v>7.0245504697249643</c:v>
                </c:pt>
                <c:pt idx="650">
                  <c:v>7.2245224238117345</c:v>
                </c:pt>
                <c:pt idx="651">
                  <c:v>7.4244956400035775</c:v>
                </c:pt>
                <c:pt idx="652">
                  <c:v>7.6244700615112251</c:v>
                </c:pt>
                <c:pt idx="653">
                  <c:v>7.824445634100158</c:v>
                </c:pt>
                <c:pt idx="654">
                  <c:v>8.0244223059755768</c:v>
                </c:pt>
                <c:pt idx="655">
                  <c:v>8.2244000276726297</c:v>
                </c:pt>
                <c:pt idx="656">
                  <c:v>8.4243787519518989</c:v>
                </c:pt>
                <c:pt idx="657">
                  <c:v>8.6243584336990864</c:v>
                </c:pt>
                <c:pt idx="658">
                  <c:v>8.8243390298296447</c:v>
                </c:pt>
                <c:pt idx="659">
                  <c:v>9.0243204991972874</c:v>
                </c:pt>
                <c:pt idx="660">
                  <c:v>9.2243028025070402</c:v>
                </c:pt>
                <c:pt idx="661">
                  <c:v>9.4242859022317802</c:v>
                </c:pt>
                <c:pt idx="662">
                  <c:v>9.6242697625328262</c:v>
                </c:pt>
                <c:pt idx="663">
                  <c:v>9.8242543491841019</c:v>
                </c:pt>
                <c:pt idx="664">
                  <c:v>10.024239629499277</c:v>
                </c:pt>
                <c:pt idx="665">
                  <c:v>10.224225572262853</c:v>
                </c:pt>
                <c:pt idx="666">
                  <c:v>10.424212147663852</c:v>
                </c:pt>
                <c:pt idx="667">
                  <c:v>10.624199327232645</c:v>
                </c:pt>
                <c:pt idx="668">
                  <c:v>10.824187083780558</c:v>
                </c:pt>
                <c:pt idx="669">
                  <c:v>11.024175391342411</c:v>
                </c:pt>
                <c:pt idx="670">
                  <c:v>11.224164225121299</c:v>
                </c:pt>
                <c:pt idx="671">
                  <c:v>11.424153561436157</c:v>
                </c:pt>
                <c:pt idx="672">
                  <c:v>11.624143377671444</c:v>
                </c:pt>
                <c:pt idx="673">
                  <c:v>11.824133652229399</c:v>
                </c:pt>
                <c:pt idx="674">
                  <c:v>12.024124364484024</c:v>
                </c:pt>
                <c:pt idx="675">
                  <c:v>12.224115494737539</c:v>
                </c:pt>
                <c:pt idx="676">
                  <c:v>12.424107024178475</c:v>
                </c:pt>
                <c:pt idx="677">
                  <c:v>12.624098934841989</c:v>
                </c:pt>
                <c:pt idx="678">
                  <c:v>12.824091209571549</c:v>
                </c:pt>
                <c:pt idx="679">
                  <c:v>13.024083831982736</c:v>
                </c:pt>
                <c:pt idx="680">
                  <c:v>13.224076786428427</c:v>
                </c:pt>
                <c:pt idx="681">
                  <c:v>13.424070057965842</c:v>
                </c:pt>
                <c:pt idx="682">
                  <c:v>13.624063632324038</c:v>
                </c:pt>
                <c:pt idx="683">
                  <c:v>13.824057495874897</c:v>
                </c:pt>
                <c:pt idx="684">
                  <c:v>14.024051635603357</c:v>
                </c:pt>
                <c:pt idx="685">
                  <c:v>14.224046039080122</c:v>
                </c:pt>
                <c:pt idx="686">
                  <c:v>14.424040694435178</c:v>
                </c:pt>
                <c:pt idx="687">
                  <c:v>14.624035590332753</c:v>
                </c:pt>
                <c:pt idx="688">
                  <c:v>14.824030715947195</c:v>
                </c:pt>
                <c:pt idx="689">
                  <c:v>15.024026060940017</c:v>
                </c:pt>
                <c:pt idx="690">
                  <c:v>15.224021615438012</c:v>
                </c:pt>
                <c:pt idx="691">
                  <c:v>15.424017370012329</c:v>
                </c:pt>
                <c:pt idx="692">
                  <c:v>15.624013315658388</c:v>
                </c:pt>
                <c:pt idx="693">
                  <c:v>15.824009443776902</c:v>
                </c:pt>
                <c:pt idx="694">
                  <c:v>16.024005746155609</c:v>
                </c:pt>
                <c:pt idx="695">
                  <c:v>16.224002214951689</c:v>
                </c:pt>
                <c:pt idx="696">
                  <c:v>16.423998842675473</c:v>
                </c:pt>
                <c:pt idx="697">
                  <c:v>16.623995622174263</c:v>
                </c:pt>
                <c:pt idx="698">
                  <c:v>16.823992546617241</c:v>
                </c:pt>
                <c:pt idx="699">
                  <c:v>17.023989609481063</c:v>
                </c:pt>
                <c:pt idx="700">
                  <c:v>17.223986804535926</c:v>
                </c:pt>
                <c:pt idx="701">
                  <c:v>17.423984125832412</c:v>
                </c:pt>
                <c:pt idx="702">
                  <c:v>17.623981567688901</c:v>
                </c:pt>
                <c:pt idx="703">
                  <c:v>17.823979124679411</c:v>
                </c:pt>
                <c:pt idx="704">
                  <c:v>18.023976791622161</c:v>
                </c:pt>
                <c:pt idx="705">
                  <c:v>18.223974563568653</c:v>
                </c:pt>
                <c:pt idx="706">
                  <c:v>18.423972435792997</c:v>
                </c:pt>
                <c:pt idx="707">
                  <c:v>18.623970403781996</c:v>
                </c:pt>
                <c:pt idx="708">
                  <c:v>18.823968463225711</c:v>
                </c:pt>
                <c:pt idx="709">
                  <c:v>19.023966610008031</c:v>
                </c:pt>
                <c:pt idx="710">
                  <c:v>19.223964840198114</c:v>
                </c:pt>
                <c:pt idx="711">
                  <c:v>19.423963150042113</c:v>
                </c:pt>
                <c:pt idx="712">
                  <c:v>19.62396153595504</c:v>
                </c:pt>
                <c:pt idx="713">
                  <c:v>19.823959994513324</c:v>
                </c:pt>
                <c:pt idx="714">
                  <c:v>20.023958522447408</c:v>
                </c:pt>
                <c:pt idx="715">
                  <c:v>20.223957116634914</c:v>
                </c:pt>
                <c:pt idx="716">
                  <c:v>20.42395577409394</c:v>
                </c:pt>
                <c:pt idx="717">
                  <c:v>20.623954491976875</c:v>
                </c:pt>
                <c:pt idx="718">
                  <c:v>20.823953267564264</c:v>
                </c:pt>
                <c:pt idx="719">
                  <c:v>21.023952098258953</c:v>
                </c:pt>
                <c:pt idx="720">
                  <c:v>21.223950981580728</c:v>
                </c:pt>
                <c:pt idx="721">
                  <c:v>21.423949915161074</c:v>
                </c:pt>
                <c:pt idx="722">
                  <c:v>21.623948896737957</c:v>
                </c:pt>
                <c:pt idx="723">
                  <c:v>21.823947924151227</c:v>
                </c:pt>
                <c:pt idx="724">
                  <c:v>22.0239469953381</c:v>
                </c:pt>
                <c:pt idx="725">
                  <c:v>22.223946108328079</c:v>
                </c:pt>
                <c:pt idx="726">
                  <c:v>22.423945261239886</c:v>
                </c:pt>
                <c:pt idx="727">
                  <c:v>22.623944452276817</c:v>
                </c:pt>
                <c:pt idx="728">
                  <c:v>22.82394367972293</c:v>
                </c:pt>
                <c:pt idx="729">
                  <c:v>23.023942941939573</c:v>
                </c:pt>
                <c:pt idx="730">
                  <c:v>23.22394223736179</c:v>
                </c:pt>
                <c:pt idx="731">
                  <c:v>23.423941564495145</c:v>
                </c:pt>
                <c:pt idx="732">
                  <c:v>23.623940921912379</c:v>
                </c:pt>
                <c:pt idx="733">
                  <c:v>23.82394030825057</c:v>
                </c:pt>
                <c:pt idx="734">
                  <c:v>24.023939722207977</c:v>
                </c:pt>
                <c:pt idx="735">
                  <c:v>24.223939162541569</c:v>
                </c:pt>
                <c:pt idx="736">
                  <c:v>24.423938628064214</c:v>
                </c:pt>
                <c:pt idx="737">
                  <c:v>24.62393811764224</c:v>
                </c:pt>
                <c:pt idx="738">
                  <c:v>24.823937630193015</c:v>
                </c:pt>
                <c:pt idx="739">
                  <c:v>25.02393716468255</c:v>
                </c:pt>
                <c:pt idx="740">
                  <c:v>25.223936720123426</c:v>
                </c:pt>
                <c:pt idx="741">
                  <c:v>25.423936295572759</c:v>
                </c:pt>
                <c:pt idx="742">
                  <c:v>25.623935890129992</c:v>
                </c:pt>
                <c:pt idx="743">
                  <c:v>25.823935502935129</c:v>
                </c:pt>
                <c:pt idx="744">
                  <c:v>26.023935133166823</c:v>
                </c:pt>
                <c:pt idx="745">
                  <c:v>26.223934780040835</c:v>
                </c:pt>
                <c:pt idx="746">
                  <c:v>26.423934442808076</c:v>
                </c:pt>
                <c:pt idx="747">
                  <c:v>26.623934120753276</c:v>
                </c:pt>
                <c:pt idx="748">
                  <c:v>26.823933813193335</c:v>
                </c:pt>
                <c:pt idx="749">
                  <c:v>27.023933519475847</c:v>
                </c:pt>
                <c:pt idx="750">
                  <c:v>27.223933238977828</c:v>
                </c:pt>
                <c:pt idx="751">
                  <c:v>27.423932971104243</c:v>
                </c:pt>
                <c:pt idx="752">
                  <c:v>27.623932715286912</c:v>
                </c:pt>
                <c:pt idx="753">
                  <c:v>27.82393247098328</c:v>
                </c:pt>
                <c:pt idx="754">
                  <c:v>28.023932237675105</c:v>
                </c:pt>
                <c:pt idx="755">
                  <c:v>28.223932014867515</c:v>
                </c:pt>
                <c:pt idx="756">
                  <c:v>28.423931802087921</c:v>
                </c:pt>
                <c:pt idx="757">
                  <c:v>28.623931598884951</c:v>
                </c:pt>
                <c:pt idx="758">
                  <c:v>28.823931404827647</c:v>
                </c:pt>
                <c:pt idx="759">
                  <c:v>29.023931219504348</c:v>
                </c:pt>
                <c:pt idx="760">
                  <c:v>29.223931042521961</c:v>
                </c:pt>
                <c:pt idx="761">
                  <c:v>29.423930873505064</c:v>
                </c:pt>
                <c:pt idx="762">
                  <c:v>29.623930712095174</c:v>
                </c:pt>
                <c:pt idx="763">
                  <c:v>29.823930557949922</c:v>
                </c:pt>
                <c:pt idx="764">
                  <c:v>30.023930410742345</c:v>
                </c:pt>
                <c:pt idx="765">
                  <c:v>30.22393027016021</c:v>
                </c:pt>
                <c:pt idx="766">
                  <c:v>30.423930135905287</c:v>
                </c:pt>
                <c:pt idx="767">
                  <c:v>30.623930007692884</c:v>
                </c:pt>
                <c:pt idx="768">
                  <c:v>30.823929885251118</c:v>
                </c:pt>
                <c:pt idx="769">
                  <c:v>31.023929768319988</c:v>
                </c:pt>
                <c:pt idx="770">
                  <c:v>31.223929656651634</c:v>
                </c:pt>
                <c:pt idx="771">
                  <c:v>31.42392955000917</c:v>
                </c:pt>
                <c:pt idx="772">
                  <c:v>31.623929448166344</c:v>
                </c:pt>
                <c:pt idx="773">
                  <c:v>31.82392935090725</c:v>
                </c:pt>
                <c:pt idx="774">
                  <c:v>32.023929258025525</c:v>
                </c:pt>
                <c:pt idx="775">
                  <c:v>32.223929169324151</c:v>
                </c:pt>
                <c:pt idx="776">
                  <c:v>32.42392908461504</c:v>
                </c:pt>
                <c:pt idx="777">
                  <c:v>32.623929003718416</c:v>
                </c:pt>
                <c:pt idx="778">
                  <c:v>32.823928926462813</c:v>
                </c:pt>
                <c:pt idx="779">
                  <c:v>33.023928852684222</c:v>
                </c:pt>
                <c:pt idx="780">
                  <c:v>33.22392878222621</c:v>
                </c:pt>
                <c:pt idx="781">
                  <c:v>33.42392871493935</c:v>
                </c:pt>
                <c:pt idx="782">
                  <c:v>33.623928650680853</c:v>
                </c:pt>
                <c:pt idx="783">
                  <c:v>33.823928589314505</c:v>
                </c:pt>
                <c:pt idx="784">
                  <c:v>34.023928530710066</c:v>
                </c:pt>
                <c:pt idx="785">
                  <c:v>34.223928474743303</c:v>
                </c:pt>
                <c:pt idx="786">
                  <c:v>34.423928421295471</c:v>
                </c:pt>
                <c:pt idx="787">
                  <c:v>34.623928370253154</c:v>
                </c:pt>
                <c:pt idx="788">
                  <c:v>34.823928321508134</c:v>
                </c:pt>
                <c:pt idx="789">
                  <c:v>35.023928274956972</c:v>
                </c:pt>
                <c:pt idx="790">
                  <c:v>35.22392823050096</c:v>
                </c:pt>
                <c:pt idx="791">
                  <c:v>35.423928188045835</c:v>
                </c:pt>
                <c:pt idx="792">
                  <c:v>35.623928147501459</c:v>
                </c:pt>
                <c:pt idx="793">
                  <c:v>35.823928108781871</c:v>
                </c:pt>
                <c:pt idx="794">
                  <c:v>36.023928071805017</c:v>
                </c:pt>
                <c:pt idx="795">
                  <c:v>36.223928036492367</c:v>
                </c:pt>
                <c:pt idx="796">
                  <c:v>36.423928002769074</c:v>
                </c:pt>
                <c:pt idx="797">
                  <c:v>36.6239279705635</c:v>
                </c:pt>
                <c:pt idx="798">
                  <c:v>36.823927939807476</c:v>
                </c:pt>
                <c:pt idx="799">
                  <c:v>37.023927910435674</c:v>
                </c:pt>
                <c:pt idx="800">
                  <c:v>37.223927882385851</c:v>
                </c:pt>
                <c:pt idx="801">
                  <c:v>37.423927855598464</c:v>
                </c:pt>
                <c:pt idx="802">
                  <c:v>37.623927830016697</c:v>
                </c:pt>
                <c:pt idx="803">
                  <c:v>37.823927805586351</c:v>
                </c:pt>
                <c:pt idx="804">
                  <c:v>38.023927782255512</c:v>
                </c:pt>
                <c:pt idx="805">
                  <c:v>38.2239277599747</c:v>
                </c:pt>
                <c:pt idx="806">
                  <c:v>38.423927738696705</c:v>
                </c:pt>
                <c:pt idx="807">
                  <c:v>38.623927718376393</c:v>
                </c:pt>
                <c:pt idx="808">
                  <c:v>38.823927698970621</c:v>
                </c:pt>
                <c:pt idx="809">
                  <c:v>39.023927680438504</c:v>
                </c:pt>
                <c:pt idx="810">
                  <c:v>39.223927662740039</c:v>
                </c:pt>
                <c:pt idx="811">
                  <c:v>39.423927645838376</c:v>
                </c:pt>
                <c:pt idx="812">
                  <c:v>39.623927629697548</c:v>
                </c:pt>
                <c:pt idx="813">
                  <c:v>39.823927614282965</c:v>
                </c:pt>
                <c:pt idx="814">
                  <c:v>40.023927599562214</c:v>
                </c:pt>
                <c:pt idx="815">
                  <c:v>40.223927585504043</c:v>
                </c:pt>
                <c:pt idx="816">
                  <c:v>40.42392757207854</c:v>
                </c:pt>
                <c:pt idx="817">
                  <c:v>40.623927559257297</c:v>
                </c:pt>
                <c:pt idx="818">
                  <c:v>40.823927547013085</c:v>
                </c:pt>
              </c:numCache>
            </c:numRef>
          </c:yVal>
          <c:smooth val="1"/>
          <c:extLst>
            <c:ext xmlns:c16="http://schemas.microsoft.com/office/drawing/2014/chart" uri="{C3380CC4-5D6E-409C-BE32-E72D297353CC}">
              <c16:uniqueId val="{00000000-81E5-644E-B262-9E67103876AA}"/>
            </c:ext>
          </c:extLst>
        </c:ser>
        <c:ser>
          <c:idx val="5"/>
          <c:order val="5"/>
          <c:tx>
            <c:v>DC_gain_power</c:v>
          </c:tx>
          <c:spPr>
            <a:ln>
              <a:prstDash val="sysDot"/>
            </a:ln>
          </c:spPr>
          <c:marker>
            <c:symbol val="none"/>
          </c:marker>
          <c:xVal>
            <c:numRef>
              <c:f>Sheet2!$F$21:$G$21</c:f>
              <c:numCache>
                <c:formatCode>General</c:formatCode>
                <c:ptCount val="2"/>
                <c:pt idx="0">
                  <c:v>100</c:v>
                </c:pt>
                <c:pt idx="1">
                  <c:v>1000000</c:v>
                </c:pt>
              </c:numCache>
            </c:numRef>
          </c:xVal>
          <c:yVal>
            <c:numRef>
              <c:f>Sheet2!$D$21:$E$21</c:f>
              <c:numCache>
                <c:formatCode>General</c:formatCode>
                <c:ptCount val="2"/>
                <c:pt idx="0">
                  <c:v>-0.43247621687911453</c:v>
                </c:pt>
                <c:pt idx="1">
                  <c:v>-0.43247621687911453</c:v>
                </c:pt>
              </c:numCache>
            </c:numRef>
          </c:yVal>
          <c:smooth val="1"/>
          <c:extLst>
            <c:ext xmlns:c16="http://schemas.microsoft.com/office/drawing/2014/chart" uri="{C3380CC4-5D6E-409C-BE32-E72D297353CC}">
              <c16:uniqueId val="{00000001-81E5-644E-B262-9E67103876AA}"/>
            </c:ext>
          </c:extLst>
        </c:ser>
        <c:dLbls>
          <c:showLegendKey val="0"/>
          <c:showVal val="0"/>
          <c:showCatName val="0"/>
          <c:showSerName val="0"/>
          <c:showPercent val="0"/>
          <c:showBubbleSize val="0"/>
        </c:dLbls>
        <c:axId val="527749120"/>
        <c:axId val="527751040"/>
      </c:scatterChart>
      <c:scatterChart>
        <c:scatterStyle val="smoothMarker"/>
        <c:varyColors val="0"/>
        <c:ser>
          <c:idx val="1"/>
          <c:order val="1"/>
          <c:tx>
            <c:v>phase</c:v>
          </c:tx>
          <c:spPr>
            <a:ln w="38100" cap="rnd" cmpd="sng" algn="ctr">
              <a:solidFill>
                <a:schemeClr val="accent2">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Sheet2!$AF$4:$AF$822</c:f>
              <c:numCache>
                <c:formatCode>0.0000</c:formatCode>
                <c:ptCount val="819"/>
                <c:pt idx="0">
                  <c:v>-2.9408015929891351</c:v>
                </c:pt>
                <c:pt idx="1">
                  <c:v>-3.0091869985123534</c:v>
                </c:pt>
                <c:pt idx="2">
                  <c:v>-3.0791571218431351</c:v>
                </c:pt>
                <c:pt idx="3">
                  <c:v>-3.1507482927219836</c:v>
                </c:pt>
                <c:pt idx="4">
                  <c:v>-3.2239976456786632</c:v>
                </c:pt>
                <c:pt idx="5">
                  <c:v>-3.2989431358462991</c:v>
                </c:pt>
                <c:pt idx="6">
                  <c:v>-3.3756235549380187</c:v>
                </c:pt>
                <c:pt idx="7">
                  <c:v>-3.4540785473756346</c:v>
                </c:pt>
                <c:pt idx="8">
                  <c:v>-3.534348626558744</c:v>
                </c:pt>
                <c:pt idx="9">
                  <c:v>-3.6164751912612214</c:v>
                </c:pt>
                <c:pt idx="10">
                  <c:v>-3.7005005421407633</c:v>
                </c:pt>
                <c:pt idx="11">
                  <c:v>-3.7864678983456144</c:v>
                </c:pt>
                <c:pt idx="12">
                  <c:v>-3.8744214142010209</c:v>
                </c:pt>
                <c:pt idx="13">
                  <c:v>-3.9644061959561916</c:v>
                </c:pt>
                <c:pt idx="14">
                  <c:v>-4.0564683185707828</c:v>
                </c:pt>
                <c:pt idx="15">
                  <c:v>-4.1506548425178433</c:v>
                </c:pt>
                <c:pt idx="16">
                  <c:v>-4.2470138305782017</c:v>
                </c:pt>
                <c:pt idx="17">
                  <c:v>-4.3455943645988189</c:v>
                </c:pt>
                <c:pt idx="18">
                  <c:v>-4.4464465621854394</c:v>
                </c:pt>
                <c:pt idx="19">
                  <c:v>-4.5496215932971129</c:v>
                </c:pt>
                <c:pt idx="20">
                  <c:v>-4.6551716967075825</c:v>
                </c:pt>
                <c:pt idx="21">
                  <c:v>-4.7631501962954488</c:v>
                </c:pt>
                <c:pt idx="22">
                  <c:v>-4.8736115171220655</c:v>
                </c:pt>
                <c:pt idx="23">
                  <c:v>-4.9866112012526598</c:v>
                </c:pt>
                <c:pt idx="24">
                  <c:v>-5.1022059232728143</c:v>
                </c:pt>
                <c:pt idx="25">
                  <c:v>-5.2204535054484928</c:v>
                </c:pt>
                <c:pt idx="26">
                  <c:v>-5.3414129324740278</c:v>
                </c:pt>
                <c:pt idx="27">
                  <c:v>-5.4651443657481131</c:v>
                </c:pt>
                <c:pt idx="28">
                  <c:v>-5.5917091571134652</c:v>
                </c:pt>
                <c:pt idx="29">
                  <c:v>-5.7211698619909974</c:v>
                </c:pt>
                <c:pt idx="30">
                  <c:v>-5.8535902518344427</c:v>
                </c:pt>
                <c:pt idx="31">
                  <c:v>-5.9890353258259701</c:v>
                </c:pt>
                <c:pt idx="32">
                  <c:v>-6.1275713217277819</c:v>
                </c:pt>
                <c:pt idx="33">
                  <c:v>-6.2692657257987996</c:v>
                </c:pt>
                <c:pt idx="34">
                  <c:v>-6.4141872816792809</c:v>
                </c:pt>
                <c:pt idx="35">
                  <c:v>-6.562405998139722</c:v>
                </c:pt>
                <c:pt idx="36">
                  <c:v>-6.713993155583502</c:v>
                </c:pt>
                <c:pt idx="37">
                  <c:v>-6.8690213111854517</c:v>
                </c:pt>
                <c:pt idx="38">
                  <c:v>-7.0275643025411156</c:v>
                </c:pt>
                <c:pt idx="39">
                  <c:v>-7.1896972496934186</c:v>
                </c:pt>
                <c:pt idx="40">
                  <c:v>-7.3554965553952396</c:v>
                </c:pt>
                <c:pt idx="41">
                  <c:v>-7.5250399034578201</c:v>
                </c:pt>
                <c:pt idx="42">
                  <c:v>-7.6984062550258852</c:v>
                </c:pt>
                <c:pt idx="43">
                  <c:v>-7.8756758426111446</c:v>
                </c:pt>
                <c:pt idx="44">
                  <c:v>-8.0569301617060827</c:v>
                </c:pt>
                <c:pt idx="45">
                  <c:v>-8.2422519597900283</c:v>
                </c:pt>
                <c:pt idx="46">
                  <c:v>-8.4317252225292627</c:v>
                </c:pt>
                <c:pt idx="47">
                  <c:v>-8.6254351569622347</c:v>
                </c:pt>
                <c:pt idx="48">
                  <c:v>-8.8234681714502283</c:v>
                </c:pt>
                <c:pt idx="49">
                  <c:v>-9.0259118521627091</c:v>
                </c:pt>
                <c:pt idx="50">
                  <c:v>-9.2328549358553342</c:v>
                </c:pt>
                <c:pt idx="51">
                  <c:v>-9.4443872786873282</c:v>
                </c:pt>
                <c:pt idx="52">
                  <c:v>-9.6605998208132853</c:v>
                </c:pt>
                <c:pt idx="53">
                  <c:v>-9.8815845464730732</c:v>
                </c:pt>
                <c:pt idx="54">
                  <c:v>-10.1074344392922</c:v>
                </c:pt>
                <c:pt idx="55">
                  <c:v>-10.338243432493487</c:v>
                </c:pt>
                <c:pt idx="56">
                  <c:v>-10.574106353710061</c:v>
                </c:pt>
                <c:pt idx="57">
                  <c:v>-10.815118864078892</c:v>
                </c:pt>
                <c:pt idx="58">
                  <c:v>-11.061377391284072</c:v>
                </c:pt>
                <c:pt idx="59">
                  <c:v>-11.312979056209217</c:v>
                </c:pt>
                <c:pt idx="60">
                  <c:v>-11.570021592849933</c:v>
                </c:pt>
                <c:pt idx="61">
                  <c:v>-11.832603261129155</c:v>
                </c:pt>
                <c:pt idx="62">
                  <c:v>-12.100822752251926</c:v>
                </c:pt>
                <c:pt idx="63">
                  <c:v>-12.374779086230523</c:v>
                </c:pt>
                <c:pt idx="64">
                  <c:v>-12.654571501207494</c:v>
                </c:pt>
                <c:pt idx="65">
                  <c:v>-12.940299334202269</c:v>
                </c:pt>
                <c:pt idx="66">
                  <c:v>-13.232061892907511</c:v>
                </c:pt>
                <c:pt idx="67">
                  <c:v>-13.529958318163995</c:v>
                </c:pt>
                <c:pt idx="68">
                  <c:v>-13.834087436748678</c:v>
                </c:pt>
                <c:pt idx="69">
                  <c:v>-14.144547604119056</c:v>
                </c:pt>
                <c:pt idx="70">
                  <c:v>-14.461436536769472</c:v>
                </c:pt>
                <c:pt idx="71">
                  <c:v>-14.784851133870601</c:v>
                </c:pt>
                <c:pt idx="72">
                  <c:v>-15.114887287884159</c:v>
                </c:pt>
                <c:pt idx="73">
                  <c:v>-15.45163968386945</c:v>
                </c:pt>
                <c:pt idx="74">
                  <c:v>-15.795201587228805</c:v>
                </c:pt>
                <c:pt idx="75">
                  <c:v>-16.145664619674221</c:v>
                </c:pt>
                <c:pt idx="76">
                  <c:v>-16.503118523239401</c:v>
                </c:pt>
                <c:pt idx="77">
                  <c:v>-16.867650912209161</c:v>
                </c:pt>
                <c:pt idx="78">
                  <c:v>-17.239347012892988</c:v>
                </c:pt>
                <c:pt idx="79">
                  <c:v>-17.618289391231784</c:v>
                </c:pt>
                <c:pt idx="80">
                  <c:v>-18.004557668295924</c:v>
                </c:pt>
                <c:pt idx="81">
                  <c:v>-18.39822822381085</c:v>
                </c:pt>
                <c:pt idx="82">
                  <c:v>-18.799373887931779</c:v>
                </c:pt>
                <c:pt idx="83">
                  <c:v>-19.208063621583481</c:v>
                </c:pt>
                <c:pt idx="84">
                  <c:v>-19.62436218578371</c:v>
                </c:pt>
                <c:pt idx="85">
                  <c:v>-20.048329800480442</c:v>
                </c:pt>
                <c:pt idx="86">
                  <c:v>-20.480021793552826</c:v>
                </c:pt>
                <c:pt idx="87">
                  <c:v>-20.919488240754383</c:v>
                </c:pt>
                <c:pt idx="88">
                  <c:v>-21.366773597513024</c:v>
                </c:pt>
                <c:pt idx="89">
                  <c:v>-21.821916323647002</c:v>
                </c:pt>
                <c:pt idx="90">
                  <c:v>-22.284948502206042</c:v>
                </c:pt>
                <c:pt idx="91">
                  <c:v>-22.755895453804914</c:v>
                </c:pt>
                <c:pt idx="92">
                  <c:v>-23.234775347977347</c:v>
                </c:pt>
                <c:pt idx="93">
                  <c:v>-23.721598813244881</c:v>
                </c:pt>
                <c:pt idx="94">
                  <c:v>-24.216368547762233</c:v>
                </c:pt>
                <c:pt idx="95">
                  <c:v>-24.719078932569179</c:v>
                </c:pt>
                <c:pt idx="96">
                  <c:v>-25.229715649645183</c:v>
                </c:pt>
                <c:pt idx="97">
                  <c:v>-25.748255307125639</c:v>
                </c:pt>
                <c:pt idx="98">
                  <c:v>-26.274665074194193</c:v>
                </c:pt>
                <c:pt idx="99">
                  <c:v>-26.808902328313248</c:v>
                </c:pt>
                <c:pt idx="100">
                  <c:v>-27.350914317588469</c:v>
                </c:pt>
                <c:pt idx="101">
                  <c:v>-27.90063784118373</c:v>
                </c:pt>
                <c:pt idx="102">
                  <c:v>-28.45799895080318</c:v>
                </c:pt>
                <c:pt idx="103">
                  <c:v>-29.022912676337405</c:v>
                </c:pt>
                <c:pt idx="104">
                  <c:v>-29.595282778824362</c:v>
                </c:pt>
                <c:pt idx="105">
                  <c:v>-30.175001533901998</c:v>
                </c:pt>
                <c:pt idx="106">
                  <c:v>-30.761949548924701</c:v>
                </c:pt>
                <c:pt idx="107">
                  <c:v>-31.355995616874011</c:v>
                </c:pt>
                <c:pt idx="108">
                  <c:v>-31.956996610119333</c:v>
                </c:pt>
                <c:pt idx="109">
                  <c:v>-32.564797416964929</c:v>
                </c:pt>
                <c:pt idx="110">
                  <c:v>-33.179230923763967</c:v>
                </c:pt>
                <c:pt idx="111">
                  <c:v>-33.800118045177307</c:v>
                </c:pt>
                <c:pt idx="112">
                  <c:v>-34.427267804912248</c:v>
                </c:pt>
                <c:pt idx="113">
                  <c:v>-35.060477468987813</c:v>
                </c:pt>
                <c:pt idx="114">
                  <c:v>-35.699532733244375</c:v>
                </c:pt>
                <c:pt idx="115">
                  <c:v>-36.344207966443015</c:v>
                </c:pt>
                <c:pt idx="116">
                  <c:v>-36.994266509893812</c:v>
                </c:pt>
                <c:pt idx="117">
                  <c:v>-37.649461034106146</c:v>
                </c:pt>
                <c:pt idx="118">
                  <c:v>-38.30953395248283</c:v>
                </c:pt>
                <c:pt idx="119">
                  <c:v>-38.974217891580039</c:v>
                </c:pt>
                <c:pt idx="120">
                  <c:v>-39.643236216938504</c:v>
                </c:pt>
                <c:pt idx="121">
                  <c:v>-40.31630361296169</c:v>
                </c:pt>
                <c:pt idx="122">
                  <c:v>-40.993126714784097</c:v>
                </c:pt>
                <c:pt idx="123">
                  <c:v>-41.67340478954074</c:v>
                </c:pt>
                <c:pt idx="124">
                  <c:v>-42.356830463932987</c:v>
                </c:pt>
                <c:pt idx="125">
                  <c:v>-43.043090494484566</c:v>
                </c:pt>
                <c:pt idx="126">
                  <c:v>-43.731866576414838</c:v>
                </c:pt>
                <c:pt idx="127">
                  <c:v>-44.422836186620835</c:v>
                </c:pt>
                <c:pt idx="128">
                  <c:v>-45.115673455871772</c:v>
                </c:pt>
                <c:pt idx="129">
                  <c:v>-45.810050064983166</c:v>
                </c:pt>
                <c:pt idx="130">
                  <c:v>-46.505636159456245</c:v>
                </c:pt>
                <c:pt idx="131">
                  <c:v>-47.202101276852922</c:v>
                </c:pt>
                <c:pt idx="132">
                  <c:v>-47.899115281026212</c:v>
                </c:pt>
                <c:pt idx="133">
                  <c:v>-48.596349297246505</c:v>
                </c:pt>
                <c:pt idx="134">
                  <c:v>-49.293476642254177</c:v>
                </c:pt>
                <c:pt idx="135">
                  <c:v>-49.990173743334594</c:v>
                </c:pt>
                <c:pt idx="136">
                  <c:v>-50.686121040641538</c:v>
                </c:pt>
                <c:pt idx="137">
                  <c:v>-51.38100386719978</c:v>
                </c:pt>
                <c:pt idx="138">
                  <c:v>-52.074513301279538</c:v>
                </c:pt>
                <c:pt idx="139">
                  <c:v>-52.766346986161743</c:v>
                </c:pt>
                <c:pt idx="140">
                  <c:v>-53.456209912688898</c:v>
                </c:pt>
                <c:pt idx="141">
                  <c:v>-54.143815160420303</c:v>
                </c:pt>
                <c:pt idx="142">
                  <c:v>-54.828884593670722</c:v>
                </c:pt>
                <c:pt idx="143">
                  <c:v>-55.511149509205872</c:v>
                </c:pt>
                <c:pt idx="144">
                  <c:v>-56.190351232879117</c:v>
                </c:pt>
                <c:pt idx="145">
                  <c:v>-56.866241663025555</c:v>
                </c:pt>
                <c:pt idx="146">
                  <c:v>-57.538583758959057</c:v>
                </c:pt>
                <c:pt idx="147">
                  <c:v>-58.207151973451339</c:v>
                </c:pt>
                <c:pt idx="148">
                  <c:v>-58.871732628590742</c:v>
                </c:pt>
                <c:pt idx="149">
                  <c:v>-59.532124234922591</c:v>
                </c:pt>
                <c:pt idx="150">
                  <c:v>-60.188137754250832</c:v>
                </c:pt>
                <c:pt idx="151">
                  <c:v>-60.839596806933535</c:v>
                </c:pt>
                <c:pt idx="152">
                  <c:v>-61.486337824919303</c:v>
                </c:pt>
                <c:pt idx="153">
                  <c:v>-62.128210152151638</c:v>
                </c:pt>
                <c:pt idx="154">
                  <c:v>-62.765076094308967</c:v>
                </c:pt>
                <c:pt idx="155">
                  <c:v>-63.396810920141988</c:v>
                </c:pt>
                <c:pt idx="156">
                  <c:v>-64.023302816926886</c:v>
                </c:pt>
                <c:pt idx="157">
                  <c:v>-64.644452802760739</c:v>
                </c:pt>
                <c:pt idx="158">
                  <c:v>-65.260174598594318</c:v>
                </c:pt>
                <c:pt idx="159">
                  <c:v>-65.870394463022024</c:v>
                </c:pt>
                <c:pt idx="160">
                  <c:v>-66.475050992934655</c:v>
                </c:pt>
                <c:pt idx="161">
                  <c:v>-67.074094893187592</c:v>
                </c:pt>
                <c:pt idx="162">
                  <c:v>-67.667488718450088</c:v>
                </c:pt>
                <c:pt idx="163">
                  <c:v>-68.255206590380098</c:v>
                </c:pt>
                <c:pt idx="164">
                  <c:v>-68.837233893221253</c:v>
                </c:pt>
                <c:pt idx="165">
                  <c:v>-69.413566950841641</c:v>
                </c:pt>
                <c:pt idx="166">
                  <c:v>-69.984212688138186</c:v>
                </c:pt>
                <c:pt idx="167">
                  <c:v>-70.549188279611215</c:v>
                </c:pt>
                <c:pt idx="168">
                  <c:v>-71.108520787782794</c:v>
                </c:pt>
                <c:pt idx="169">
                  <c:v>-71.662246793984025</c:v>
                </c:pt>
                <c:pt idx="170">
                  <c:v>-72.210412023882952</c:v>
                </c:pt>
                <c:pt idx="171">
                  <c:v>-72.753070969958543</c:v>
                </c:pt>
                <c:pt idx="172">
                  <c:v>-73.290286512961472</c:v>
                </c:pt>
                <c:pt idx="173">
                  <c:v>-73.822129544229284</c:v>
                </c:pt>
                <c:pt idx="174">
                  <c:v>-74.348678590554726</c:v>
                </c:pt>
                <c:pt idx="175">
                  <c:v>-74.87001944313684</c:v>
                </c:pt>
                <c:pt idx="176">
                  <c:v>-75.386244791977802</c:v>
                </c:pt>
                <c:pt idx="177">
                  <c:v>-75.897453866928032</c:v>
                </c:pt>
                <c:pt idx="178">
                  <c:v>-76.403752086425825</c:v>
                </c:pt>
                <c:pt idx="179">
                  <c:v>-76.90525071482918</c:v>
                </c:pt>
                <c:pt idx="180">
                  <c:v>-77.402066529094114</c:v>
                </c:pt>
                <c:pt idx="181">
                  <c:v>-77.894321495421593</c:v>
                </c:pt>
                <c:pt idx="182">
                  <c:v>-78.38214245636658</c:v>
                </c:pt>
                <c:pt idx="183">
                  <c:v>-78.865660828786986</c:v>
                </c:pt>
                <c:pt idx="184">
                  <c:v>-79.345012312899343</c:v>
                </c:pt>
                <c:pt idx="185">
                  <c:v>-79.820336612606965</c:v>
                </c:pt>
                <c:pt idx="186">
                  <c:v>-80.291777167174018</c:v>
                </c:pt>
                <c:pt idx="187">
                  <c:v>-80.759480894233633</c:v>
                </c:pt>
                <c:pt idx="188">
                  <c:v>-81.223597944039369</c:v>
                </c:pt>
                <c:pt idx="189">
                  <c:v>-81.68428146480241</c:v>
                </c:pt>
                <c:pt idx="190">
                  <c:v>-82.141687378890182</c:v>
                </c:pt>
                <c:pt idx="191">
                  <c:v>-82.595974169608937</c:v>
                </c:pt>
                <c:pt idx="192">
                  <c:v>-83.047302678239774</c:v>
                </c:pt>
                <c:pt idx="193">
                  <c:v>-83.495835910955535</c:v>
                </c:pt>
                <c:pt idx="194">
                  <c:v>-83.941738855204306</c:v>
                </c:pt>
                <c:pt idx="195">
                  <c:v>-84.385178305112944</c:v>
                </c:pt>
                <c:pt idx="196">
                  <c:v>-84.826322695432154</c:v>
                </c:pt>
                <c:pt idx="197">
                  <c:v>-85.265341943520426</c:v>
                </c:pt>
                <c:pt idx="198">
                  <c:v>-85.702407298839788</c:v>
                </c:pt>
                <c:pt idx="199">
                  <c:v>-86.137691199419137</c:v>
                </c:pt>
                <c:pt idx="200">
                  <c:v>-86.571367134722678</c:v>
                </c:pt>
                <c:pt idx="201">
                  <c:v>-87.003609514348923</c:v>
                </c:pt>
                <c:pt idx="202">
                  <c:v>-87.434593541972617</c:v>
                </c:pt>
                <c:pt idx="203">
                  <c:v>-87.864495093933883</c:v>
                </c:pt>
                <c:pt idx="204">
                  <c:v>-88.293490601869664</c:v>
                </c:pt>
                <c:pt idx="205">
                  <c:v>-88.721756938776906</c:v>
                </c:pt>
                <c:pt idx="206">
                  <c:v>-89.1494713078921</c:v>
                </c:pt>
                <c:pt idx="207">
                  <c:v>-89.576811133766697</c:v>
                </c:pt>
                <c:pt idx="208">
                  <c:v>-90.003953954916554</c:v>
                </c:pt>
                <c:pt idx="209">
                  <c:v>-90.431077317419906</c:v>
                </c:pt>
                <c:pt idx="210">
                  <c:v>-90.858358668838633</c:v>
                </c:pt>
                <c:pt idx="211">
                  <c:v>-91.285975251836106</c:v>
                </c:pt>
                <c:pt idx="212">
                  <c:v>-91.714103996865489</c:v>
                </c:pt>
                <c:pt idx="213">
                  <c:v>-92.142921413303668</c:v>
                </c:pt>
                <c:pt idx="214">
                  <c:v>-92.57260347840807</c:v>
                </c:pt>
                <c:pt idx="215">
                  <c:v>-93.003325523475368</c:v>
                </c:pt>
                <c:pt idx="216">
                  <c:v>-93.435262116586458</c:v>
                </c:pt>
                <c:pt idx="217">
                  <c:v>-93.868586941325631</c:v>
                </c:pt>
                <c:pt idx="218">
                  <c:v>-94.303472670868786</c:v>
                </c:pt>
                <c:pt idx="219">
                  <c:v>-94.740090836842825</c:v>
                </c:pt>
                <c:pt idx="220">
                  <c:v>-95.178611692368236</c:v>
                </c:pt>
                <c:pt idx="221">
                  <c:v>-95.619204068707063</c:v>
                </c:pt>
                <c:pt idx="222">
                  <c:v>-96.062035224953547</c:v>
                </c:pt>
                <c:pt idx="223">
                  <c:v>-96.507270690218718</c:v>
                </c:pt>
                <c:pt idx="224">
                  <c:v>-96.955074097781235</c:v>
                </c:pt>
                <c:pt idx="225">
                  <c:v>-97.405607010696357</c:v>
                </c:pt>
                <c:pt idx="226">
                  <c:v>-97.859028738383017</c:v>
                </c:pt>
                <c:pt idx="227">
                  <c:v>-98.315496143736027</c:v>
                </c:pt>
                <c:pt idx="228">
                  <c:v>-98.775163440346304</c:v>
                </c:pt>
                <c:pt idx="229">
                  <c:v>-99.238181979449408</c:v>
                </c:pt>
                <c:pt idx="230">
                  <c:v>-99.704700026267176</c:v>
                </c:pt>
                <c:pt idx="231">
                  <c:v>-100.17486252545658</c:v>
                </c:pt>
                <c:pt idx="232">
                  <c:v>-100.64881085543561</c:v>
                </c:pt>
                <c:pt idx="233">
                  <c:v>-101.12668257141861</c:v>
                </c:pt>
                <c:pt idx="234">
                  <c:v>-101.60861113706123</c:v>
                </c:pt>
                <c:pt idx="235">
                  <c:v>-102.09472564469418</c:v>
                </c:pt>
                <c:pt idx="236">
                  <c:v>-102.58515052420582</c:v>
                </c:pt>
                <c:pt idx="237">
                  <c:v>-103.08000524072877</c:v>
                </c:pt>
                <c:pt idx="238">
                  <c:v>-103.57940398138345</c:v>
                </c:pt>
                <c:pt idx="239">
                  <c:v>-104.08345533144183</c:v>
                </c:pt>
                <c:pt idx="240">
                  <c:v>-104.59226194039032</c:v>
                </c:pt>
                <c:pt idx="241">
                  <c:v>-105.10592017849676</c:v>
                </c:pt>
                <c:pt idx="242">
                  <c:v>-105.62451978461874</c:v>
                </c:pt>
                <c:pt idx="243">
                  <c:v>-106.14814350613341</c:v>
                </c:pt>
                <c:pt idx="244">
                  <c:v>-106.67686673201476</c:v>
                </c:pt>
                <c:pt idx="245">
                  <c:v>-107.21075712024182</c:v>
                </c:pt>
                <c:pt idx="246">
                  <c:v>-107.74987422088014</c:v>
                </c:pt>
                <c:pt idx="247">
                  <c:v>-108.29426909634506</c:v>
                </c:pt>
                <c:pt idx="248">
                  <c:v>-108.8439839405238</c:v>
                </c:pt>
                <c:pt idx="249">
                  <c:v>-109.39905169860386</c:v>
                </c:pt>
                <c:pt idx="250">
                  <c:v>-109.95949568962536</c:v>
                </c:pt>
                <c:pt idx="251">
                  <c:v>-110.52532923394104</c:v>
                </c:pt>
                <c:pt idx="252">
                  <c:v>-111.09655528794117</c:v>
                </c:pt>
                <c:pt idx="253">
                  <c:v>-111.6731660885401</c:v>
                </c:pt>
                <c:pt idx="254">
                  <c:v>-112.25514281008633</c:v>
                </c:pt>
                <c:pt idx="255">
                  <c:v>-112.84245523648268</c:v>
                </c:pt>
                <c:pt idx="256">
                  <c:v>-113.43506145142479</c:v>
                </c:pt>
                <c:pt idx="257">
                  <c:v>-114.03290754976771</c:v>
                </c:pt>
                <c:pt idx="258">
                  <c:v>-114.63592737310505</c:v>
                </c:pt>
                <c:pt idx="259">
                  <c:v>-115.2440422727029</c:v>
                </c:pt>
                <c:pt idx="260">
                  <c:v>-115.85716090294807</c:v>
                </c:pt>
                <c:pt idx="261">
                  <c:v>-116.47517904846784</c:v>
                </c:pt>
                <c:pt idx="262">
                  <c:v>-117.09797948803096</c:v>
                </c:pt>
                <c:pt idx="263">
                  <c:v>-117.72543189826106</c:v>
                </c:pt>
                <c:pt idx="264">
                  <c:v>-118.35739280007228</c:v>
                </c:pt>
                <c:pt idx="265">
                  <c:v>-118.99370555057466</c:v>
                </c:pt>
                <c:pt idx="266">
                  <c:v>-119.63420038299199</c:v>
                </c:pt>
                <c:pt idx="267">
                  <c:v>-120.27869449688572</c:v>
                </c:pt>
                <c:pt idx="268">
                  <c:v>-120.926992200687</c:v>
                </c:pt>
                <c:pt idx="269">
                  <c:v>-121.5788851082049</c:v>
                </c:pt>
                <c:pt idx="270">
                  <c:v>-122.23415239040342</c:v>
                </c:pt>
                <c:pt idx="271">
                  <c:v>-122.89256108332782</c:v>
                </c:pt>
                <c:pt idx="272">
                  <c:v>-123.55386645261433</c:v>
                </c:pt>
                <c:pt idx="273">
                  <c:v>-124.21781241454107</c:v>
                </c:pt>
                <c:pt idx="274">
                  <c:v>-124.88413201307537</c:v>
                </c:pt>
                <c:pt idx="275">
                  <c:v>-125.55254795185834</c:v>
                </c:pt>
                <c:pt idx="276">
                  <c:v>-126.22277317953255</c:v>
                </c:pt>
                <c:pt idx="277">
                  <c:v>-126.89451152628969</c:v>
                </c:pt>
                <c:pt idx="278">
                  <c:v>-127.5674583889834</c:v>
                </c:pt>
                <c:pt idx="279">
                  <c:v>-128.24130146163682</c:v>
                </c:pt>
                <c:pt idx="280">
                  <c:v>-128.91572150768062</c:v>
                </c:pt>
                <c:pt idx="281">
                  <c:v>-129.5903931697886</c:v>
                </c:pt>
                <c:pt idx="282">
                  <c:v>-130.26498581275334</c:v>
                </c:pt>
                <c:pt idx="283">
                  <c:v>-130.93916439445812</c:v>
                </c:pt>
                <c:pt idx="284">
                  <c:v>-131.61259035967333</c:v>
                </c:pt>
                <c:pt idx="285">
                  <c:v>-132.28492255113156</c:v>
                </c:pt>
                <c:pt idx="286">
                  <c:v>-132.95581813212684</c:v>
                </c:pt>
                <c:pt idx="287">
                  <c:v>-133.62493351474242</c:v>
                </c:pt>
                <c:pt idx="288">
                  <c:v>-134.29192528773964</c:v>
                </c:pt>
                <c:pt idx="289">
                  <c:v>-134.95645113814018</c:v>
                </c:pt>
                <c:pt idx="290">
                  <c:v>-135.61817076060649</c:v>
                </c:pt>
                <c:pt idx="291">
                  <c:v>-136.27674674886481</c:v>
                </c:pt>
                <c:pt idx="292">
                  <c:v>-136.93184546362849</c:v>
                </c:pt>
                <c:pt idx="293">
                  <c:v>-137.58313787174137</c:v>
                </c:pt>
                <c:pt idx="294">
                  <c:v>-138.23030035161602</c:v>
                </c:pt>
                <c:pt idx="295">
                  <c:v>-138.87301546038012</c:v>
                </c:pt>
                <c:pt idx="296">
                  <c:v>-139.51097265863311</c:v>
                </c:pt>
                <c:pt idx="297">
                  <c:v>-140.14386898912159</c:v>
                </c:pt>
                <c:pt idx="298">
                  <c:v>-140.77140970617853</c:v>
                </c:pt>
                <c:pt idx="299">
                  <c:v>-141.39330885326876</c:v>
                </c:pt>
                <c:pt idx="300">
                  <c:v>-142.00928978651805</c:v>
                </c:pt>
                <c:pt idx="301">
                  <c:v>-142.61908564263572</c:v>
                </c:pt>
                <c:pt idx="302">
                  <c:v>-143.22243975017116</c:v>
                </c:pt>
                <c:pt idx="303">
                  <c:v>-143.8191059835639</c:v>
                </c:pt>
                <c:pt idx="304">
                  <c:v>-144.4088490599471</c:v>
                </c:pt>
                <c:pt idx="305">
                  <c:v>-144.99144477914228</c:v>
                </c:pt>
                <c:pt idx="306">
                  <c:v>-145.56668020772955</c:v>
                </c:pt>
                <c:pt idx="307">
                  <c:v>-146.13435380849168</c:v>
                </c:pt>
                <c:pt idx="308">
                  <c:v>-146.69427551690407</c:v>
                </c:pt>
                <c:pt idx="309">
                  <c:v>-147.2462667666797</c:v>
                </c:pt>
                <c:pt idx="310">
                  <c:v>-147.79016046666951</c:v>
                </c:pt>
                <c:pt idx="311">
                  <c:v>-148.32580093166905</c:v>
                </c:pt>
                <c:pt idx="312">
                  <c:v>-148.85304376988728</c:v>
                </c:pt>
                <c:pt idx="313">
                  <c:v>-149.37175572999755</c:v>
                </c:pt>
                <c:pt idx="314">
                  <c:v>-149.88181451081243</c:v>
                </c:pt>
                <c:pt idx="315">
                  <c:v>-150.3831085367064</c:v>
                </c:pt>
                <c:pt idx="316">
                  <c:v>-150.87553670195376</c:v>
                </c:pt>
                <c:pt idx="317">
                  <c:v>-151.35900808716013</c:v>
                </c:pt>
                <c:pt idx="318">
                  <c:v>-151.833441650943</c:v>
                </c:pt>
                <c:pt idx="319">
                  <c:v>-152.29876589996653</c:v>
                </c:pt>
                <c:pt idx="320">
                  <c:v>-152.75491854035872</c:v>
                </c:pt>
                <c:pt idx="321">
                  <c:v>-153.20184611344175</c:v>
                </c:pt>
                <c:pt idx="322">
                  <c:v>-153.63950361858778</c:v>
                </c:pt>
                <c:pt idx="323">
                  <c:v>-154.06785412588206</c:v>
                </c:pt>
                <c:pt idx="324">
                  <c:v>-154.48686838112727</c:v>
                </c:pt>
                <c:pt idx="325">
                  <c:v>-154.89652440557123</c:v>
                </c:pt>
                <c:pt idx="326">
                  <c:v>-155.2968070925773</c:v>
                </c:pt>
                <c:pt idx="327">
                  <c:v>-155.68770780329186</c:v>
                </c:pt>
                <c:pt idx="328">
                  <c:v>-156.06922396319649</c:v>
                </c:pt>
                <c:pt idx="329">
                  <c:v>-156.44135866126385</c:v>
                </c:pt>
                <c:pt idx="330">
                  <c:v>-156.80412025327357</c:v>
                </c:pt>
                <c:pt idx="331">
                  <c:v>-157.15752197068119</c:v>
                </c:pt>
                <c:pt idx="332">
                  <c:v>-157.50158153627694</c:v>
                </c:pt>
                <c:pt idx="333">
                  <c:v>-157.83632078772084</c:v>
                </c:pt>
                <c:pt idx="334">
                  <c:v>-158.16176530989702</c:v>
                </c:pt>
                <c:pt idx="335">
                  <c:v>-158.47794407689338</c:v>
                </c:pt>
                <c:pt idx="336">
                  <c:v>-158.78488910428496</c:v>
                </c:pt>
                <c:pt idx="337">
                  <c:v>-159.08263511228211</c:v>
                </c:pt>
                <c:pt idx="338">
                  <c:v>-159.37121920018768</c:v>
                </c:pt>
                <c:pt idx="339">
                  <c:v>-159.65068053251278</c:v>
                </c:pt>
                <c:pt idx="340">
                  <c:v>-159.92106003700161</c:v>
                </c:pt>
                <c:pt idx="341">
                  <c:v>-160.18240011473392</c:v>
                </c:pt>
                <c:pt idx="342">
                  <c:v>-160.43474436239592</c:v>
                </c:pt>
                <c:pt idx="343">
                  <c:v>-160.67813730674277</c:v>
                </c:pt>
                <c:pt idx="344">
                  <c:v>-160.91262415121415</c:v>
                </c:pt>
                <c:pt idx="345">
                  <c:v>-161.13825053461318</c:v>
                </c:pt>
                <c:pt idx="346">
                  <c:v>-161.35506230171055</c:v>
                </c:pt>
                <c:pt idx="347">
                  <c:v>-161.56310528559777</c:v>
                </c:pt>
                <c:pt idx="348">
                  <c:v>-161.76242510157974</c:v>
                </c:pt>
                <c:pt idx="349">
                  <c:v>-161.9530669523688</c:v>
                </c:pt>
                <c:pt idx="350">
                  <c:v>-162.13507544432116</c:v>
                </c:pt>
                <c:pt idx="351">
                  <c:v>-162.30849441443834</c:v>
                </c:pt>
                <c:pt idx="352">
                  <c:v>-162.47336676784468</c:v>
                </c:pt>
                <c:pt idx="353">
                  <c:v>-162.62973432544189</c:v>
                </c:pt>
                <c:pt idx="354">
                  <c:v>-162.77763768143853</c:v>
                </c:pt>
                <c:pt idx="355">
                  <c:v>-162.91711607044948</c:v>
                </c:pt>
                <c:pt idx="356">
                  <c:v>-163.04820724386281</c:v>
                </c:pt>
                <c:pt idx="357">
                  <c:v>-163.17094735517611</c:v>
                </c:pt>
                <c:pt idx="358">
                  <c:v>-163.28537085401052</c:v>
                </c:pt>
                <c:pt idx="359">
                  <c:v>-163.39151038852017</c:v>
                </c:pt>
                <c:pt idx="360">
                  <c:v>-163.4893967159268</c:v>
                </c:pt>
                <c:pt idx="361">
                  <c:v>-163.57905862091965</c:v>
                </c:pt>
                <c:pt idx="362">
                  <c:v>-163.66052284167836</c:v>
                </c:pt>
                <c:pt idx="363">
                  <c:v>-163.73381400328864</c:v>
                </c:pt>
                <c:pt idx="364">
                  <c:v>-163.79895455834105</c:v>
                </c:pt>
                <c:pt idx="365">
                  <c:v>-163.85596473451699</c:v>
                </c:pt>
                <c:pt idx="366">
                  <c:v>-163.90486248898873</c:v>
                </c:pt>
                <c:pt idx="367">
                  <c:v>-163.94566346947616</c:v>
                </c:pt>
                <c:pt idx="368">
                  <c:v>-163.97838098182524</c:v>
                </c:pt>
                <c:pt idx="369">
                  <c:v>-164.00302596399251</c:v>
                </c:pt>
                <c:pt idx="370">
                  <c:v>-164.01960696634114</c:v>
                </c:pt>
                <c:pt idx="371">
                  <c:v>-164.02813013817581</c:v>
                </c:pt>
                <c:pt idx="372">
                  <c:v>-164.02859922046414</c:v>
                </c:pt>
                <c:pt idx="373">
                  <c:v>-164.02101554471466</c:v>
                </c:pt>
                <c:pt idx="374">
                  <c:v>-164.00537803800336</c:v>
                </c:pt>
                <c:pt idx="375">
                  <c:v>-163.98168323416198</c:v>
                </c:pt>
                <c:pt idx="376">
                  <c:v>-163.94992529116286</c:v>
                </c:pt>
                <c:pt idx="377">
                  <c:v>-163.91009601475807</c:v>
                </c:pt>
                <c:pt idx="378">
                  <c:v>-163.86218488845003</c:v>
                </c:pt>
                <c:pt idx="379">
                  <c:v>-163.80617910989386</c:v>
                </c:pt>
                <c:pt idx="380">
                  <c:v>-163.74206363385085</c:v>
                </c:pt>
                <c:pt idx="381">
                  <c:v>-163.66982122183475</c:v>
                </c:pt>
                <c:pt idx="382">
                  <c:v>-163.58943249861071</c:v>
                </c:pt>
                <c:pt idx="383">
                  <c:v>-163.50087601572685</c:v>
                </c:pt>
                <c:pt idx="384">
                  <c:v>-163.40412832227696</c:v>
                </c:pt>
                <c:pt idx="385">
                  <c:v>-163.29916404311052</c:v>
                </c:pt>
                <c:pt idx="386">
                  <c:v>-163.18595596472176</c:v>
                </c:pt>
                <c:pt idx="387">
                  <c:v>-163.06447512906726</c:v>
                </c:pt>
                <c:pt idx="388">
                  <c:v>-162.93469093557266</c:v>
                </c:pt>
                <c:pt idx="389">
                  <c:v>-162.79657125160463</c:v>
                </c:pt>
                <c:pt idx="390">
                  <c:v>-162.65008253169228</c:v>
                </c:pt>
                <c:pt idx="391">
                  <c:v>-162.49518994579341</c:v>
                </c:pt>
                <c:pt idx="392">
                  <c:v>-162.33185751690539</c:v>
                </c:pt>
                <c:pt idx="393">
                  <c:v>-162.16004826832614</c:v>
                </c:pt>
                <c:pt idx="394">
                  <c:v>-161.9797243808712</c:v>
                </c:pt>
                <c:pt idx="395">
                  <c:v>-161.79084736035071</c:v>
                </c:pt>
                <c:pt idx="396">
                  <c:v>-161.59337821560476</c:v>
                </c:pt>
                <c:pt idx="397">
                  <c:v>-161.38727764738792</c:v>
                </c:pt>
                <c:pt idx="398">
                  <c:v>-161.17250624837712</c:v>
                </c:pt>
                <c:pt idx="399">
                  <c:v>-160.94902471456257</c:v>
                </c:pt>
                <c:pt idx="400">
                  <c:v>-160.71679406825581</c:v>
                </c:pt>
                <c:pt idx="401">
                  <c:v>-160.47577589292194</c:v>
                </c:pt>
                <c:pt idx="402">
                  <c:v>-160.22593258000825</c:v>
                </c:pt>
                <c:pt idx="403">
                  <c:v>-159.96722758790096</c:v>
                </c:pt>
                <c:pt idx="404">
                  <c:v>-159.69962571309446</c:v>
                </c:pt>
                <c:pt idx="405">
                  <c:v>-159.4230933736039</c:v>
                </c:pt>
                <c:pt idx="406">
                  <c:v>-159.13759890458877</c:v>
                </c:pt>
                <c:pt idx="407">
                  <c:v>-158.84311286608647</c:v>
                </c:pt>
                <c:pt idx="408">
                  <c:v>-158.53960836267711</c:v>
                </c:pt>
                <c:pt idx="409">
                  <c:v>-158.2270613748135</c:v>
                </c:pt>
                <c:pt idx="410">
                  <c:v>-157.90545110145723</c:v>
                </c:pt>
                <c:pt idx="411">
                  <c:v>-157.57476031355614</c:v>
                </c:pt>
                <c:pt idx="412">
                  <c:v>-157.23497571778785</c:v>
                </c:pt>
                <c:pt idx="413">
                  <c:v>-156.88608832987222</c:v>
                </c:pt>
                <c:pt idx="414">
                  <c:v>-156.52809385662644</c:v>
                </c:pt>
                <c:pt idx="415">
                  <c:v>-156.16099308579948</c:v>
                </c:pt>
                <c:pt idx="416">
                  <c:v>-155.78479228257683</c:v>
                </c:pt>
                <c:pt idx="417">
                  <c:v>-155.39950359149597</c:v>
                </c:pt>
                <c:pt idx="418">
                  <c:v>-155.00514544235494</c:v>
                </c:pt>
                <c:pt idx="419">
                  <c:v>-154.60174295853415</c:v>
                </c:pt>
                <c:pt idx="420">
                  <c:v>-154.18932836598643</c:v>
                </c:pt>
                <c:pt idx="421">
                  <c:v>-153.76794140098224</c:v>
                </c:pt>
                <c:pt idx="422">
                  <c:v>-153.33762971453365</c:v>
                </c:pt>
                <c:pt idx="423">
                  <c:v>-152.89844927124673</c:v>
                </c:pt>
                <c:pt idx="424">
                  <c:v>-152.45046474020512</c:v>
                </c:pt>
                <c:pt idx="425">
                  <c:v>-151.99374987532227</c:v>
                </c:pt>
                <c:pt idx="426">
                  <c:v>-151.52838788246325</c:v>
                </c:pt>
                <c:pt idx="427">
                  <c:v>-151.05447177050567</c:v>
                </c:pt>
                <c:pt idx="428">
                  <c:v>-150.57210468339269</c:v>
                </c:pt>
                <c:pt idx="429">
                  <c:v>-150.08140021014017</c:v>
                </c:pt>
                <c:pt idx="430">
                  <c:v>-149.58248266968388</c:v>
                </c:pt>
                <c:pt idx="431">
                  <c:v>-149.07548736740836</c:v>
                </c:pt>
                <c:pt idx="432">
                  <c:v>-148.56056082018256</c:v>
                </c:pt>
                <c:pt idx="433">
                  <c:v>-148.03786094673981</c:v>
                </c:pt>
                <c:pt idx="434">
                  <c:v>-147.50755722029362</c:v>
                </c:pt>
                <c:pt idx="435">
                  <c:v>-146.96983078036689</c:v>
                </c:pt>
                <c:pt idx="436">
                  <c:v>-146.42487450094174</c:v>
                </c:pt>
                <c:pt idx="437">
                  <c:v>-145.87289301220613</c:v>
                </c:pt>
                <c:pt idx="438">
                  <c:v>-145.31410267338944</c:v>
                </c:pt>
                <c:pt idx="439">
                  <c:v>-144.74873149443204</c:v>
                </c:pt>
                <c:pt idx="440">
                  <c:v>-144.17701900453733</c:v>
                </c:pt>
                <c:pt idx="441">
                  <c:v>-143.59921606599363</c:v>
                </c:pt>
                <c:pt idx="442">
                  <c:v>-143.01558463203668</c:v>
                </c:pt>
                <c:pt idx="443">
                  <c:v>-142.42639744794329</c:v>
                </c:pt>
                <c:pt idx="444">
                  <c:v>-141.83193769499618</c:v>
                </c:pt>
                <c:pt idx="445">
                  <c:v>-141.23249857744423</c:v>
                </c:pt>
                <c:pt idx="446">
                  <c:v>-140.62838285308661</c:v>
                </c:pt>
                <c:pt idx="447">
                  <c:v>-140.01990230862776</c:v>
                </c:pt>
                <c:pt idx="448">
                  <c:v>-139.40737718148603</c:v>
                </c:pt>
                <c:pt idx="449">
                  <c:v>-138.79113553026721</c:v>
                </c:pt>
                <c:pt idx="450">
                  <c:v>-138.17151255664652</c:v>
                </c:pt>
                <c:pt idx="451">
                  <c:v>-137.54884988191378</c:v>
                </c:pt>
                <c:pt idx="452">
                  <c:v>-136.92349478192756</c:v>
                </c:pt>
                <c:pt idx="453">
                  <c:v>-136.29579938468504</c:v>
                </c:pt>
                <c:pt idx="454">
                  <c:v>-135.66611983513644</c:v>
                </c:pt>
                <c:pt idx="455">
                  <c:v>-135.03481543224552</c:v>
                </c:pt>
                <c:pt idx="456">
                  <c:v>-134.40224774362093</c:v>
                </c:pt>
                <c:pt idx="457">
                  <c:v>-133.76877970330582</c:v>
                </c:pt>
                <c:pt idx="458">
                  <c:v>-133.13477469850912</c:v>
                </c:pt>
                <c:pt idx="459">
                  <c:v>-132.50059565119554</c:v>
                </c:pt>
                <c:pt idx="460">
                  <c:v>-131.86660410050698</c:v>
                </c:pt>
                <c:pt idx="461">
                  <c:v>-131.23315929198023</c:v>
                </c:pt>
                <c:pt idx="462">
                  <c:v>-130.60061727943909</c:v>
                </c:pt>
                <c:pt idx="463">
                  <c:v>-129.9693300452891</c:v>
                </c:pt>
                <c:pt idx="464">
                  <c:v>-129.33964464472061</c:v>
                </c:pt>
                <c:pt idx="465">
                  <c:v>-128.71190237904563</c:v>
                </c:pt>
                <c:pt idx="466">
                  <c:v>-128.08643800305441</c:v>
                </c:pt>
                <c:pt idx="467">
                  <c:v>-127.4635789708779</c:v>
                </c:pt>
                <c:pt idx="468">
                  <c:v>-126.84364472442689</c:v>
                </c:pt>
                <c:pt idx="469">
                  <c:v>-126.22694602798414</c:v>
                </c:pt>
                <c:pt idx="470">
                  <c:v>-125.61378435204239</c:v>
                </c:pt>
                <c:pt idx="471">
                  <c:v>-125.00445130895582</c:v>
                </c:pt>
                <c:pt idx="472">
                  <c:v>-124.39922814244213</c:v>
                </c:pt>
                <c:pt idx="473">
                  <c:v>-123.79838527243976</c:v>
                </c:pt>
                <c:pt idx="474">
                  <c:v>-123.20218189629659</c:v>
                </c:pt>
                <c:pt idx="475">
                  <c:v>-122.61086564674702</c:v>
                </c:pt>
                <c:pt idx="476">
                  <c:v>-122.02467230664098</c:v>
                </c:pt>
                <c:pt idx="477">
                  <c:v>-121.44382557991202</c:v>
                </c:pt>
                <c:pt idx="478">
                  <c:v>-120.86853691783327</c:v>
                </c:pt>
                <c:pt idx="479">
                  <c:v>-120.29900539920067</c:v>
                </c:pt>
                <c:pt idx="480">
                  <c:v>-119.73541766271524</c:v>
                </c:pt>
                <c:pt idx="481">
                  <c:v>-119.1779478895065</c:v>
                </c:pt>
                <c:pt idx="482">
                  <c:v>-118.62675783345662</c:v>
                </c:pt>
                <c:pt idx="483">
                  <c:v>-118.08199689673981</c:v>
                </c:pt>
                <c:pt idx="484">
                  <c:v>-117.54380224779302</c:v>
                </c:pt>
                <c:pt idx="485">
                  <c:v>-117.01229897878061</c:v>
                </c:pt>
                <c:pt idx="486">
                  <c:v>-116.48760029949565</c:v>
                </c:pt>
                <c:pt idx="487">
                  <c:v>-115.96980776457072</c:v>
                </c:pt>
                <c:pt idx="488">
                  <c:v>-115.45901153082806</c:v>
                </c:pt>
                <c:pt idx="489">
                  <c:v>-114.95529064159801</c:v>
                </c:pt>
                <c:pt idx="490">
                  <c:v>-114.45871333486035</c:v>
                </c:pt>
                <c:pt idx="491">
                  <c:v>-113.96933737211897</c:v>
                </c:pt>
                <c:pt idx="492">
                  <c:v>-113.48721038500219</c:v>
                </c:pt>
                <c:pt idx="493">
                  <c:v>-113.01237023668052</c:v>
                </c:pt>
                <c:pt idx="494">
                  <c:v>-112.54484539531641</c:v>
                </c:pt>
                <c:pt idx="495">
                  <c:v>-112.08465531689433</c:v>
                </c:pt>
                <c:pt idx="496">
                  <c:v>-111.63181083492725</c:v>
                </c:pt>
                <c:pt idx="497">
                  <c:v>-111.18631455469277</c:v>
                </c:pt>
                <c:pt idx="498">
                  <c:v>-110.7481612498121</c:v>
                </c:pt>
                <c:pt idx="499">
                  <c:v>-110.31733825915566</c:v>
                </c:pt>
                <c:pt idx="500">
                  <c:v>-109.89382588222283</c:v>
                </c:pt>
                <c:pt idx="501">
                  <c:v>-109.47759777131446</c:v>
                </c:pt>
                <c:pt idx="502">
                  <c:v>-109.0686213189794</c:v>
                </c:pt>
                <c:pt idx="503">
                  <c:v>-108.66685803938002</c:v>
                </c:pt>
                <c:pt idx="504">
                  <c:v>-108.27226394237688</c:v>
                </c:pt>
                <c:pt idx="505">
                  <c:v>-107.88478989928436</c:v>
                </c:pt>
                <c:pt idx="506">
                  <c:v>-107.50438199939119</c:v>
                </c:pt>
                <c:pt idx="507">
                  <c:v>-107.13098189647766</c:v>
                </c:pt>
                <c:pt idx="508">
                  <c:v>-106.76452714468743</c:v>
                </c:pt>
                <c:pt idx="509">
                  <c:v>-106.40495152323443</c:v>
                </c:pt>
                <c:pt idx="510">
                  <c:v>-106.05218534952827</c:v>
                </c:pt>
                <c:pt idx="511">
                  <c:v>-105.70615578041765</c:v>
                </c:pt>
                <c:pt idx="512">
                  <c:v>-105.36678710133083</c:v>
                </c:pt>
                <c:pt idx="513">
                  <c:v>-105.0340010031863</c:v>
                </c:pt>
                <c:pt idx="514">
                  <c:v>-104.70771684702027</c:v>
                </c:pt>
                <c:pt idx="515">
                  <c:v>-104.38785191634877</c:v>
                </c:pt>
                <c:pt idx="516">
                  <c:v>-104.07432165734173</c:v>
                </c:pt>
                <c:pt idx="517">
                  <c:v>-103.7670399069428</c:v>
                </c:pt>
                <c:pt idx="518">
                  <c:v>-103.46591910911404</c:v>
                </c:pt>
                <c:pt idx="519">
                  <c:v>-103.17087051942877</c:v>
                </c:pt>
                <c:pt idx="520">
                  <c:v>-102.88180439826803</c:v>
                </c:pt>
                <c:pt idx="521">
                  <c:v>-102.59863019290844</c:v>
                </c:pt>
                <c:pt idx="522">
                  <c:v>-102.32125670881211</c:v>
                </c:pt>
                <c:pt idx="523">
                  <c:v>-102.04959227045072</c:v>
                </c:pt>
                <c:pt idx="524">
                  <c:v>-101.78354487201064</c:v>
                </c:pt>
                <c:pt idx="525">
                  <c:v>-101.52302231833879</c:v>
                </c:pt>
                <c:pt idx="526">
                  <c:v>-101.26793235649626</c:v>
                </c:pt>
                <c:pt idx="527">
                  <c:v>-101.01818279829438</c:v>
                </c:pt>
                <c:pt idx="528">
                  <c:v>-100.7736816341872</c:v>
                </c:pt>
                <c:pt idx="529">
                  <c:v>-100.53433713889844</c:v>
                </c:pt>
                <c:pt idx="530">
                  <c:v>-100.30005796915572</c:v>
                </c:pt>
                <c:pt idx="531">
                  <c:v>-100.07075325390348</c:v>
                </c:pt>
                <c:pt idx="532">
                  <c:v>-99.846332677358959</c:v>
                </c:pt>
                <c:pt idx="533">
                  <c:v>-99.626706555270388</c:v>
                </c:pt>
                <c:pt idx="534">
                  <c:v>-99.411785904727495</c:v>
                </c:pt>
                <c:pt idx="535">
                  <c:v>-99.201482507865606</c:v>
                </c:pt>
                <c:pt idx="536">
                  <c:v>-98.995708969796482</c:v>
                </c:pt>
                <c:pt idx="537">
                  <c:v>-98.794378771086571</c:v>
                </c:pt>
                <c:pt idx="538">
                  <c:v>-98.597406315094446</c:v>
                </c:pt>
                <c:pt idx="539">
                  <c:v>-98.404706970467174</c:v>
                </c:pt>
                <c:pt idx="540">
                  <c:v>-98.216197109084419</c:v>
                </c:pt>
                <c:pt idx="541">
                  <c:v>-98.031794139727239</c:v>
                </c:pt>
                <c:pt idx="542">
                  <c:v>-97.851416537738032</c:v>
                </c:pt>
                <c:pt idx="543">
                  <c:v>-97.674983870924578</c:v>
                </c:pt>
                <c:pt idx="544">
                  <c:v>-97.502416821952309</c:v>
                </c:pt>
                <c:pt idx="545">
                  <c:v>-97.33363720745551</c:v>
                </c:pt>
                <c:pt idx="546">
                  <c:v>-97.168567994088392</c:v>
                </c:pt>
                <c:pt idx="547">
                  <c:v>-97.007133311725028</c:v>
                </c:pt>
                <c:pt idx="548">
                  <c:v>-96.849258464008258</c:v>
                </c:pt>
                <c:pt idx="549">
                  <c:v>-96.694869936434955</c:v>
                </c:pt>
                <c:pt idx="550">
                  <c:v>-96.543895402157673</c:v>
                </c:pt>
                <c:pt idx="551">
                  <c:v>-96.396263725670636</c:v>
                </c:pt>
                <c:pt idx="552">
                  <c:v>-96.251904964541453</c:v>
                </c:pt>
                <c:pt idx="553">
                  <c:v>-96.110750369336643</c:v>
                </c:pt>
                <c:pt idx="554">
                  <c:v>-95.972732381886289</c:v>
                </c:pt>
                <c:pt idx="555">
                  <c:v>-95.837784632019606</c:v>
                </c:pt>
                <c:pt idx="556">
                  <c:v>-95.705841932898082</c:v>
                </c:pt>
                <c:pt idx="557">
                  <c:v>-95.576840275064555</c:v>
                </c:pt>
                <c:pt idx="558">
                  <c:v>-95.450716819319425</c:v>
                </c:pt>
                <c:pt idx="559">
                  <c:v>-95.327409888528464</c:v>
                </c:pt>
                <c:pt idx="560">
                  <c:v>-95.206858958459591</c:v>
                </c:pt>
                <c:pt idx="561">
                  <c:v>-95.089004647740623</c:v>
                </c:pt>
                <c:pt idx="562">
                  <c:v>-94.973788707023218</c:v>
                </c:pt>
                <c:pt idx="563">
                  <c:v>-94.86115400743347</c:v>
                </c:pt>
                <c:pt idx="564">
                  <c:v>-94.751044528383488</c:v>
                </c:pt>
                <c:pt idx="565">
                  <c:v>-94.643405344813942</c:v>
                </c:pt>
                <c:pt idx="566">
                  <c:v>-94.538182613932477</c:v>
                </c:pt>
                <c:pt idx="567">
                  <c:v>-94.435323561508426</c:v>
                </c:pt>
                <c:pt idx="568">
                  <c:v>-94.334776467780074</c:v>
                </c:pt>
                <c:pt idx="569">
                  <c:v>-94.236490653027019</c:v>
                </c:pt>
                <c:pt idx="570">
                  <c:v>-94.140416462855711</c:v>
                </c:pt>
                <c:pt idx="571">
                  <c:v>-94.046505253243723</c:v>
                </c:pt>
                <c:pt idx="572">
                  <c:v>-93.954709375383644</c:v>
                </c:pt>
                <c:pt idx="573">
                  <c:v>-93.864982160366253</c:v>
                </c:pt>
                <c:pt idx="574">
                  <c:v>-93.777277903737556</c:v>
                </c:pt>
                <c:pt idx="575">
                  <c:v>-93.691551849963091</c:v>
                </c:pt>
                <c:pt idx="576">
                  <c:v>-93.607760176829814</c:v>
                </c:pt>
                <c:pt idx="577">
                  <c:v>-93.525859979813319</c:v>
                </c:pt>
                <c:pt idx="578">
                  <c:v>-93.445809256436036</c:v>
                </c:pt>
                <c:pt idx="579">
                  <c:v>-93.367566890639978</c:v>
                </c:pt>
                <c:pt idx="580">
                  <c:v>-93.291092637195405</c:v>
                </c:pt>
                <c:pt idx="581">
                  <c:v>-93.216347106165387</c:v>
                </c:pt>
                <c:pt idx="582">
                  <c:v>-93.143291747444053</c:v>
                </c:pt>
                <c:pt idx="583">
                  <c:v>-93.071888835384655</c:v>
                </c:pt>
                <c:pt idx="584">
                  <c:v>-93.002101453532617</c:v>
                </c:pt>
                <c:pt idx="585">
                  <c:v>-92.933893479477078</c:v>
                </c:pt>
                <c:pt idx="586">
                  <c:v>-92.867229569832475</c:v>
                </c:pt>
                <c:pt idx="587">
                  <c:v>-92.802075145361826</c:v>
                </c:pt>
                <c:pt idx="588">
                  <c:v>-92.738396376251004</c:v>
                </c:pt>
                <c:pt idx="589">
                  <c:v>-92.676160167542804</c:v>
                </c:pt>
                <c:pt idx="590">
                  <c:v>-92.61533414473881</c:v>
                </c:pt>
                <c:pt idx="591">
                  <c:v>-92.55588663957576</c:v>
                </c:pt>
                <c:pt idx="592">
                  <c:v>-92.497786675982326</c:v>
                </c:pt>
                <c:pt idx="593">
                  <c:v>-92.441003956221607</c:v>
                </c:pt>
                <c:pt idx="594">
                  <c:v>-92.38550884722406</c:v>
                </c:pt>
                <c:pt idx="595">
                  <c:v>-92.331272367114309</c:v>
                </c:pt>
                <c:pt idx="596">
                  <c:v>-92.278266171935798</c:v>
                </c:pt>
                <c:pt idx="597">
                  <c:v>-92.226462542574751</c:v>
                </c:pt>
                <c:pt idx="598">
                  <c:v>-92.175834371886978</c:v>
                </c:pt>
                <c:pt idx="599">
                  <c:v>-92.126355152028211</c:v>
                </c:pt>
                <c:pt idx="600">
                  <c:v>-92.077998961989394</c:v>
                </c:pt>
                <c:pt idx="601">
                  <c:v>-92.030740455338105</c:v>
                </c:pt>
                <c:pt idx="602">
                  <c:v>-91.98455484816607</c:v>
                </c:pt>
                <c:pt idx="603">
                  <c:v>-91.939417907243197</c:v>
                </c:pt>
                <c:pt idx="604">
                  <c:v>-91.895305938377746</c:v>
                </c:pt>
                <c:pt idx="605">
                  <c:v>-91.852195774981936</c:v>
                </c:pt>
                <c:pt idx="606">
                  <c:v>-91.810064766842927</c:v>
                </c:pt>
                <c:pt idx="607">
                  <c:v>-91.76889076909724</c:v>
                </c:pt>
                <c:pt idx="608">
                  <c:v>-91.728652131407884</c:v>
                </c:pt>
                <c:pt idx="609">
                  <c:v>-91.689327687342967</c:v>
                </c:pt>
                <c:pt idx="610">
                  <c:v>-91.650896743953609</c:v>
                </c:pt>
                <c:pt idx="611">
                  <c:v>-91.613339071550044</c:v>
                </c:pt>
                <c:pt idx="612">
                  <c:v>-91.576634893673315</c:v>
                </c:pt>
                <c:pt idx="613">
                  <c:v>-91.540764877261324</c:v>
                </c:pt>
                <c:pt idx="614">
                  <c:v>-91.505710123006466</c:v>
                </c:pt>
                <c:pt idx="615">
                  <c:v>-91.471452155902611</c:v>
                </c:pt>
                <c:pt idx="616">
                  <c:v>-91.437972915979813</c:v>
                </c:pt>
                <c:pt idx="617">
                  <c:v>-91.405254749223261</c:v>
                </c:pt>
                <c:pt idx="618">
                  <c:v>-91.373280398675135</c:v>
                </c:pt>
                <c:pt idx="619">
                  <c:v>-91.342032995715726</c:v>
                </c:pt>
                <c:pt idx="620">
                  <c:v>-91.311496051522198</c:v>
                </c:pt>
                <c:pt idx="621">
                  <c:v>-91.28165344870159</c:v>
                </c:pt>
                <c:pt idx="622">
                  <c:v>-91.252489433096073</c:v>
                </c:pt>
                <c:pt idx="623">
                  <c:v>-91.223988605757228</c:v>
                </c:pt>
                <c:pt idx="624">
                  <c:v>-91.196135915087041</c:v>
                </c:pt>
                <c:pt idx="625">
                  <c:v>-91.168916649142346</c:v>
                </c:pt>
                <c:pt idx="626">
                  <c:v>-91.142316428101154</c:v>
                </c:pt>
                <c:pt idx="627">
                  <c:v>-91.116321196886304</c:v>
                </c:pt>
                <c:pt idx="628">
                  <c:v>-91.090917217945588</c:v>
                </c:pt>
                <c:pt idx="629">
                  <c:v>-91.066091064184477</c:v>
                </c:pt>
                <c:pt idx="630">
                  <c:v>-91.041829612048844</c:v>
                </c:pt>
                <c:pt idx="631">
                  <c:v>-91.018120034755498</c:v>
                </c:pt>
                <c:pt idx="632">
                  <c:v>-90.994949795667424</c:v>
                </c:pt>
                <c:pt idx="633">
                  <c:v>-90.972306641810846</c:v>
                </c:pt>
                <c:pt idx="634">
                  <c:v>-90.950178597532087</c:v>
                </c:pt>
                <c:pt idx="635">
                  <c:v>-90.928553958291076</c:v>
                </c:pt>
                <c:pt idx="636">
                  <c:v>-90.907421284589191</c:v>
                </c:pt>
                <c:pt idx="637">
                  <c:v>-90.886769396028484</c:v>
                </c:pt>
                <c:pt idx="638">
                  <c:v>-90.866587365500209</c:v>
                </c:pt>
                <c:pt idx="639">
                  <c:v>-90.846864513499781</c:v>
                </c:pt>
                <c:pt idx="640">
                  <c:v>-90.827590402565747</c:v>
                </c:pt>
                <c:pt idx="641">
                  <c:v>-90.808754831840375</c:v>
                </c:pt>
                <c:pt idx="642">
                  <c:v>-90.790347831749528</c:v>
                </c:pt>
                <c:pt idx="643">
                  <c:v>-90.772359658798905</c:v>
                </c:pt>
                <c:pt idx="644">
                  <c:v>-90.754780790485029</c:v>
                </c:pt>
                <c:pt idx="645">
                  <c:v>-90.737601920318028</c:v>
                </c:pt>
                <c:pt idx="646">
                  <c:v>-90.720813952954359</c:v>
                </c:pt>
                <c:pt idx="647">
                  <c:v>-90.704407999436754</c:v>
                </c:pt>
                <c:pt idx="648">
                  <c:v>-90.688375372539866</c:v>
                </c:pt>
                <c:pt idx="649">
                  <c:v>-90.672707582218337</c:v>
                </c:pt>
                <c:pt idx="650">
                  <c:v>-90.657396331156377</c:v>
                </c:pt>
                <c:pt idx="651">
                  <c:v>-90.642433510415813</c:v>
                </c:pt>
                <c:pt idx="652">
                  <c:v>-90.627811195180968</c:v>
                </c:pt>
                <c:pt idx="653">
                  <c:v>-90.613521640598194</c:v>
                </c:pt>
                <c:pt idx="654">
                  <c:v>-90.599557277707845</c:v>
                </c:pt>
                <c:pt idx="655">
                  <c:v>-90.585910709467512</c:v>
                </c:pt>
                <c:pt idx="656">
                  <c:v>-90.572574706863321</c:v>
                </c:pt>
                <c:pt idx="657">
                  <c:v>-90.559542205108528</c:v>
                </c:pt>
                <c:pt idx="658">
                  <c:v>-90.546806299926814</c:v>
                </c:pt>
                <c:pt idx="659">
                  <c:v>-90.534360243919224</c:v>
                </c:pt>
                <c:pt idx="660">
                  <c:v>-90.522197443011649</c:v>
                </c:pt>
                <c:pt idx="661">
                  <c:v>-90.510311452982819</c:v>
                </c:pt>
                <c:pt idx="662">
                  <c:v>-90.498695976069314</c:v>
                </c:pt>
                <c:pt idx="663">
                  <c:v>-90.487344857647443</c:v>
                </c:pt>
                <c:pt idx="664">
                  <c:v>-90.476252082989149</c:v>
                </c:pt>
                <c:pt idx="665">
                  <c:v>-90.465411774091095</c:v>
                </c:pt>
                <c:pt idx="666">
                  <c:v>-90.45481818657484</c:v>
                </c:pt>
                <c:pt idx="667">
                  <c:v>-90.444465706656885</c:v>
                </c:pt>
                <c:pt idx="668">
                  <c:v>-90.434348848186858</c:v>
                </c:pt>
                <c:pt idx="669">
                  <c:v>-90.42446224975231</c:v>
                </c:pt>
                <c:pt idx="670">
                  <c:v>-90.414800671848852</c:v>
                </c:pt>
                <c:pt idx="671">
                  <c:v>-90.405358994114138</c:v>
                </c:pt>
                <c:pt idx="672">
                  <c:v>-90.396132212623954</c:v>
                </c:pt>
                <c:pt idx="673">
                  <c:v>-90.387115437249506</c:v>
                </c:pt>
                <c:pt idx="674">
                  <c:v>-90.378303889074488</c:v>
                </c:pt>
                <c:pt idx="675">
                  <c:v>-90.369692897870024</c:v>
                </c:pt>
                <c:pt idx="676">
                  <c:v>-90.361277899626984</c:v>
                </c:pt>
                <c:pt idx="677">
                  <c:v>-90.353054434144227</c:v>
                </c:pt>
                <c:pt idx="678">
                  <c:v>-90.345018142670696</c:v>
                </c:pt>
                <c:pt idx="679">
                  <c:v>-90.337164765601429</c:v>
                </c:pt>
                <c:pt idx="680">
                  <c:v>-90.329490140225559</c:v>
                </c:pt>
                <c:pt idx="681">
                  <c:v>-90.321990198524986</c:v>
                </c:pt>
                <c:pt idx="682">
                  <c:v>-90.31466096502318</c:v>
                </c:pt>
                <c:pt idx="683">
                  <c:v>-90.307498554682439</c:v>
                </c:pt>
                <c:pt idx="684">
                  <c:v>-90.300499170848923</c:v>
                </c:pt>
                <c:pt idx="685">
                  <c:v>-90.293659103244195</c:v>
                </c:pt>
                <c:pt idx="686">
                  <c:v>-90.286974726002029</c:v>
                </c:pt>
                <c:pt idx="687">
                  <c:v>-90.280442495750165</c:v>
                </c:pt>
                <c:pt idx="688">
                  <c:v>-90.27405894973495</c:v>
                </c:pt>
                <c:pt idx="689">
                  <c:v>-90.267820703989074</c:v>
                </c:pt>
                <c:pt idx="690">
                  <c:v>-90.261724451540331</c:v>
                </c:pt>
                <c:pt idx="691">
                  <c:v>-90.255766960661347</c:v>
                </c:pt>
                <c:pt idx="692">
                  <c:v>-90.249945073158813</c:v>
                </c:pt>
                <c:pt idx="693">
                  <c:v>-90.244255702701622</c:v>
                </c:pt>
                <c:pt idx="694">
                  <c:v>-90.238695833186839</c:v>
                </c:pt>
                <c:pt idx="695">
                  <c:v>-90.233262517142862</c:v>
                </c:pt>
                <c:pt idx="696">
                  <c:v>-90.227952874168722</c:v>
                </c:pt>
                <c:pt idx="697">
                  <c:v>-90.222764089408884</c:v>
                </c:pt>
                <c:pt idx="698">
                  <c:v>-90.217693412062459</c:v>
                </c:pt>
                <c:pt idx="699">
                  <c:v>-90.212738153926651</c:v>
                </c:pt>
                <c:pt idx="700">
                  <c:v>-90.207895687972908</c:v>
                </c:pt>
                <c:pt idx="701">
                  <c:v>-90.203163446955571</c:v>
                </c:pt>
                <c:pt idx="702">
                  <c:v>-90.198538922052109</c:v>
                </c:pt>
                <c:pt idx="703">
                  <c:v>-90.194019661534085</c:v>
                </c:pt>
                <c:pt idx="704">
                  <c:v>-90.189603269468705</c:v>
                </c:pt>
                <c:pt idx="705">
                  <c:v>-90.185287404449326</c:v>
                </c:pt>
                <c:pt idx="706">
                  <c:v>-90.181069778355265</c:v>
                </c:pt>
                <c:pt idx="707">
                  <c:v>-90.176948155139485</c:v>
                </c:pt>
                <c:pt idx="708">
                  <c:v>-90.172920349644087</c:v>
                </c:pt>
                <c:pt idx="709">
                  <c:v>-90.168984226442277</c:v>
                </c:pt>
                <c:pt idx="710">
                  <c:v>-90.165137698707312</c:v>
                </c:pt>
                <c:pt idx="711">
                  <c:v>-90.16137872710658</c:v>
                </c:pt>
                <c:pt idx="712">
                  <c:v>-90.157705318721042</c:v>
                </c:pt>
                <c:pt idx="713">
                  <c:v>-90.154115525989241</c:v>
                </c:pt>
                <c:pt idx="714">
                  <c:v>-90.150607445675192</c:v>
                </c:pt>
                <c:pt idx="715">
                  <c:v>-90.147179217860128</c:v>
                </c:pt>
                <c:pt idx="716">
                  <c:v>-90.143829024956517</c:v>
                </c:pt>
                <c:pt idx="717">
                  <c:v>-90.140555090745039</c:v>
                </c:pt>
                <c:pt idx="718">
                  <c:v>-90.137355679433213</c:v>
                </c:pt>
                <c:pt idx="719">
                  <c:v>-90.134229094735673</c:v>
                </c:pt>
                <c:pt idx="720">
                  <c:v>-90.131173678974832</c:v>
                </c:pt>
                <c:pt idx="721">
                  <c:v>-90.128187812202711</c:v>
                </c:pt>
                <c:pt idx="722">
                  <c:v>-90.125269911342073</c:v>
                </c:pt>
                <c:pt idx="723">
                  <c:v>-90.122418429347618</c:v>
                </c:pt>
                <c:pt idx="724">
                  <c:v>-90.119631854385716</c:v>
                </c:pt>
                <c:pt idx="725">
                  <c:v>-90.116908709033552</c:v>
                </c:pt>
                <c:pt idx="726">
                  <c:v>-90.11424754949563</c:v>
                </c:pt>
                <c:pt idx="727">
                  <c:v>-90.111646964838783</c:v>
                </c:pt>
                <c:pt idx="728">
                  <c:v>-90.109105576244048</c:v>
                </c:pt>
                <c:pt idx="729">
                  <c:v>-90.106622036276022</c:v>
                </c:pt>
                <c:pt idx="730">
                  <c:v>-90.104195028168647</c:v>
                </c:pt>
                <c:pt idx="731">
                  <c:v>-90.101823265127052</c:v>
                </c:pt>
                <c:pt idx="732">
                  <c:v>-90.099505489645622</c:v>
                </c:pt>
                <c:pt idx="733">
                  <c:v>-90.097240472841321</c:v>
                </c:pt>
                <c:pt idx="734">
                  <c:v>-90.09502701380238</c:v>
                </c:pt>
                <c:pt idx="735">
                  <c:v>-90.092863938951538</c:v>
                </c:pt>
                <c:pt idx="736">
                  <c:v>-90.090750101424106</c:v>
                </c:pt>
                <c:pt idx="737">
                  <c:v>-90.088684380459853</c:v>
                </c:pt>
                <c:pt idx="738">
                  <c:v>-90.086665680809034</c:v>
                </c:pt>
                <c:pt idx="739">
                  <c:v>-90.084692932151626</c:v>
                </c:pt>
                <c:pt idx="740">
                  <c:v>-90.082765088530095</c:v>
                </c:pt>
                <c:pt idx="741">
                  <c:v>-90.08088112779474</c:v>
                </c:pt>
                <c:pt idx="742">
                  <c:v>-90.079040051061924</c:v>
                </c:pt>
                <c:pt idx="743">
                  <c:v>-90.07724088218464</c:v>
                </c:pt>
                <c:pt idx="744">
                  <c:v>-90.075482667234695</c:v>
                </c:pt>
                <c:pt idx="745">
                  <c:v>-90.073764473997386</c:v>
                </c:pt>
                <c:pt idx="746">
                  <c:v>-90.072085391477046</c:v>
                </c:pt>
                <c:pt idx="747">
                  <c:v>-90.070444529414118</c:v>
                </c:pt>
                <c:pt idx="748">
                  <c:v>-90.068841017813213</c:v>
                </c:pt>
                <c:pt idx="749">
                  <c:v>-90.067274006482009</c:v>
                </c:pt>
                <c:pt idx="750">
                  <c:v>-90.065742664580284</c:v>
                </c:pt>
                <c:pt idx="751">
                  <c:v>-90.06424618017958</c:v>
                </c:pt>
                <c:pt idx="752">
                  <c:v>-90.062783759832712</c:v>
                </c:pt>
                <c:pt idx="753">
                  <c:v>-90.061354628153182</c:v>
                </c:pt>
                <c:pt idx="754">
                  <c:v>-90.059958027404022</c:v>
                </c:pt>
                <c:pt idx="755">
                  <c:v>-90.058593217095989</c:v>
                </c:pt>
                <c:pt idx="756">
                  <c:v>-90.05725947359528</c:v>
                </c:pt>
                <c:pt idx="757">
                  <c:v>-90.055956089739553</c:v>
                </c:pt>
                <c:pt idx="758">
                  <c:v>-90.054682374463141</c:v>
                </c:pt>
                <c:pt idx="759">
                  <c:v>-90.053437652430688</c:v>
                </c:pt>
                <c:pt idx="760">
                  <c:v>-90.052221263679101</c:v>
                </c:pt>
                <c:pt idx="761">
                  <c:v>-90.051032563267597</c:v>
                </c:pt>
                <c:pt idx="762">
                  <c:v>-90.049870920935888</c:v>
                </c:pt>
                <c:pt idx="763">
                  <c:v>-90.048735720769841</c:v>
                </c:pt>
                <c:pt idx="764">
                  <c:v>-90.047626360875114</c:v>
                </c:pt>
                <c:pt idx="765">
                  <c:v>-90.046542253057893</c:v>
                </c:pt>
                <c:pt idx="766">
                  <c:v>-90.045482822513208</c:v>
                </c:pt>
                <c:pt idx="767">
                  <c:v>-90.044447507520033</c:v>
                </c:pt>
                <c:pt idx="768">
                  <c:v>-90.043435759143549</c:v>
                </c:pt>
                <c:pt idx="769">
                  <c:v>-90.042447040943998</c:v>
                </c:pt>
                <c:pt idx="770">
                  <c:v>-90.041480828692443</c:v>
                </c:pt>
                <c:pt idx="771">
                  <c:v>-90.040536610092673</c:v>
                </c:pt>
                <c:pt idx="772">
                  <c:v>-90.039613884509677</c:v>
                </c:pt>
                <c:pt idx="773">
                  <c:v>-90.038712162704144</c:v>
                </c:pt>
                <c:pt idx="774">
                  <c:v>-90.037830966573196</c:v>
                </c:pt>
                <c:pt idx="775">
                  <c:v>-90.036969828896702</c:v>
                </c:pt>
                <c:pt idx="776">
                  <c:v>-90.03612829308976</c:v>
                </c:pt>
                <c:pt idx="777">
                  <c:v>-90.035305912960453</c:v>
                </c:pt>
                <c:pt idx="778">
                  <c:v>-90.034502252473359</c:v>
                </c:pt>
                <c:pt idx="779">
                  <c:v>-90.033716885518459</c:v>
                </c:pt>
                <c:pt idx="780">
                  <c:v>-90.032949395685065</c:v>
                </c:pt>
                <c:pt idx="781">
                  <c:v>-90.032199376041007</c:v>
                </c:pt>
                <c:pt idx="782">
                  <c:v>-90.031466428917085</c:v>
                </c:pt>
                <c:pt idx="783">
                  <c:v>-90.030750165696034</c:v>
                </c:pt>
                <c:pt idx="784">
                  <c:v>-90.030050206606518</c:v>
                </c:pt>
                <c:pt idx="785">
                  <c:v>-90.029366180521919</c:v>
                </c:pt>
                <c:pt idx="786">
                  <c:v>-90.02869772476339</c:v>
                </c:pt>
                <c:pt idx="787">
                  <c:v>-90.028044484907554</c:v>
                </c:pt>
                <c:pt idx="788">
                  <c:v>-90.027406114598747</c:v>
                </c:pt>
                <c:pt idx="789">
                  <c:v>-90.026782275365278</c:v>
                </c:pt>
                <c:pt idx="790">
                  <c:v>-90.026172636439895</c:v>
                </c:pt>
                <c:pt idx="791">
                  <c:v>-90.025576874584573</c:v>
                </c:pt>
                <c:pt idx="792">
                  <c:v>-90.02499467391911</c:v>
                </c:pt>
                <c:pt idx="793">
                  <c:v>-90.024425725753389</c:v>
                </c:pt>
                <c:pt idx="794">
                  <c:v>-90.023869728424188</c:v>
                </c:pt>
                <c:pt idx="795">
                  <c:v>-90.023326387134674</c:v>
                </c:pt>
                <c:pt idx="796">
                  <c:v>-90.022795413798576</c:v>
                </c:pt>
                <c:pt idx="797">
                  <c:v>-90.022276526887225</c:v>
                </c:pt>
                <c:pt idx="798">
                  <c:v>-90.021769451280221</c:v>
                </c:pt>
                <c:pt idx="799">
                  <c:v>-90.021273918119732</c:v>
                </c:pt>
                <c:pt idx="800">
                  <c:v>-90.020789664667802</c:v>
                </c:pt>
                <c:pt idx="801">
                  <c:v>-90.020316434167128</c:v>
                </c:pt>
                <c:pt idx="802">
                  <c:v>-90.01985397570499</c:v>
                </c:pt>
                <c:pt idx="803">
                  <c:v>-90.019402044079968</c:v>
                </c:pt>
                <c:pt idx="804">
                  <c:v>-90.018960399672181</c:v>
                </c:pt>
                <c:pt idx="805">
                  <c:v>-90.018528808316162</c:v>
                </c:pt>
                <c:pt idx="806">
                  <c:v>-90.018107041176677</c:v>
                </c:pt>
                <c:pt idx="807">
                  <c:v>-90.017694874627352</c:v>
                </c:pt>
                <c:pt idx="808">
                  <c:v>-90.017292090132273</c:v>
                </c:pt>
                <c:pt idx="809">
                  <c:v>-90.016898474129874</c:v>
                </c:pt>
                <c:pt idx="810">
                  <c:v>-90.016513817919957</c:v>
                </c:pt>
                <c:pt idx="811">
                  <c:v>-90.016137917552783</c:v>
                </c:pt>
                <c:pt idx="812">
                  <c:v>-90.015770573721241</c:v>
                </c:pt>
                <c:pt idx="813">
                  <c:v>-90.015411591654811</c:v>
                </c:pt>
                <c:pt idx="814">
                  <c:v>-90.015060781016601</c:v>
                </c:pt>
                <c:pt idx="815">
                  <c:v>-90.014717955802311</c:v>
                </c:pt>
                <c:pt idx="816">
                  <c:v>-90.014382934241496</c:v>
                </c:pt>
                <c:pt idx="817">
                  <c:v>-90.01405553870147</c:v>
                </c:pt>
                <c:pt idx="818">
                  <c:v>-90.013735595592792</c:v>
                </c:pt>
              </c:numCache>
            </c:numRef>
          </c:yVal>
          <c:smooth val="1"/>
          <c:extLst>
            <c:ext xmlns:c16="http://schemas.microsoft.com/office/drawing/2014/chart" uri="{C3380CC4-5D6E-409C-BE32-E72D297353CC}">
              <c16:uniqueId val="{00000002-81E5-644E-B262-9E67103876AA}"/>
            </c:ext>
          </c:extLst>
        </c:ser>
        <c:ser>
          <c:idx val="2"/>
          <c:order val="2"/>
          <c:tx>
            <c:v>fp</c:v>
          </c:tx>
          <c:marker>
            <c:symbol val="none"/>
          </c:marker>
          <c:dPt>
            <c:idx val="1"/>
            <c:bubble3D val="0"/>
            <c:spPr>
              <a:ln>
                <a:prstDash val="sysDot"/>
              </a:ln>
            </c:spPr>
            <c:extLst>
              <c:ext xmlns:c16="http://schemas.microsoft.com/office/drawing/2014/chart" uri="{C3380CC4-5D6E-409C-BE32-E72D297353CC}">
                <c16:uniqueId val="{00000004-81E5-644E-B262-9E67103876AA}"/>
              </c:ext>
            </c:extLst>
          </c:dPt>
          <c:xVal>
            <c:numRef>
              <c:f>Sheet2!$D$18:$E$18</c:f>
              <c:numCache>
                <c:formatCode>General</c:formatCode>
                <c:ptCount val="2"/>
                <c:pt idx="0">
                  <c:v>2000.6906736881879</c:v>
                </c:pt>
                <c:pt idx="1">
                  <c:v>2000.6906736881879</c:v>
                </c:pt>
              </c:numCache>
            </c:numRef>
          </c:xVal>
          <c:yVal>
            <c:numRef>
              <c:f>Sheet2!$F$18:$G$18</c:f>
              <c:numCache>
                <c:formatCode>General</c:formatCode>
                <c:ptCount val="2"/>
                <c:pt idx="0">
                  <c:v>180</c:v>
                </c:pt>
                <c:pt idx="1">
                  <c:v>-180</c:v>
                </c:pt>
              </c:numCache>
            </c:numRef>
          </c:yVal>
          <c:smooth val="1"/>
          <c:extLst>
            <c:ext xmlns:c16="http://schemas.microsoft.com/office/drawing/2014/chart" uri="{C3380CC4-5D6E-409C-BE32-E72D297353CC}">
              <c16:uniqueId val="{00000005-81E5-644E-B262-9E67103876AA}"/>
            </c:ext>
          </c:extLst>
        </c:ser>
        <c:ser>
          <c:idx val="3"/>
          <c:order val="3"/>
          <c:tx>
            <c:v>fzRHP</c:v>
          </c:tx>
          <c:spPr>
            <a:ln>
              <a:prstDash val="sysDot"/>
            </a:ln>
          </c:spPr>
          <c:marker>
            <c:symbol val="none"/>
          </c:marker>
          <c:xVal>
            <c:numRef>
              <c:f>Sheet2!$D$19:$E$19</c:f>
              <c:numCache>
                <c:formatCode>General</c:formatCode>
                <c:ptCount val="2"/>
                <c:pt idx="0">
                  <c:v>70795.898248075755</c:v>
                </c:pt>
                <c:pt idx="1">
                  <c:v>70795.898248075755</c:v>
                </c:pt>
              </c:numCache>
            </c:numRef>
          </c:xVal>
          <c:yVal>
            <c:numRef>
              <c:f>Sheet2!$F$18:$G$18</c:f>
              <c:numCache>
                <c:formatCode>General</c:formatCode>
                <c:ptCount val="2"/>
                <c:pt idx="0">
                  <c:v>180</c:v>
                </c:pt>
                <c:pt idx="1">
                  <c:v>-180</c:v>
                </c:pt>
              </c:numCache>
            </c:numRef>
          </c:yVal>
          <c:smooth val="1"/>
          <c:extLst>
            <c:ext xmlns:c16="http://schemas.microsoft.com/office/drawing/2014/chart" uri="{C3380CC4-5D6E-409C-BE32-E72D297353CC}">
              <c16:uniqueId val="{00000006-81E5-644E-B262-9E67103876AA}"/>
            </c:ext>
          </c:extLst>
        </c:ser>
        <c:ser>
          <c:idx val="4"/>
          <c:order val="4"/>
          <c:tx>
            <c:v>fzESR</c:v>
          </c:tx>
          <c:spPr>
            <a:ln>
              <a:prstDash val="sysDot"/>
            </a:ln>
          </c:spPr>
          <c:marker>
            <c:symbol val="none"/>
          </c:marker>
          <c:xVal>
            <c:numRef>
              <c:f>Sheet2!$D$20:$E$20</c:f>
              <c:numCache>
                <c:formatCode>General</c:formatCode>
                <c:ptCount val="2"/>
                <c:pt idx="0">
                  <c:v>3701277.7463231473</c:v>
                </c:pt>
                <c:pt idx="1">
                  <c:v>3701277.7463231473</c:v>
                </c:pt>
              </c:numCache>
            </c:numRef>
          </c:xVal>
          <c:yVal>
            <c:numRef>
              <c:f>Sheet2!$F$18:$G$18</c:f>
              <c:numCache>
                <c:formatCode>General</c:formatCode>
                <c:ptCount val="2"/>
                <c:pt idx="0">
                  <c:v>180</c:v>
                </c:pt>
                <c:pt idx="1">
                  <c:v>-180</c:v>
                </c:pt>
              </c:numCache>
            </c:numRef>
          </c:yVal>
          <c:smooth val="1"/>
          <c:extLst>
            <c:ext xmlns:c16="http://schemas.microsoft.com/office/drawing/2014/chart" uri="{C3380CC4-5D6E-409C-BE32-E72D297353CC}">
              <c16:uniqueId val="{00000007-81E5-644E-B262-9E67103876AA}"/>
            </c:ext>
          </c:extLst>
        </c:ser>
        <c:dLbls>
          <c:showLegendKey val="0"/>
          <c:showVal val="0"/>
          <c:showCatName val="0"/>
          <c:showSerName val="0"/>
          <c:showPercent val="0"/>
          <c:showBubbleSize val="0"/>
        </c:dLbls>
        <c:axId val="527757312"/>
        <c:axId val="527758848"/>
      </c:scatterChart>
      <c:valAx>
        <c:axId val="527749120"/>
        <c:scaling>
          <c:logBase val="10"/>
          <c:orientation val="minMax"/>
          <c:min val="100"/>
        </c:scaling>
        <c:delete val="0"/>
        <c:axPos val="b"/>
        <c:minorGridlines>
          <c:spPr>
            <a:ln>
              <a:prstDash val="sysDot"/>
            </a:ln>
          </c:spPr>
        </c:minorGridlines>
        <c:title>
          <c:tx>
            <c:rich>
              <a:bodyPr rot="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Frequency</a:t>
                </a:r>
              </a:p>
            </c:rich>
          </c:tx>
          <c:overlay val="0"/>
        </c:title>
        <c:numFmt formatCode="0.E+00" sourceLinked="0"/>
        <c:majorTickMark val="out"/>
        <c:minorTickMark val="out"/>
        <c:tickLblPos val="low"/>
        <c:txPr>
          <a:bodyPr rot="-60000000" spcFirstLastPara="0" vertOverflow="ellipsis" vert="horz" wrap="square" anchor="ctr" anchorCtr="0"/>
          <a:lstStyle/>
          <a:p>
            <a:pPr>
              <a:defRPr lang="zh-CN" sz="1000" b="0" i="0" u="none" strike="noStrike" kern="1200" baseline="0">
                <a:solidFill>
                  <a:schemeClr val="tx1"/>
                </a:solidFill>
                <a:latin typeface="+mn-lt"/>
                <a:ea typeface="+mn-ea"/>
                <a:cs typeface="+mn-cs"/>
              </a:defRPr>
            </a:pPr>
            <a:endParaRPr lang="it-IT"/>
          </a:p>
        </c:txPr>
        <c:crossAx val="527751040"/>
        <c:crossesAt val="-30"/>
        <c:crossBetween val="midCat"/>
      </c:valAx>
      <c:valAx>
        <c:axId val="527751040"/>
        <c:scaling>
          <c:orientation val="minMax"/>
        </c:scaling>
        <c:delete val="0"/>
        <c:axPos val="l"/>
        <c:majorGridlines/>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Gain (dB)</a:t>
                </a:r>
              </a:p>
            </c:rich>
          </c:tx>
          <c:layout>
            <c:manualLayout>
              <c:xMode val="edge"/>
              <c:yMode val="edge"/>
              <c:x val="5.8949089740253903E-2"/>
              <c:y val="0.3830965593858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7749120"/>
        <c:crossesAt val="100"/>
        <c:crossBetween val="midCat"/>
      </c:valAx>
      <c:valAx>
        <c:axId val="527757312"/>
        <c:scaling>
          <c:logBase val="10"/>
          <c:orientation val="minMax"/>
        </c:scaling>
        <c:delete val="1"/>
        <c:axPos val="b"/>
        <c:numFmt formatCode="0" sourceLinked="1"/>
        <c:majorTickMark val="out"/>
        <c:minorTickMark val="none"/>
        <c:tickLblPos val="nextTo"/>
        <c:crossAx val="527758848"/>
        <c:crosses val="autoZero"/>
        <c:crossBetween val="midCat"/>
      </c:valAx>
      <c:valAx>
        <c:axId val="527758848"/>
        <c:scaling>
          <c:orientation val="minMax"/>
          <c:max val="0"/>
          <c:min val="-180"/>
        </c:scaling>
        <c:delete val="0"/>
        <c:axPos val="r"/>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Phase Margin (degree)</a:t>
                </a:r>
              </a:p>
            </c:rich>
          </c:tx>
          <c:layout>
            <c:manualLayout>
              <c:xMode val="edge"/>
              <c:yMode val="edge"/>
              <c:x val="0.87389130012000105"/>
              <c:y val="0.2745007780674679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7757312"/>
        <c:crosses val="max"/>
        <c:crossBetween val="midCat"/>
        <c:majorUnit val="30"/>
      </c:valAx>
    </c:plotArea>
    <c:legend>
      <c:legendPos val="r"/>
      <c:layout>
        <c:manualLayout>
          <c:xMode val="edge"/>
          <c:yMode val="edge"/>
          <c:x val="0.64315847096471046"/>
          <c:y val="0.51834348229182414"/>
          <c:w val="0.17265050582822633"/>
          <c:h val="0.31674506458604729"/>
        </c:manualLayout>
      </c:layout>
      <c:overlay val="0"/>
      <c:spPr>
        <a:solidFill>
          <a:schemeClr val="bg1"/>
        </a:solidFill>
      </c:spPr>
      <c:txPr>
        <a:bodyPr rot="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legend>
    <c:plotVisOnly val="1"/>
    <c:dispBlanksAs val="gap"/>
    <c:showDLblsOverMax val="0"/>
  </c:chart>
  <c:txPr>
    <a:bodyPr/>
    <a:lstStyle/>
    <a:p>
      <a:pPr>
        <a:defRPr lang="zh-CN"/>
      </a:pPr>
      <a:endParaRPr lang="it-I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en-US"/>
              <a:t>Error AMP Bode Plot</a:t>
            </a:r>
          </a:p>
        </c:rich>
      </c:tx>
      <c:layout>
        <c:manualLayout>
          <c:xMode val="edge"/>
          <c:yMode val="edge"/>
          <c:x val="0.33683336621269799"/>
          <c:y val="2.5442171813234399E-2"/>
        </c:manualLayout>
      </c:layout>
      <c:overlay val="0"/>
    </c:title>
    <c:autoTitleDeleted val="0"/>
    <c:plotArea>
      <c:layout>
        <c:manualLayout>
          <c:layoutTarget val="inner"/>
          <c:xMode val="edge"/>
          <c:yMode val="edge"/>
          <c:x val="0.157506652653672"/>
          <c:y val="0.12817556923798801"/>
          <c:w val="0.65781411588250804"/>
          <c:h val="0.71510376866900005"/>
        </c:manualLayout>
      </c:layout>
      <c:scatterChart>
        <c:scatterStyle val="smoothMarker"/>
        <c:varyColors val="0"/>
        <c:ser>
          <c:idx val="0"/>
          <c:order val="0"/>
          <c:tx>
            <c:v>gain</c:v>
          </c:tx>
          <c:spPr>
            <a:ln w="38100" cap="rnd" cmpd="sng" algn="ctr">
              <a:solidFill>
                <a:schemeClr val="accent1">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Sheet2!$AN$4:$AN$822</c:f>
              <c:numCache>
                <c:formatCode>0.0000</c:formatCode>
                <c:ptCount val="819"/>
                <c:pt idx="0">
                  <c:v>48.887183107717348</c:v>
                </c:pt>
                <c:pt idx="1">
                  <c:v>48.687299903611468</c:v>
                </c:pt>
                <c:pt idx="2">
                  <c:v>48.487421344154797</c:v>
                </c:pt>
                <c:pt idx="3">
                  <c:v>48.287547686532463</c:v>
                </c:pt>
                <c:pt idx="4">
                  <c:v>48.087679198288299</c:v>
                </c:pt>
                <c:pt idx="5">
                  <c:v>47.887816157888615</c:v>
                </c:pt>
                <c:pt idx="6">
                  <c:v>47.687958855308644</c:v>
                </c:pt>
                <c:pt idx="7">
                  <c:v>47.488107592643225</c:v>
                </c:pt>
                <c:pt idx="8">
                  <c:v>47.288262684742477</c:v>
                </c:pt>
                <c:pt idx="9">
                  <c:v>47.088424459874304</c:v>
                </c:pt>
                <c:pt idx="10">
                  <c:v>46.888593260414694</c:v>
                </c:pt>
                <c:pt idx="11">
                  <c:v>46.688769443567438</c:v>
                </c:pt>
                <c:pt idx="12">
                  <c:v>46.48895338211468</c:v>
                </c:pt>
                <c:pt idx="13">
                  <c:v>46.289145465199731</c:v>
                </c:pt>
                <c:pt idx="14">
                  <c:v>46.089346099143953</c:v>
                </c:pt>
                <c:pt idx="15">
                  <c:v>45.889555708299213</c:v>
                </c:pt>
                <c:pt idx="16">
                  <c:v>45.689774735937625</c:v>
                </c:pt>
                <c:pt idx="17">
                  <c:v>45.490003645180529</c:v>
                </c:pt>
                <c:pt idx="18">
                  <c:v>45.290242919968428</c:v>
                </c:pt>
                <c:pt idx="19">
                  <c:v>45.090493066073833</c:v>
                </c:pt>
                <c:pt idx="20">
                  <c:v>44.89075461215932</c:v>
                </c:pt>
                <c:pt idx="21">
                  <c:v>44.691028110882392</c:v>
                </c:pt>
                <c:pt idx="22">
                  <c:v>44.491314140050008</c:v>
                </c:pt>
                <c:pt idx="23">
                  <c:v>44.291613303824491</c:v>
                </c:pt>
                <c:pt idx="24">
                  <c:v>44.091926233983578</c:v>
                </c:pt>
                <c:pt idx="25">
                  <c:v>43.892253591236909</c:v>
                </c:pt>
                <c:pt idx="26">
                  <c:v>43.692596066601716</c:v>
                </c:pt>
                <c:pt idx="27">
                  <c:v>43.492954382840232</c:v>
                </c:pt>
                <c:pt idx="28">
                  <c:v>43.293329295961769</c:v>
                </c:pt>
                <c:pt idx="29">
                  <c:v>43.0937215967923</c:v>
                </c:pt>
                <c:pt idx="30">
                  <c:v>42.894132112614727</c:v>
                </c:pt>
                <c:pt idx="31">
                  <c:v>42.69456170888278</c:v>
                </c:pt>
                <c:pt idx="32">
                  <c:v>42.495011291012013</c:v>
                </c:pt>
                <c:pt idx="33">
                  <c:v>42.295481806251402</c:v>
                </c:pt>
                <c:pt idx="34">
                  <c:v>42.095974245638743</c:v>
                </c:pt>
                <c:pt idx="35">
                  <c:v>41.896489646044003</c:v>
                </c:pt>
                <c:pt idx="36">
                  <c:v>41.697029092304128</c:v>
                </c:pt>
                <c:pt idx="37">
                  <c:v>41.497593719453484</c:v>
                </c:pt>
                <c:pt idx="38">
                  <c:v>41.298184715053992</c:v>
                </c:pt>
                <c:pt idx="39">
                  <c:v>41.098803321629219</c:v>
                </c:pt>
                <c:pt idx="40">
                  <c:v>40.899450839207056</c:v>
                </c:pt>
                <c:pt idx="41">
                  <c:v>40.700128627975424</c:v>
                </c:pt>
                <c:pt idx="42">
                  <c:v>40.500838111055842</c:v>
                </c:pt>
                <c:pt idx="43">
                  <c:v>40.301580777399835</c:v>
                </c:pt>
                <c:pt idx="44">
                  <c:v>40.102358184813376</c:v>
                </c:pt>
                <c:pt idx="45">
                  <c:v>39.903171963114595</c:v>
                </c:pt>
                <c:pt idx="46">
                  <c:v>39.704023817430169</c:v>
                </c:pt>
                <c:pt idx="47">
                  <c:v>39.504915531636264</c:v>
                </c:pt>
                <c:pt idx="48">
                  <c:v>39.305848971949722</c:v>
                </c:pt>
                <c:pt idx="49">
                  <c:v>39.106826090675511</c:v>
                </c:pt>
                <c:pt idx="50">
                  <c:v>38.907848930116899</c:v>
                </c:pt>
                <c:pt idx="51">
                  <c:v>38.708919626654279</c:v>
                </c:pt>
                <c:pt idx="52">
                  <c:v>38.510040414999835</c:v>
                </c:pt>
                <c:pt idx="53">
                  <c:v>38.311213632634285</c:v>
                </c:pt>
                <c:pt idx="54">
                  <c:v>38.112441724432905</c:v>
                </c:pt>
                <c:pt idx="55">
                  <c:v>37.913727247487898</c:v>
                </c:pt>
                <c:pt idx="56">
                  <c:v>37.715072876134421</c:v>
                </c:pt>
                <c:pt idx="57">
                  <c:v>37.516481407187598</c:v>
                </c:pt>
                <c:pt idx="58">
                  <c:v>37.31795576539821</c:v>
                </c:pt>
                <c:pt idx="59">
                  <c:v>37.119499009134763</c:v>
                </c:pt>
                <c:pt idx="60">
                  <c:v>36.921114336299794</c:v>
                </c:pt>
                <c:pt idx="61">
                  <c:v>36.722805090488308</c:v>
                </c:pt>
                <c:pt idx="62">
                  <c:v>36.524574767396579</c:v>
                </c:pt>
                <c:pt idx="63">
                  <c:v>36.326427021489316</c:v>
                </c:pt>
                <c:pt idx="64">
                  <c:v>36.128365672933363</c:v>
                </c:pt>
                <c:pt idx="65">
                  <c:v>35.930394714806354</c:v>
                </c:pt>
                <c:pt idx="66">
                  <c:v>35.732518320588319</c:v>
                </c:pt>
                <c:pt idx="67">
                  <c:v>35.534740851944555</c:v>
                </c:pt>
                <c:pt idx="68">
                  <c:v>35.337066866807817</c:v>
                </c:pt>
                <c:pt idx="69">
                  <c:v>35.139501127767957</c:v>
                </c:pt>
                <c:pt idx="70">
                  <c:v>34.942048610776588</c:v>
                </c:pt>
                <c:pt idx="71">
                  <c:v>34.744714514174774</c:v>
                </c:pt>
                <c:pt idx="72">
                  <c:v>34.547504268050659</c:v>
                </c:pt>
                <c:pt idx="73">
                  <c:v>34.350423543934546</c:v>
                </c:pt>
                <c:pt idx="74">
                  <c:v>34.153478264837638</c:v>
                </c:pt>
                <c:pt idx="75">
                  <c:v>33.956674615640793</c:v>
                </c:pt>
                <c:pt idx="76">
                  <c:v>33.760019053838832</c:v>
                </c:pt>
                <c:pt idx="77">
                  <c:v>33.563518320645301</c:v>
                </c:pt>
                <c:pt idx="78">
                  <c:v>33.367179452461855</c:v>
                </c:pt>
                <c:pt idx="79">
                  <c:v>33.171009792715481</c:v>
                </c:pt>
                <c:pt idx="80">
                  <c:v>32.975017004065947</c:v>
                </c:pt>
                <c:pt idx="81">
                  <c:v>32.779209080984671</c:v>
                </c:pt>
                <c:pt idx="82">
                  <c:v>32.583594362704616</c:v>
                </c:pt>
                <c:pt idx="83">
                  <c:v>32.38818154654016</c:v>
                </c:pt>
                <c:pt idx="84">
                  <c:v>32.192979701573464</c:v>
                </c:pt>
                <c:pt idx="85">
                  <c:v>31.997998282702579</c:v>
                </c:pt>
                <c:pt idx="86">
                  <c:v>31.803247145044612</c:v>
                </c:pt>
                <c:pt idx="87">
                  <c:v>31.60873655868469</c:v>
                </c:pt>
                <c:pt idx="88">
                  <c:v>31.4144772237598</c:v>
                </c:pt>
                <c:pt idx="89">
                  <c:v>31.220480285863026</c:v>
                </c:pt>
                <c:pt idx="90">
                  <c:v>31.026757351752057</c:v>
                </c:pt>
                <c:pt idx="91">
                  <c:v>30.83332050534138</c:v>
                </c:pt>
                <c:pt idx="92">
                  <c:v>30.640182323955429</c:v>
                </c:pt>
                <c:pt idx="93">
                  <c:v>30.447355894815644</c:v>
                </c:pt>
                <c:pt idx="94">
                  <c:v>30.254854831730221</c:v>
                </c:pt>
                <c:pt idx="95">
                  <c:v>30.06269329195214</c:v>
                </c:pt>
                <c:pt idx="96">
                  <c:v>29.870885993164929</c:v>
                </c:pt>
                <c:pt idx="97">
                  <c:v>29.679448230552275</c:v>
                </c:pt>
                <c:pt idx="98">
                  <c:v>29.488395893901153</c:v>
                </c:pt>
                <c:pt idx="99">
                  <c:v>29.297745484683258</c:v>
                </c:pt>
                <c:pt idx="100">
                  <c:v>29.107514133053346</c:v>
                </c:pt>
                <c:pt idx="101">
                  <c:v>28.917719614696832</c:v>
                </c:pt>
                <c:pt idx="102">
                  <c:v>28.728380367452644</c:v>
                </c:pt>
                <c:pt idx="103">
                  <c:v>28.539515507629755</c:v>
                </c:pt>
                <c:pt idx="104">
                  <c:v>28.35114484592966</c:v>
                </c:pt>
                <c:pt idx="105">
                  <c:v>28.163288902878367</c:v>
                </c:pt>
                <c:pt idx="106">
                  <c:v>27.975968923664496</c:v>
                </c:pt>
                <c:pt idx="107">
                  <c:v>27.789206892271942</c:v>
                </c:pt>
                <c:pt idx="108">
                  <c:v>27.603025544786679</c:v>
                </c:pt>
                <c:pt idx="109">
                  <c:v>27.417448381750273</c:v>
                </c:pt>
                <c:pt idx="110">
                  <c:v>27.232499679422386</c:v>
                </c:pt>
                <c:pt idx="111">
                  <c:v>27.048204499808183</c:v>
                </c:pt>
                <c:pt idx="112">
                  <c:v>26.864588699296259</c:v>
                </c:pt>
                <c:pt idx="113">
                  <c:v>26.681678935746017</c:v>
                </c:pt>
                <c:pt idx="114">
                  <c:v>26.499502673854181</c:v>
                </c:pt>
                <c:pt idx="115">
                  <c:v>26.318088188623857</c:v>
                </c:pt>
                <c:pt idx="116">
                  <c:v>26.137464566751081</c:v>
                </c:pt>
                <c:pt idx="117">
                  <c:v>25.957661705738904</c:v>
                </c:pt>
                <c:pt idx="118">
                  <c:v>25.778710310541875</c:v>
                </c:pt>
                <c:pt idx="119">
                  <c:v>25.600641887540657</c:v>
                </c:pt>
                <c:pt idx="120">
                  <c:v>25.423488735641904</c:v>
                </c:pt>
                <c:pt idx="121">
                  <c:v>25.247283934297108</c:v>
                </c:pt>
                <c:pt idx="122">
                  <c:v>25.072061328233094</c:v>
                </c:pt>
                <c:pt idx="123">
                  <c:v>24.897855508688657</c:v>
                </c:pt>
                <c:pt idx="124">
                  <c:v>24.72470179095405</c:v>
                </c:pt>
                <c:pt idx="125">
                  <c:v>24.552636188016514</c:v>
                </c:pt>
                <c:pt idx="126">
                  <c:v>24.381695380121652</c:v>
                </c:pt>
                <c:pt idx="127">
                  <c:v>24.211916680071756</c:v>
                </c:pt>
                <c:pt idx="128">
                  <c:v>24.043337994094806</c:v>
                </c:pt>
                <c:pt idx="129">
                  <c:v>23.875997778133783</c:v>
                </c:pt>
                <c:pt idx="130">
                  <c:v>23.709934989426081</c:v>
                </c:pt>
                <c:pt idx="131">
                  <c:v>23.545189033264215</c:v>
                </c:pt>
                <c:pt idx="132">
                  <c:v>23.381799704855794</c:v>
                </c:pt>
                <c:pt idx="133">
                  <c:v>23.219807126229448</c:v>
                </c:pt>
                <c:pt idx="134">
                  <c:v>23.059251678166671</c:v>
                </c:pt>
                <c:pt idx="135">
                  <c:v>22.90017392717499</c:v>
                </c:pt>
                <c:pt idx="136">
                  <c:v>22.74261454755802</c:v>
                </c:pt>
                <c:pt idx="137">
                  <c:v>22.586614238679722</c:v>
                </c:pt>
                <c:pt idx="138">
                  <c:v>22.432213637566083</c:v>
                </c:pt>
                <c:pt idx="139">
                  <c:v>22.279453227034899</c:v>
                </c:pt>
                <c:pt idx="140">
                  <c:v>22.128373239594445</c:v>
                </c:pt>
                <c:pt idx="141">
                  <c:v>21.97901355740343</c:v>
                </c:pt>
                <c:pt idx="142">
                  <c:v>21.83141360863716</c:v>
                </c:pt>
                <c:pt idx="143">
                  <c:v>21.685612260657877</c:v>
                </c:pt>
                <c:pt idx="144">
                  <c:v>21.54164771044017</c:v>
                </c:pt>
                <c:pt idx="145">
                  <c:v>21.399557372753659</c:v>
                </c:pt>
                <c:pt idx="146">
                  <c:v>21.259377766655241</c:v>
                </c:pt>
                <c:pt idx="147">
                  <c:v>21.121144400889971</c:v>
                </c:pt>
                <c:pt idx="148">
                  <c:v>20.984891658842646</c:v>
                </c:pt>
                <c:pt idx="149">
                  <c:v>20.850652683721403</c:v>
                </c:pt>
                <c:pt idx="150">
                  <c:v>20.718459264687073</c:v>
                </c:pt>
                <c:pt idx="151">
                  <c:v>20.588341724669238</c:v>
                </c:pt>
                <c:pt idx="152">
                  <c:v>20.460328810629463</c:v>
                </c:pt>
                <c:pt idx="153">
                  <c:v>20.334447587043989</c:v>
                </c:pt>
                <c:pt idx="154">
                  <c:v>20.210723333380848</c:v>
                </c:pt>
                <c:pt idx="155">
                  <c:v>20.089179446341355</c:v>
                </c:pt>
                <c:pt idx="156">
                  <c:v>19.969837347620256</c:v>
                </c:pt>
                <c:pt idx="157">
                  <c:v>19.85271639791377</c:v>
                </c:pt>
                <c:pt idx="158">
                  <c:v>19.737833817871419</c:v>
                </c:pt>
                <c:pt idx="159">
                  <c:v>19.625204616642513</c:v>
                </c:pt>
                <c:pt idx="160">
                  <c:v>19.514841528616245</c:v>
                </c:pt>
                <c:pt idx="161">
                  <c:v>19.40675495889263</c:v>
                </c:pt>
                <c:pt idx="162">
                  <c:v>19.300952937952065</c:v>
                </c:pt>
                <c:pt idx="163">
                  <c:v>19.197441085915489</c:v>
                </c:pt>
                <c:pt idx="164">
                  <c:v>19.096222586704847</c:v>
                </c:pt>
                <c:pt idx="165">
                  <c:v>18.997298172326776</c:v>
                </c:pt>
                <c:pt idx="166">
                  <c:v>18.900666117412271</c:v>
                </c:pt>
                <c:pt idx="167">
                  <c:v>18.806322244052854</c:v>
                </c:pt>
                <c:pt idx="168">
                  <c:v>18.714259936880566</c:v>
                </c:pt>
                <c:pt idx="169">
                  <c:v>18.624470168247516</c:v>
                </c:pt>
                <c:pt idx="170">
                  <c:v>18.536941533270042</c:v>
                </c:pt>
                <c:pt idx="171">
                  <c:v>18.451660294416634</c:v>
                </c:pt>
                <c:pt idx="172">
                  <c:v>18.368610435237134</c:v>
                </c:pt>
                <c:pt idx="173">
                  <c:v>18.287773722754778</c:v>
                </c:pt>
                <c:pt idx="174">
                  <c:v>18.209129777974784</c:v>
                </c:pt>
                <c:pt idx="175">
                  <c:v>18.132656153901561</c:v>
                </c:pt>
                <c:pt idx="176">
                  <c:v>18.058328420405484</c:v>
                </c:pt>
                <c:pt idx="177">
                  <c:v>17.986120255236639</c:v>
                </c:pt>
                <c:pt idx="178">
                  <c:v>17.916003540449758</c:v>
                </c:pt>
                <c:pt idx="179">
                  <c:v>17.847948463480318</c:v>
                </c:pt>
                <c:pt idx="180">
                  <c:v>17.781923622097825</c:v>
                </c:pt>
                <c:pt idx="181">
                  <c:v>17.717896132457039</c:v>
                </c:pt>
                <c:pt idx="182">
                  <c:v>17.655831739471815</c:v>
                </c:pt>
                <c:pt idx="183">
                  <c:v>17.595694928748863</c:v>
                </c:pt>
                <c:pt idx="184">
                  <c:v>17.537449039338579</c:v>
                </c:pt>
                <c:pt idx="185">
                  <c:v>17.481056376587926</c:v>
                </c:pt>
                <c:pt idx="186">
                  <c:v>17.426478324413491</c:v>
                </c:pt>
                <c:pt idx="187">
                  <c:v>17.373675456351876</c:v>
                </c:pt>
                <c:pt idx="188">
                  <c:v>17.322607644788501</c:v>
                </c:pt>
                <c:pt idx="189">
                  <c:v>17.273234167812507</c:v>
                </c:pt>
                <c:pt idx="190">
                  <c:v>17.22551381319559</c:v>
                </c:pt>
                <c:pt idx="191">
                  <c:v>17.179404979044115</c:v>
                </c:pt>
                <c:pt idx="192">
                  <c:v>17.134865770726609</c:v>
                </c:pt>
                <c:pt idx="193">
                  <c:v>17.091854093731467</c:v>
                </c:pt>
                <c:pt idx="194">
                  <c:v>17.05032774216253</c:v>
                </c:pt>
                <c:pt idx="195">
                  <c:v>17.010244482630785</c:v>
                </c:pt>
                <c:pt idx="196">
                  <c:v>16.971562133350751</c:v>
                </c:pt>
                <c:pt idx="197">
                  <c:v>16.934238638297256</c:v>
                </c:pt>
                <c:pt idx="198">
                  <c:v>16.898232136323173</c:v>
                </c:pt>
                <c:pt idx="199">
                  <c:v>16.863501025180785</c:v>
                </c:pt>
                <c:pt idx="200">
                  <c:v>16.830004020428511</c:v>
                </c:pt>
                <c:pt idx="201">
                  <c:v>16.797700209240116</c:v>
                </c:pt>
                <c:pt idx="202">
                  <c:v>16.766549099165854</c:v>
                </c:pt>
                <c:pt idx="203">
                  <c:v>16.736510661923923</c:v>
                </c:pt>
                <c:pt idx="204">
                  <c:v>16.707545372325963</c:v>
                </c:pt>
                <c:pt idx="205">
                  <c:v>16.679614242462119</c:v>
                </c:pt>
                <c:pt idx="206">
                  <c:v>16.652678851290531</c:v>
                </c:pt>
                <c:pt idx="207">
                  <c:v>16.626701369791107</c:v>
                </c:pt>
                <c:pt idx="208">
                  <c:v>16.601644581856654</c:v>
                </c:pt>
                <c:pt idx="209">
                  <c:v>16.577471901104328</c:v>
                </c:pt>
                <c:pt idx="210">
                  <c:v>16.554147383797382</c:v>
                </c:pt>
                <c:pt idx="211">
                  <c:v>16.531635738072477</c:v>
                </c:pt>
                <c:pt idx="212">
                  <c:v>16.50990232967083</c:v>
                </c:pt>
                <c:pt idx="213">
                  <c:v>16.488913184371789</c:v>
                </c:pt>
                <c:pt idx="214">
                  <c:v>16.468634987327288</c:v>
                </c:pt>
                <c:pt idx="215">
                  <c:v>16.449035079492855</c:v>
                </c:pt>
                <c:pt idx="216">
                  <c:v>16.430081451347419</c:v>
                </c:pt>
                <c:pt idx="217">
                  <c:v>16.411742734089344</c:v>
                </c:pt>
                <c:pt idx="218">
                  <c:v>16.39398818849045</c:v>
                </c:pt>
                <c:pt idx="219">
                  <c:v>16.376787691583306</c:v>
                </c:pt>
                <c:pt idx="220">
                  <c:v>16.360111721350162</c:v>
                </c:pt>
                <c:pt idx="221">
                  <c:v>16.343931339574173</c:v>
                </c:pt>
                <c:pt idx="222">
                  <c:v>16.328218173005865</c:v>
                </c:pt>
                <c:pt idx="223">
                  <c:v>16.312944392989703</c:v>
                </c:pt>
                <c:pt idx="224">
                  <c:v>16.298082693687697</c:v>
                </c:pt>
                <c:pt idx="225">
                  <c:v>16.283606269028276</c:v>
                </c:pt>
                <c:pt idx="226">
                  <c:v>16.269488788501555</c:v>
                </c:pt>
                <c:pt idx="227">
                  <c:v>16.255704371913211</c:v>
                </c:pt>
                <c:pt idx="228">
                  <c:v>16.242227563202114</c:v>
                </c:pt>
                <c:pt idx="229">
                  <c:v>16.229033303419818</c:v>
                </c:pt>
                <c:pt idx="230">
                  <c:v>16.21609690296183</c:v>
                </c:pt>
                <c:pt idx="231">
                  <c:v>16.203394013135394</c:v>
                </c:pt>
                <c:pt idx="232">
                  <c:v>16.190900597140899</c:v>
                </c:pt>
                <c:pt idx="233">
                  <c:v>16.178592900539517</c:v>
                </c:pt>
                <c:pt idx="234">
                  <c:v>16.166447421272913</c:v>
                </c:pt>
                <c:pt idx="235">
                  <c:v>16.154440879297514</c:v>
                </c:pt>
                <c:pt idx="236">
                  <c:v>16.142550185890403</c:v>
                </c:pt>
                <c:pt idx="237">
                  <c:v>16.130752412680273</c:v>
                </c:pt>
                <c:pt idx="238">
                  <c:v>16.119024760454153</c:v>
                </c:pt>
                <c:pt idx="239">
                  <c:v>16.107344527786797</c:v>
                </c:pt>
                <c:pt idx="240">
                  <c:v>16.09568907953868</c:v>
                </c:pt>
                <c:pt idx="241">
                  <c:v>16.084035815265366</c:v>
                </c:pt>
                <c:pt idx="242">
                  <c:v>16.072362137581443</c:v>
                </c:pt>
                <c:pt idx="243">
                  <c:v>16.060645420520146</c:v>
                </c:pt>
                <c:pt idx="244">
                  <c:v>16.048862977930838</c:v>
                </c:pt>
                <c:pt idx="245">
                  <c:v>16.03699203195637</c:v>
                </c:pt>
                <c:pt idx="246">
                  <c:v>16.025009681633705</c:v>
                </c:pt>
                <c:pt idx="247">
                  <c:v>16.012892871662714</c:v>
                </c:pt>
                <c:pt idx="248">
                  <c:v>16.00061836138994</c:v>
                </c:pt>
                <c:pt idx="249">
                  <c:v>15.988162694057261</c:v>
                </c:pt>
                <c:pt idx="250">
                  <c:v>15.97550216636831</c:v>
                </c:pt>
                <c:pt idx="251">
                  <c:v>15.962612798429053</c:v>
                </c:pt>
                <c:pt idx="252">
                  <c:v>15.949470304123778</c:v>
                </c:pt>
                <c:pt idx="253">
                  <c:v>15.93605006199166</c:v>
                </c:pt>
                <c:pt idx="254">
                  <c:v>15.922327086675395</c:v>
                </c:pt>
                <c:pt idx="255">
                  <c:v>15.908276001017844</c:v>
                </c:pt>
                <c:pt idx="256">
                  <c:v>15.893871008889938</c:v>
                </c:pt>
                <c:pt idx="257">
                  <c:v>15.879085868838926</c:v>
                </c:pt>
                <c:pt idx="258">
                  <c:v>15.863893868653356</c:v>
                </c:pt>
                <c:pt idx="259">
                  <c:v>15.848267800948314</c:v>
                </c:pt>
                <c:pt idx="260">
                  <c:v>15.832179939882286</c:v>
                </c:pt>
                <c:pt idx="261">
                  <c:v>15.815602019124354</c:v>
                </c:pt>
                <c:pt idx="262">
                  <c:v>15.798505211199309</c:v>
                </c:pt>
                <c:pt idx="263">
                  <c:v>15.780860108345257</c:v>
                </c:pt>
                <c:pt idx="264">
                  <c:v>15.762636705027468</c:v>
                </c:pt>
                <c:pt idx="265">
                  <c:v>15.743804382259738</c:v>
                </c:pt>
                <c:pt idx="266">
                  <c:v>15.724331893892451</c:v>
                </c:pt>
                <c:pt idx="267">
                  <c:v>15.704187355034234</c:v>
                </c:pt>
                <c:pt idx="268">
                  <c:v>15.683338232781251</c:v>
                </c:pt>
                <c:pt idx="269">
                  <c:v>15.661751339434673</c:v>
                </c:pt>
                <c:pt idx="270">
                  <c:v>15.639392828392516</c:v>
                </c:pt>
                <c:pt idx="271">
                  <c:v>15.616228192907872</c:v>
                </c:pt>
                <c:pt idx="272">
                  <c:v>15.592222267907678</c:v>
                </c:pt>
                <c:pt idx="273">
                  <c:v>15.567339235071012</c:v>
                </c:pt>
                <c:pt idx="274">
                  <c:v>15.541542631364864</c:v>
                </c:pt>
                <c:pt idx="275">
                  <c:v>15.514795361236473</c:v>
                </c:pt>
                <c:pt idx="276">
                  <c:v>15.487059712657564</c:v>
                </c:pt>
                <c:pt idx="277">
                  <c:v>15.4582973772124</c:v>
                </c:pt>
                <c:pt idx="278">
                  <c:v>15.42846947441353</c:v>
                </c:pt>
                <c:pt idx="279">
                  <c:v>15.397536580420908</c:v>
                </c:pt>
                <c:pt idx="280">
                  <c:v>15.365458761326623</c:v>
                </c:pt>
                <c:pt idx="281">
                  <c:v>15.332195611153487</c:v>
                </c:pt>
                <c:pt idx="282">
                  <c:v>15.297706294697011</c:v>
                </c:pt>
                <c:pt idx="283">
                  <c:v>15.261949595318752</c:v>
                </c:pt>
                <c:pt idx="284">
                  <c:v>15.224883967774881</c:v>
                </c:pt>
                <c:pt idx="285">
                  <c:v>15.186467596134916</c:v>
                </c:pt>
                <c:pt idx="286">
                  <c:v>15.146658456814622</c:v>
                </c:pt>
                <c:pt idx="287">
                  <c:v>15.105414386711686</c:v>
                </c:pt>
                <c:pt idx="288">
                  <c:v>15.062693156394706</c:v>
                </c:pt>
                <c:pt idx="289">
                  <c:v>15.018452548254322</c:v>
                </c:pt>
                <c:pt idx="290">
                  <c:v>14.972650439481509</c:v>
                </c:pt>
                <c:pt idx="291">
                  <c:v>14.92524488969015</c:v>
                </c:pt>
                <c:pt idx="292">
                  <c:v>14.876194232952564</c:v>
                </c:pt>
                <c:pt idx="293">
                  <c:v>14.825457173965887</c:v>
                </c:pt>
                <c:pt idx="294">
                  <c:v>14.772992888012746</c:v>
                </c:pt>
                <c:pt idx="295">
                  <c:v>14.718761124331305</c:v>
                </c:pt>
                <c:pt idx="296">
                  <c:v>14.662722312451075</c:v>
                </c:pt>
                <c:pt idx="297">
                  <c:v>14.604837671004562</c:v>
                </c:pt>
                <c:pt idx="298">
                  <c:v>14.545069318470759</c:v>
                </c:pt>
                <c:pt idx="299">
                  <c:v>14.483380385260666</c:v>
                </c:pt>
                <c:pt idx="300">
                  <c:v>14.419735126510037</c:v>
                </c:pt>
                <c:pt idx="301">
                  <c:v>14.354099034904804</c:v>
                </c:pt>
                <c:pt idx="302">
                  <c:v>14.286438952829888</c:v>
                </c:pt>
                <c:pt idx="303">
                  <c:v>14.216723183103603</c:v>
                </c:pt>
                <c:pt idx="304">
                  <c:v>14.144921597538067</c:v>
                </c:pt>
                <c:pt idx="305">
                  <c:v>14.071005742552135</c:v>
                </c:pt>
                <c:pt idx="306">
                  <c:v>13.994948941057732</c:v>
                </c:pt>
                <c:pt idx="307">
                  <c:v>13.916726389843801</c:v>
                </c:pt>
                <c:pt idx="308">
                  <c:v>13.836315251694383</c:v>
                </c:pt>
                <c:pt idx="309">
                  <c:v>13.753694741499755</c:v>
                </c:pt>
                <c:pt idx="310">
                  <c:v>13.668846205650706</c:v>
                </c:pt>
                <c:pt idx="311">
                  <c:v>13.58175319404784</c:v>
                </c:pt>
                <c:pt idx="312">
                  <c:v>13.49240152410739</c:v>
                </c:pt>
                <c:pt idx="313">
                  <c:v>13.400779336204579</c:v>
                </c:pt>
                <c:pt idx="314">
                  <c:v>13.306877140062843</c:v>
                </c:pt>
                <c:pt idx="315">
                  <c:v>13.210687851670542</c:v>
                </c:pt>
                <c:pt idx="316">
                  <c:v>13.112206820388554</c:v>
                </c:pt>
                <c:pt idx="317">
                  <c:v>13.011431845997013</c:v>
                </c:pt>
                <c:pt idx="318">
                  <c:v>12.908363185518793</c:v>
                </c:pt>
                <c:pt idx="319">
                  <c:v>12.803003549749469</c:v>
                </c:pt>
                <c:pt idx="320">
                  <c:v>12.695358089516303</c:v>
                </c:pt>
                <c:pt idx="321">
                  <c:v>12.585434371781055</c:v>
                </c:pt>
                <c:pt idx="322">
                  <c:v>12.473242345792634</c:v>
                </c:pt>
                <c:pt idx="323">
                  <c:v>12.358794299582783</c:v>
                </c:pt>
                <c:pt idx="324">
                  <c:v>12.242104807180985</c:v>
                </c:pt>
                <c:pt idx="325">
                  <c:v>12.1231906670026</c:v>
                </c:pt>
                <c:pt idx="326">
                  <c:v>12.002070831934635</c:v>
                </c:pt>
                <c:pt idx="327">
                  <c:v>11.878766331706387</c:v>
                </c:pt>
                <c:pt idx="328">
                  <c:v>11.753300188186845</c:v>
                </c:pt>
                <c:pt idx="329">
                  <c:v>11.625697324296887</c:v>
                </c:pt>
                <c:pt idx="330">
                  <c:v>11.49598446725933</c:v>
                </c:pt>
                <c:pt idx="331">
                  <c:v>11.364190046937512</c:v>
                </c:pt>
                <c:pt idx="332">
                  <c:v>11.230344090029758</c:v>
                </c:pt>
                <c:pt idx="333">
                  <c:v>11.094478110894386</c:v>
                </c:pt>
                <c:pt idx="334">
                  <c:v>10.956624999779297</c:v>
                </c:pt>
                <c:pt idx="335">
                  <c:v>10.816818909218632</c:v>
                </c:pt>
                <c:pt idx="336">
                  <c:v>10.675095139343094</c:v>
                </c:pt>
                <c:pt idx="337">
                  <c:v>10.531490022821266</c:v>
                </c:pt>
                <c:pt idx="338">
                  <c:v>10.386040810122966</c:v>
                </c:pt>
                <c:pt idx="339">
                  <c:v>10.238785555751889</c:v>
                </c:pt>
                <c:pt idx="340">
                  <c:v>10.089763006057183</c:v>
                </c:pt>
                <c:pt idx="341">
                  <c:v>9.9390124891842007</c:v>
                </c:pt>
                <c:pt idx="342">
                  <c:v>9.7865738076775521</c:v>
                </c:pt>
                <c:pt idx="343">
                  <c:v>9.632487134196495</c:v>
                </c:pt>
                <c:pt idx="344">
                  <c:v>9.476792910751648</c:v>
                </c:pt>
                <c:pt idx="345">
                  <c:v>9.3195317518175464</c:v>
                </c:pt>
                <c:pt idx="346">
                  <c:v>9.1607443516241851</c:v>
                </c:pt>
                <c:pt idx="347">
                  <c:v>9.0004713958774847</c:v>
                </c:pt>
                <c:pt idx="348">
                  <c:v>8.8387534781095418</c:v>
                </c:pt>
                <c:pt idx="349">
                  <c:v>8.675631020810556</c:v>
                </c:pt>
                <c:pt idx="350">
                  <c:v>8.5111442014484098</c:v>
                </c:pt>
                <c:pt idx="351">
                  <c:v>8.3453328834392337</c:v>
                </c:pt>
                <c:pt idx="352">
                  <c:v>8.178236552092276</c:v>
                </c:pt>
                <c:pt idx="353">
                  <c:v>8.0098942555150749</c:v>
                </c:pt>
                <c:pt idx="354">
                  <c:v>7.8403445504321745</c:v>
                </c:pt>
                <c:pt idx="355">
                  <c:v>7.6696254528405561</c:v>
                </c:pt>
                <c:pt idx="356">
                  <c:v>7.4977743933978047</c:v>
                </c:pt>
                <c:pt idx="357">
                  <c:v>7.3248281774167516</c:v>
                </c:pt>
                <c:pt idx="358">
                  <c:v>7.1508229493197621</c:v>
                </c:pt>
                <c:pt idx="359">
                  <c:v>6.975794161389576</c:v>
                </c:pt>
                <c:pt idx="360">
                  <c:v>6.799776546639432</c:v>
                </c:pt>
                <c:pt idx="361">
                  <c:v>6.6228040956149634</c:v>
                </c:pt>
                <c:pt idx="362">
                  <c:v>6.4449100369313452</c:v>
                </c:pt>
                <c:pt idx="363">
                  <c:v>6.2661268213444803</c:v>
                </c:pt>
                <c:pt idx="364">
                  <c:v>6.0864861091496287</c:v>
                </c:pt>
                <c:pt idx="365">
                  <c:v>5.9060187607020218</c:v>
                </c:pt>
                <c:pt idx="366">
                  <c:v>5.7247548298512179</c:v>
                </c:pt>
                <c:pt idx="367">
                  <c:v>5.5427235600852924</c:v>
                </c:pt>
                <c:pt idx="368">
                  <c:v>5.3599533831824466</c:v>
                </c:pt>
                <c:pt idx="369">
                  <c:v>5.176471920173249</c:v>
                </c:pt>
                <c:pt idx="370">
                  <c:v>4.9923059844213071</c:v>
                </c:pt>
                <c:pt idx="371">
                  <c:v>4.8074815866369249</c:v>
                </c:pt>
                <c:pt idx="372">
                  <c:v>4.6220239416447981</c:v>
                </c:pt>
                <c:pt idx="373">
                  <c:v>4.4359574767349041</c:v>
                </c:pt>
                <c:pt idx="374">
                  <c:v>4.249305841433145</c:v>
                </c:pt>
                <c:pt idx="375">
                  <c:v>4.0620919185364404</c:v>
                </c:pt>
                <c:pt idx="376">
                  <c:v>3.8743378362657968</c:v>
                </c:pt>
                <c:pt idx="377">
                  <c:v>3.6860649813988751</c:v>
                </c:pt>
                <c:pt idx="378">
                  <c:v>3.4972940132519721</c:v>
                </c:pt>
                <c:pt idx="379">
                  <c:v>3.3080448783911311</c:v>
                </c:pt>
                <c:pt idx="380">
                  <c:v>3.1183368259561917</c:v>
                </c:pt>
                <c:pt idx="381">
                  <c:v>2.9281884234963442</c:v>
                </c:pt>
                <c:pt idx="382">
                  <c:v>2.7376175732171806</c:v>
                </c:pt>
                <c:pt idx="383">
                  <c:v>2.5466415285504453</c:v>
                </c:pt>
                <c:pt idx="384">
                  <c:v>2.3552769109634681</c:v>
                </c:pt>
                <c:pt idx="385">
                  <c:v>2.1635397269336849</c:v>
                </c:pt>
                <c:pt idx="386">
                  <c:v>1.9714453850182121</c:v>
                </c:pt>
                <c:pt idx="387">
                  <c:v>1.7790087129570349</c:v>
                </c:pt>
                <c:pt idx="388">
                  <c:v>1.5862439747522963</c:v>
                </c:pt>
                <c:pt idx="389">
                  <c:v>1.3931648876736116</c:v>
                </c:pt>
                <c:pt idx="390">
                  <c:v>1.1997846391431928</c:v>
                </c:pt>
                <c:pt idx="391">
                  <c:v>1.0061159034606071</c:v>
                </c:pt>
                <c:pt idx="392">
                  <c:v>0.81217085833076474</c:v>
                </c:pt>
                <c:pt idx="393">
                  <c:v>0.61796120116382269</c:v>
                </c:pt>
                <c:pt idx="394">
                  <c:v>0.42349816511908678</c:v>
                </c:pt>
                <c:pt idx="395">
                  <c:v>0.22879253486919815</c:v>
                </c:pt>
                <c:pt idx="396">
                  <c:v>3.3854662063863117E-2</c:v>
                </c:pt>
                <c:pt idx="397">
                  <c:v>-0.16130551952407401</c:v>
                </c:pt>
                <c:pt idx="398">
                  <c:v>-0.35667847918479012</c:v>
                </c:pt>
                <c:pt idx="399">
                  <c:v>-0.55225507480160019</c:v>
                </c:pt>
                <c:pt idx="400">
                  <c:v>-0.74802653873461367</c:v>
                </c:pt>
                <c:pt idx="401">
                  <c:v>-0.94398446406492553</c:v>
                </c:pt>
                <c:pt idx="402">
                  <c:v>-1.140120791204744</c:v>
                </c:pt>
                <c:pt idx="403">
                  <c:v>-1.3364277948766912</c:v>
                </c:pt>
                <c:pt idx="404">
                  <c:v>-1.5328980714645191</c:v>
                </c:pt>
                <c:pt idx="405">
                  <c:v>-1.7295245267350232</c:v>
                </c:pt>
                <c:pt idx="406">
                  <c:v>-1.9263003639305794</c:v>
                </c:pt>
                <c:pt idx="407">
                  <c:v>-2.1232190722302811</c:v>
                </c:pt>
                <c:pt idx="408">
                  <c:v>-2.3202744155762822</c:v>
                </c:pt>
                <c:pt idx="409">
                  <c:v>-2.5174604218615961</c:v>
                </c:pt>
                <c:pt idx="410">
                  <c:v>-2.71477137247469</c:v>
                </c:pt>
                <c:pt idx="411">
                  <c:v>-2.9122017921948817</c:v>
                </c:pt>
                <c:pt idx="412">
                  <c:v>-3.1097464394330885</c:v>
                </c:pt>
                <c:pt idx="413">
                  <c:v>-3.3074002968112346</c:v>
                </c:pt>
                <c:pt idx="414">
                  <c:v>-3.5051585620731842</c:v>
                </c:pt>
                <c:pt idx="415">
                  <c:v>-3.7030166393199799</c:v>
                </c:pt>
                <c:pt idx="416">
                  <c:v>-3.9009701305619586</c:v>
                </c:pt>
                <c:pt idx="417">
                  <c:v>-4.0990148275799392</c:v>
                </c:pt>
                <c:pt idx="418">
                  <c:v>-4.2971467040870905</c:v>
                </c:pt>
                <c:pt idx="419">
                  <c:v>-4.4953619081840586</c:v>
                </c:pt>
                <c:pt idx="420">
                  <c:v>-4.693656755098587</c:v>
                </c:pt>
                <c:pt idx="421">
                  <c:v>-4.8920277202020195</c:v>
                </c:pt>
                <c:pt idx="422">
                  <c:v>-5.0904714322931035</c:v>
                </c:pt>
                <c:pt idx="423">
                  <c:v>-5.2889846671436977</c:v>
                </c:pt>
                <c:pt idx="424">
                  <c:v>-5.4875643412947923</c:v>
                </c:pt>
                <c:pt idx="425">
                  <c:v>-5.6862075060970376</c:v>
                </c:pt>
                <c:pt idx="426">
                  <c:v>-5.8849113419874328</c:v>
                </c:pt>
                <c:pt idx="427">
                  <c:v>-6.0836731529933488</c:v>
                </c:pt>
                <c:pt idx="428">
                  <c:v>-6.2824903614577323</c:v>
                </c:pt>
                <c:pt idx="429">
                  <c:v>-6.4813605029761909</c:v>
                </c:pt>
                <c:pt idx="430">
                  <c:v>-6.6802812215397047</c:v>
                </c:pt>
                <c:pt idx="431">
                  <c:v>-6.8792502648752496</c:v>
                </c:pt>
                <c:pt idx="432">
                  <c:v>-7.0782654799769134</c:v>
                </c:pt>
                <c:pt idx="433">
                  <c:v>-7.2773248088211382</c:v>
                </c:pt>
                <c:pt idx="434">
                  <c:v>-7.4764262842589027</c:v>
                </c:pt>
                <c:pt idx="435">
                  <c:v>-7.6755680260782242</c:v>
                </c:pt>
                <c:pt idx="436">
                  <c:v>-7.8747482372305271</c:v>
                </c:pt>
                <c:pt idx="437">
                  <c:v>-8.0739652002153051</c:v>
                </c:pt>
                <c:pt idx="438">
                  <c:v>-8.2732172736157565</c:v>
                </c:pt>
                <c:pt idx="439">
                  <c:v>-8.4725028887807809</c:v>
                </c:pt>
                <c:pt idx="440">
                  <c:v>-8.6718205466467921</c:v>
                </c:pt>
                <c:pt idx="441">
                  <c:v>-8.8711688146942365</c:v>
                </c:pt>
                <c:pt idx="442">
                  <c:v>-9.0705463240335646</c:v>
                </c:pt>
                <c:pt idx="443">
                  <c:v>-9.2699517666149447</c:v>
                </c:pt>
                <c:pt idx="444">
                  <c:v>-9.4693838925573779</c:v>
                </c:pt>
                <c:pt idx="445">
                  <c:v>-9.6688415075923544</c:v>
                </c:pt>
                <c:pt idx="446">
                  <c:v>-9.868323470616744</c:v>
                </c:pt>
                <c:pt idx="447">
                  <c:v>-10.067828691351256</c:v>
                </c:pt>
                <c:pt idx="448">
                  <c:v>-10.267356128099809</c:v>
                </c:pt>
                <c:pt idx="449">
                  <c:v>-10.466904785605387</c:v>
                </c:pt>
                <c:pt idx="450">
                  <c:v>-10.666473712999174</c:v>
                </c:pt>
                <c:pt idx="451">
                  <c:v>-10.866062001838095</c:v>
                </c:pt>
                <c:pt idx="452">
                  <c:v>-11.065668784227718</c:v>
                </c:pt>
                <c:pt idx="453">
                  <c:v>-11.265293231027165</c:v>
                </c:pt>
                <c:pt idx="454">
                  <c:v>-11.464934550131556</c:v>
                </c:pt>
                <c:pt idx="455">
                  <c:v>-11.664591984830018</c:v>
                </c:pt>
                <c:pt idx="456">
                  <c:v>-11.864264812235206</c:v>
                </c:pt>
                <c:pt idx="457">
                  <c:v>-12.063952341781278</c:v>
                </c:pt>
                <c:pt idx="458">
                  <c:v>-12.263653913788161</c:v>
                </c:pt>
                <c:pt idx="459">
                  <c:v>-12.463368898088454</c:v>
                </c:pt>
                <c:pt idx="460">
                  <c:v>-12.663096692714781</c:v>
                </c:pt>
                <c:pt idx="461">
                  <c:v>-12.862836722644666</c:v>
                </c:pt>
                <c:pt idx="462">
                  <c:v>-13.062588438601029</c:v>
                </c:pt>
                <c:pt idx="463">
                  <c:v>-13.262351315905093</c:v>
                </c:pt>
                <c:pt idx="464">
                  <c:v>-13.462124853380232</c:v>
                </c:pt>
                <c:pt idx="465">
                  <c:v>-13.66190857230411</c:v>
                </c:pt>
                <c:pt idx="466">
                  <c:v>-13.861702015406415</c:v>
                </c:pt>
                <c:pt idx="467">
                  <c:v>-14.06150474591275</c:v>
                </c:pt>
                <c:pt idx="468">
                  <c:v>-14.261316346628693</c:v>
                </c:pt>
                <c:pt idx="469">
                  <c:v>-14.461136419065717</c:v>
                </c:pt>
                <c:pt idx="470">
                  <c:v>-14.660964582605548</c:v>
                </c:pt>
                <c:pt idx="471">
                  <c:v>-14.860800473701527</c:v>
                </c:pt>
                <c:pt idx="472">
                  <c:v>-15.060643745115293</c:v>
                </c:pt>
                <c:pt idx="473">
                  <c:v>-15.260494065187849</c:v>
                </c:pt>
                <c:pt idx="474">
                  <c:v>-15.460351117142313</c:v>
                </c:pt>
                <c:pt idx="475">
                  <c:v>-15.660214598418353</c:v>
                </c:pt>
                <c:pt idx="476">
                  <c:v>-15.860084220035709</c:v>
                </c:pt>
                <c:pt idx="477">
                  <c:v>-16.059959705986429</c:v>
                </c:pt>
                <c:pt idx="478">
                  <c:v>-16.259840792653939</c:v>
                </c:pt>
                <c:pt idx="479">
                  <c:v>-16.459727228258075</c:v>
                </c:pt>
                <c:pt idx="480">
                  <c:v>-16.659618772324734</c:v>
                </c:pt>
                <c:pt idx="481">
                  <c:v>-16.859515195179533</c:v>
                </c:pt>
                <c:pt idx="482">
                  <c:v>-17.059416277463598</c:v>
                </c:pt>
                <c:pt idx="483">
                  <c:v>-17.259321809671164</c:v>
                </c:pt>
                <c:pt idx="484">
                  <c:v>-17.459231591708111</c:v>
                </c:pt>
                <c:pt idx="485">
                  <c:v>-17.65914543246955</c:v>
                </c:pt>
                <c:pt idx="486">
                  <c:v>-17.859063149436963</c:v>
                </c:pt>
                <c:pt idx="487">
                  <c:v>-18.058984568292978</c:v>
                </c:pt>
                <c:pt idx="488">
                  <c:v>-18.25890952255331</c:v>
                </c:pt>
                <c:pt idx="489">
                  <c:v>-18.458837853215563</c:v>
                </c:pt>
                <c:pt idx="490">
                  <c:v>-18.658769408423296</c:v>
                </c:pt>
                <c:pt idx="491">
                  <c:v>-18.858704043145345</c:v>
                </c:pt>
                <c:pt idx="492">
                  <c:v>-19.05864161886948</c:v>
                </c:pt>
                <c:pt idx="493">
                  <c:v>-19.258582003309719</c:v>
                </c:pt>
                <c:pt idx="494">
                  <c:v>-19.458525070126775</c:v>
                </c:pt>
                <c:pt idx="495">
                  <c:v>-19.65847069866124</c:v>
                </c:pt>
                <c:pt idx="496">
                  <c:v>-19.858418773678125</c:v>
                </c:pt>
                <c:pt idx="497">
                  <c:v>-20.058369185123659</c:v>
                </c:pt>
                <c:pt idx="498">
                  <c:v>-20.258321827892289</c:v>
                </c:pt>
                <c:pt idx="499">
                  <c:v>-20.458276601604439</c:v>
                </c:pt>
                <c:pt idx="500">
                  <c:v>-20.658233410394438</c:v>
                </c:pt>
                <c:pt idx="501">
                  <c:v>-20.85819216270739</c:v>
                </c:pt>
                <c:pt idx="502">
                  <c:v>-21.058152771105696</c:v>
                </c:pt>
                <c:pt idx="503">
                  <c:v>-21.258115152084017</c:v>
                </c:pt>
                <c:pt idx="504">
                  <c:v>-21.458079225892476</c:v>
                </c:pt>
                <c:pt idx="505">
                  <c:v>-21.658044916367963</c:v>
                </c:pt>
                <c:pt idx="506">
                  <c:v>-21.858012150772936</c:v>
                </c:pt>
                <c:pt idx="507">
                  <c:v>-22.057980859641411</c:v>
                </c:pt>
                <c:pt idx="508">
                  <c:v>-22.257950976632209</c:v>
                </c:pt>
                <c:pt idx="509">
                  <c:v>-22.457922438387442</c:v>
                </c:pt>
                <c:pt idx="510">
                  <c:v>-22.657895184399933</c:v>
                </c:pt>
                <c:pt idx="511">
                  <c:v>-22.857869156883943</c:v>
                </c:pt>
                <c:pt idx="512">
                  <c:v>-23.057844300653286</c:v>
                </c:pt>
                <c:pt idx="513">
                  <c:v>-23.257820563004238</c:v>
                </c:pt>
                <c:pt idx="514">
                  <c:v>-23.457797893604038</c:v>
                </c:pt>
                <c:pt idx="515">
                  <c:v>-23.657776244384266</c:v>
                </c:pt>
                <c:pt idx="516">
                  <c:v>-23.857755569438993</c:v>
                </c:pt>
                <c:pt idx="517">
                  <c:v>-24.057735824927484</c:v>
                </c:pt>
                <c:pt idx="518">
                  <c:v>-24.257716968981413</c:v>
                </c:pt>
                <c:pt idx="519">
                  <c:v>-24.457698961616153</c:v>
                </c:pt>
                <c:pt idx="520">
                  <c:v>-24.657681764646014</c:v>
                </c:pt>
                <c:pt idx="521">
                  <c:v>-24.857665341603379</c:v>
                </c:pt>
                <c:pt idx="522">
                  <c:v>-25.057649657661315</c:v>
                </c:pt>
                <c:pt idx="523">
                  <c:v>-25.257634679559942</c:v>
                </c:pt>
                <c:pt idx="524">
                  <c:v>-25.45762037553591</c:v>
                </c:pt>
                <c:pt idx="525">
                  <c:v>-25.657606715254886</c:v>
                </c:pt>
                <c:pt idx="526">
                  <c:v>-25.857593669747629</c:v>
                </c:pt>
                <c:pt idx="527">
                  <c:v>-26.057581211348278</c:v>
                </c:pt>
                <c:pt idx="528">
                  <c:v>-26.257569313635877</c:v>
                </c:pt>
                <c:pt idx="529">
                  <c:v>-26.45755795137822</c:v>
                </c:pt>
                <c:pt idx="530">
                  <c:v>-26.657547100478588</c:v>
                </c:pt>
                <c:pt idx="531">
                  <c:v>-26.857536737924541</c:v>
                </c:pt>
                <c:pt idx="532">
                  <c:v>-27.057526841739161</c:v>
                </c:pt>
                <c:pt idx="533">
                  <c:v>-27.257517390934403</c:v>
                </c:pt>
                <c:pt idx="534">
                  <c:v>-27.45750836546668</c:v>
                </c:pt>
                <c:pt idx="535">
                  <c:v>-27.657499746194354</c:v>
                </c:pt>
                <c:pt idx="536">
                  <c:v>-27.857491514837193</c:v>
                </c:pt>
                <c:pt idx="537">
                  <c:v>-28.057483653937581</c:v>
                </c:pt>
                <c:pt idx="538">
                  <c:v>-28.257476146823393</c:v>
                </c:pt>
                <c:pt idx="539">
                  <c:v>-28.457468977572887</c:v>
                </c:pt>
                <c:pt idx="540">
                  <c:v>-28.657462130980718</c:v>
                </c:pt>
                <c:pt idx="541">
                  <c:v>-28.857455592525881</c:v>
                </c:pt>
                <c:pt idx="542">
                  <c:v>-29.057449348340768</c:v>
                </c:pt>
                <c:pt idx="543">
                  <c:v>-29.257443385181872</c:v>
                </c:pt>
                <c:pt idx="544">
                  <c:v>-29.457437690401719</c:v>
                </c:pt>
                <c:pt idx="545">
                  <c:v>-29.657432251921897</c:v>
                </c:pt>
                <c:pt idx="546">
                  <c:v>-29.857427058207605</c:v>
                </c:pt>
                <c:pt idx="547">
                  <c:v>-30.057422098243151</c:v>
                </c:pt>
                <c:pt idx="548">
                  <c:v>-30.257417361508566</c:v>
                </c:pt>
                <c:pt idx="549">
                  <c:v>-30.457412837957342</c:v>
                </c:pt>
                <c:pt idx="550">
                  <c:v>-30.657408517995087</c:v>
                </c:pt>
                <c:pt idx="551">
                  <c:v>-30.857404392459273</c:v>
                </c:pt>
                <c:pt idx="552">
                  <c:v>-31.057400452599339</c:v>
                </c:pt>
                <c:pt idx="553">
                  <c:v>-31.257396690058954</c:v>
                </c:pt>
                <c:pt idx="554">
                  <c:v>-31.457393096857764</c:v>
                </c:pt>
                <c:pt idx="555">
                  <c:v>-31.65738966537446</c:v>
                </c:pt>
                <c:pt idx="556">
                  <c:v>-31.857386388330816</c:v>
                </c:pt>
                <c:pt idx="557">
                  <c:v>-32.05738325877612</c:v>
                </c:pt>
                <c:pt idx="558">
                  <c:v>-32.257380270072474</c:v>
                </c:pt>
                <c:pt idx="559">
                  <c:v>-32.45737741588075</c:v>
                </c:pt>
                <c:pt idx="560">
                  <c:v>-32.65737469014703</c:v>
                </c:pt>
                <c:pt idx="561">
                  <c:v>-32.857372087089956</c:v>
                </c:pt>
                <c:pt idx="562">
                  <c:v>-33.057369601188277</c:v>
                </c:pt>
                <c:pt idx="563">
                  <c:v>-33.257367227169269</c:v>
                </c:pt>
                <c:pt idx="564">
                  <c:v>-33.457364959997506</c:v>
                </c:pt>
                <c:pt idx="565">
                  <c:v>-33.657362794864191</c:v>
                </c:pt>
                <c:pt idx="566">
                  <c:v>-33.857360727176911</c:v>
                </c:pt>
                <c:pt idx="567">
                  <c:v>-34.057358752549973</c:v>
                </c:pt>
                <c:pt idx="568">
                  <c:v>-34.257356866795021</c:v>
                </c:pt>
                <c:pt idx="569">
                  <c:v>-34.457355065912303</c:v>
                </c:pt>
                <c:pt idx="570">
                  <c:v>-34.657353346081919</c:v>
                </c:pt>
                <c:pt idx="571">
                  <c:v>-34.857351703656057</c:v>
                </c:pt>
                <c:pt idx="572">
                  <c:v>-35.057350135150919</c:v>
                </c:pt>
                <c:pt idx="573">
                  <c:v>-35.257348637239637</c:v>
                </c:pt>
                <c:pt idx="574">
                  <c:v>-35.457347206744942</c:v>
                </c:pt>
                <c:pt idx="575">
                  <c:v>-35.657345840632715</c:v>
                </c:pt>
                <c:pt idx="576">
                  <c:v>-35.857344536005229</c:v>
                </c:pt>
                <c:pt idx="577">
                  <c:v>-36.057343290095325</c:v>
                </c:pt>
                <c:pt idx="578">
                  <c:v>-36.257342100260239</c:v>
                </c:pt>
                <c:pt idx="579">
                  <c:v>-36.457340963976279</c:v>
                </c:pt>
                <c:pt idx="580">
                  <c:v>-36.657339878833213</c:v>
                </c:pt>
                <c:pt idx="581">
                  <c:v>-36.857338842529408</c:v>
                </c:pt>
                <c:pt idx="582">
                  <c:v>-37.057337852866681</c:v>
                </c:pt>
                <c:pt idx="583">
                  <c:v>-37.257336907745945</c:v>
                </c:pt>
                <c:pt idx="584">
                  <c:v>-37.457336005162446</c:v>
                </c:pt>
                <c:pt idx="585">
                  <c:v>-37.657335143201735</c:v>
                </c:pt>
                <c:pt idx="586">
                  <c:v>-37.85733432003547</c:v>
                </c:pt>
                <c:pt idx="587">
                  <c:v>-38.057333533917607</c:v>
                </c:pt>
                <c:pt idx="588">
                  <c:v>-38.257332783180786</c:v>
                </c:pt>
                <c:pt idx="589">
                  <c:v>-38.457332066232546</c:v>
                </c:pt>
                <c:pt idx="590">
                  <c:v>-38.657331381552225</c:v>
                </c:pt>
                <c:pt idx="591">
                  <c:v>-38.857330727687454</c:v>
                </c:pt>
                <c:pt idx="592">
                  <c:v>-39.05733010325136</c:v>
                </c:pt>
                <c:pt idx="593">
                  <c:v>-39.257329506919419</c:v>
                </c:pt>
                <c:pt idx="594">
                  <c:v>-39.457328937426801</c:v>
                </c:pt>
                <c:pt idx="595">
                  <c:v>-39.657328393565663</c:v>
                </c:pt>
                <c:pt idx="596">
                  <c:v>-39.857327874182069</c:v>
                </c:pt>
                <c:pt idx="597">
                  <c:v>-40.057327378174534</c:v>
                </c:pt>
                <c:pt idx="598">
                  <c:v>-40.257326904490988</c:v>
                </c:pt>
                <c:pt idx="599">
                  <c:v>-40.457326452126637</c:v>
                </c:pt>
                <c:pt idx="600">
                  <c:v>-40.657326020121971</c:v>
                </c:pt>
                <c:pt idx="601">
                  <c:v>-40.857325607560746</c:v>
                </c:pt>
                <c:pt idx="602">
                  <c:v>-41.057325213567736</c:v>
                </c:pt>
                <c:pt idx="603">
                  <c:v>-41.257324837307308</c:v>
                </c:pt>
                <c:pt idx="604">
                  <c:v>-41.457324477981345</c:v>
                </c:pt>
                <c:pt idx="605">
                  <c:v>-41.657324134827704</c:v>
                </c:pt>
                <c:pt idx="606">
                  <c:v>-41.857323807118505</c:v>
                </c:pt>
                <c:pt idx="607">
                  <c:v>-42.057323494158624</c:v>
                </c:pt>
                <c:pt idx="608">
                  <c:v>-42.257323195284201</c:v>
                </c:pt>
                <c:pt idx="609">
                  <c:v>-42.457322909861404</c:v>
                </c:pt>
                <c:pt idx="610">
                  <c:v>-42.657322637284686</c:v>
                </c:pt>
                <c:pt idx="611">
                  <c:v>-42.857322376975908</c:v>
                </c:pt>
                <c:pt idx="612">
                  <c:v>-43.057322128382964</c:v>
                </c:pt>
                <c:pt idx="613">
                  <c:v>-43.25732189097851</c:v>
                </c:pt>
                <c:pt idx="614">
                  <c:v>-43.457321664259005</c:v>
                </c:pt>
                <c:pt idx="615">
                  <c:v>-43.657321447743549</c:v>
                </c:pt>
                <c:pt idx="616">
                  <c:v>-43.85732124097288</c:v>
                </c:pt>
                <c:pt idx="617">
                  <c:v>-44.057321043508459</c:v>
                </c:pt>
                <c:pt idx="618">
                  <c:v>-44.257320854931343</c:v>
                </c:pt>
                <c:pt idx="619">
                  <c:v>-44.457320674841604</c:v>
                </c:pt>
                <c:pt idx="620">
                  <c:v>-44.657320502857239</c:v>
                </c:pt>
                <c:pt idx="621">
                  <c:v>-44.857320338613448</c:v>
                </c:pt>
                <c:pt idx="622">
                  <c:v>-45.057320181761817</c:v>
                </c:pt>
                <c:pt idx="623">
                  <c:v>-45.257320031969698</c:v>
                </c:pt>
                <c:pt idx="624">
                  <c:v>-45.457319888919301</c:v>
                </c:pt>
                <c:pt idx="625">
                  <c:v>-45.657319752307224</c:v>
                </c:pt>
                <c:pt idx="626">
                  <c:v>-45.857319621843757</c:v>
                </c:pt>
                <c:pt idx="627">
                  <c:v>-46.057319497251981</c:v>
                </c:pt>
                <c:pt idx="628">
                  <c:v>-46.257319378267859</c:v>
                </c:pt>
                <c:pt idx="629">
                  <c:v>-46.457319264638862</c:v>
                </c:pt>
                <c:pt idx="630">
                  <c:v>-46.657319156124053</c:v>
                </c:pt>
                <c:pt idx="631">
                  <c:v>-46.857319052493196</c:v>
                </c:pt>
                <c:pt idx="632">
                  <c:v>-47.057318953526476</c:v>
                </c:pt>
                <c:pt idx="633">
                  <c:v>-47.257318859013992</c:v>
                </c:pt>
                <c:pt idx="634">
                  <c:v>-47.457318768755286</c:v>
                </c:pt>
                <c:pt idx="635">
                  <c:v>-47.657318682558895</c:v>
                </c:pt>
                <c:pt idx="636">
                  <c:v>-47.857318600241946</c:v>
                </c:pt>
                <c:pt idx="637">
                  <c:v>-48.05731852163008</c:v>
                </c:pt>
                <c:pt idx="638">
                  <c:v>-48.257318446556127</c:v>
                </c:pt>
                <c:pt idx="639">
                  <c:v>-48.457318374860904</c:v>
                </c:pt>
                <c:pt idx="640">
                  <c:v>-48.657318306392881</c:v>
                </c:pt>
                <c:pt idx="641">
                  <c:v>-48.857318241006183</c:v>
                </c:pt>
                <c:pt idx="642">
                  <c:v>-49.057318178562397</c:v>
                </c:pt>
                <c:pt idx="643">
                  <c:v>-49.257318118929035</c:v>
                </c:pt>
                <c:pt idx="644">
                  <c:v>-49.45731806197962</c:v>
                </c:pt>
                <c:pt idx="645">
                  <c:v>-49.657318007593361</c:v>
                </c:pt>
                <c:pt idx="646">
                  <c:v>-49.857317955654892</c:v>
                </c:pt>
                <c:pt idx="647">
                  <c:v>-50.057317906054024</c:v>
                </c:pt>
                <c:pt idx="648">
                  <c:v>-50.257317858685553</c:v>
                </c:pt>
                <c:pt idx="649">
                  <c:v>-50.457317813449009</c:v>
                </c:pt>
                <c:pt idx="650">
                  <c:v>-50.657317770248497</c:v>
                </c:pt>
                <c:pt idx="651">
                  <c:v>-50.8573177289923</c:v>
                </c:pt>
                <c:pt idx="652">
                  <c:v>-51.057317689592907</c:v>
                </c:pt>
                <c:pt idx="653">
                  <c:v>-51.257317651966801</c:v>
                </c:pt>
                <c:pt idx="654">
                  <c:v>-51.457317616034189</c:v>
                </c:pt>
                <c:pt idx="655">
                  <c:v>-51.657317581718743</c:v>
                </c:pt>
                <c:pt idx="656">
                  <c:v>-51.85731754894779</c:v>
                </c:pt>
                <c:pt idx="657">
                  <c:v>-52.057317517651697</c:v>
                </c:pt>
                <c:pt idx="658">
                  <c:v>-52.257317487764269</c:v>
                </c:pt>
                <c:pt idx="659">
                  <c:v>-52.457317459221926</c:v>
                </c:pt>
                <c:pt idx="660">
                  <c:v>-52.657317431964202</c:v>
                </c:pt>
                <c:pt idx="661">
                  <c:v>-52.85731740593333</c:v>
                </c:pt>
                <c:pt idx="662">
                  <c:v>-53.057317381074</c:v>
                </c:pt>
                <c:pt idx="663">
                  <c:v>-53.257317357333534</c:v>
                </c:pt>
                <c:pt idx="664">
                  <c:v>-53.457317334661596</c:v>
                </c:pt>
                <c:pt idx="665">
                  <c:v>-53.657317313010026</c:v>
                </c:pt>
                <c:pt idx="666">
                  <c:v>-53.857317292332922</c:v>
                </c:pt>
                <c:pt idx="667">
                  <c:v>-54.057317272586431</c:v>
                </c:pt>
                <c:pt idx="668">
                  <c:v>-54.257317253728715</c:v>
                </c:pt>
                <c:pt idx="669">
                  <c:v>-54.457317235719728</c:v>
                </c:pt>
                <c:pt idx="670">
                  <c:v>-54.657317218521271</c:v>
                </c:pt>
                <c:pt idx="671">
                  <c:v>-54.857317202096866</c:v>
                </c:pt>
                <c:pt idx="672">
                  <c:v>-55.057317186411737</c:v>
                </c:pt>
                <c:pt idx="673">
                  <c:v>-55.257317171432504</c:v>
                </c:pt>
                <c:pt idx="674">
                  <c:v>-55.457317157127449</c:v>
                </c:pt>
                <c:pt idx="675">
                  <c:v>-55.657317143466244</c:v>
                </c:pt>
                <c:pt idx="676">
                  <c:v>-55.857317130419872</c:v>
                </c:pt>
                <c:pt idx="677">
                  <c:v>-56.057317117960693</c:v>
                </c:pt>
                <c:pt idx="678">
                  <c:v>-56.25731710606226</c:v>
                </c:pt>
                <c:pt idx="679">
                  <c:v>-56.457317094699349</c:v>
                </c:pt>
                <c:pt idx="680">
                  <c:v>-56.657317083847872</c:v>
                </c:pt>
                <c:pt idx="681">
                  <c:v>-56.857317073484964</c:v>
                </c:pt>
                <c:pt idx="682">
                  <c:v>-57.057317063588343</c:v>
                </c:pt>
                <c:pt idx="683">
                  <c:v>-57.257317054137076</c:v>
                </c:pt>
                <c:pt idx="684">
                  <c:v>-57.457317045111168</c:v>
                </c:pt>
                <c:pt idx="685">
                  <c:v>-57.657317036491548</c:v>
                </c:pt>
                <c:pt idx="686">
                  <c:v>-57.857317028259843</c:v>
                </c:pt>
                <c:pt idx="687">
                  <c:v>-58.057317020398628</c:v>
                </c:pt>
                <c:pt idx="688">
                  <c:v>-58.257317012891249</c:v>
                </c:pt>
                <c:pt idx="689">
                  <c:v>-58.457317005721734</c:v>
                </c:pt>
                <c:pt idx="690">
                  <c:v>-58.657316998874904</c:v>
                </c:pt>
                <c:pt idx="691">
                  <c:v>-58.857316992336209</c:v>
                </c:pt>
                <c:pt idx="692">
                  <c:v>-59.057316986091877</c:v>
                </c:pt>
                <c:pt idx="693">
                  <c:v>-59.257316980128536</c:v>
                </c:pt>
                <c:pt idx="694">
                  <c:v>-59.457316974433567</c:v>
                </c:pt>
                <c:pt idx="695">
                  <c:v>-59.657316968994948</c:v>
                </c:pt>
                <c:pt idx="696">
                  <c:v>-59.857316963801097</c:v>
                </c:pt>
                <c:pt idx="697">
                  <c:v>-60.057316958841014</c:v>
                </c:pt>
                <c:pt idx="698">
                  <c:v>-60.257316954104155</c:v>
                </c:pt>
                <c:pt idx="699">
                  <c:v>-60.457316949580516</c:v>
                </c:pt>
                <c:pt idx="700">
                  <c:v>-60.657316945260447</c:v>
                </c:pt>
                <c:pt idx="701">
                  <c:v>-60.857316941134812</c:v>
                </c:pt>
                <c:pt idx="702">
                  <c:v>-61.057316937194912</c:v>
                </c:pt>
                <c:pt idx="703">
                  <c:v>-61.257316933432293</c:v>
                </c:pt>
                <c:pt idx="704">
                  <c:v>-61.45731692983901</c:v>
                </c:pt>
                <c:pt idx="705">
                  <c:v>-61.657316926407532</c:v>
                </c:pt>
                <c:pt idx="706">
                  <c:v>-61.857316923130412</c:v>
                </c:pt>
                <c:pt idx="707">
                  <c:v>-62.057316920000801</c:v>
                </c:pt>
                <c:pt idx="708">
                  <c:v>-62.257316917012034</c:v>
                </c:pt>
                <c:pt idx="709">
                  <c:v>-62.457316914157772</c:v>
                </c:pt>
                <c:pt idx="710">
                  <c:v>-62.657316911432019</c:v>
                </c:pt>
                <c:pt idx="711">
                  <c:v>-62.857316908828921</c:v>
                </c:pt>
                <c:pt idx="712">
                  <c:v>-63.05731690634299</c:v>
                </c:pt>
                <c:pt idx="713">
                  <c:v>-63.257316903968956</c:v>
                </c:pt>
                <c:pt idx="714">
                  <c:v>-63.457316901701759</c:v>
                </c:pt>
                <c:pt idx="715">
                  <c:v>-63.65731689953661</c:v>
                </c:pt>
                <c:pt idx="716">
                  <c:v>-63.857316897468905</c:v>
                </c:pt>
                <c:pt idx="717">
                  <c:v>-64.057316895494253</c:v>
                </c:pt>
                <c:pt idx="718">
                  <c:v>-64.257316893608476</c:v>
                </c:pt>
                <c:pt idx="719">
                  <c:v>-64.457316891807565</c:v>
                </c:pt>
                <c:pt idx="720">
                  <c:v>-64.657316890087685</c:v>
                </c:pt>
                <c:pt idx="721">
                  <c:v>-64.857316888445254</c:v>
                </c:pt>
                <c:pt idx="722">
                  <c:v>-65.057316886876762</c:v>
                </c:pt>
                <c:pt idx="723">
                  <c:v>-65.257316885378827</c:v>
                </c:pt>
                <c:pt idx="724">
                  <c:v>-65.457316883948536</c:v>
                </c:pt>
                <c:pt idx="725">
                  <c:v>-65.657316882582421</c:v>
                </c:pt>
                <c:pt idx="726">
                  <c:v>-65.857316881277825</c:v>
                </c:pt>
                <c:pt idx="727">
                  <c:v>-66.057316880031891</c:v>
                </c:pt>
                <c:pt idx="728">
                  <c:v>-66.257316878842033</c:v>
                </c:pt>
                <c:pt idx="729">
                  <c:v>-66.457316877705765</c:v>
                </c:pt>
                <c:pt idx="730">
                  <c:v>-66.657316876620541</c:v>
                </c:pt>
                <c:pt idx="731">
                  <c:v>-66.857316875584246</c:v>
                </c:pt>
                <c:pt idx="732">
                  <c:v>-67.057316874594576</c:v>
                </c:pt>
                <c:pt idx="733">
                  <c:v>-67.257316873649472</c:v>
                </c:pt>
                <c:pt idx="734">
                  <c:v>-67.457316872746915</c:v>
                </c:pt>
                <c:pt idx="735">
                  <c:v>-67.65731687188493</c:v>
                </c:pt>
                <c:pt idx="736">
                  <c:v>-67.857316871061769</c:v>
                </c:pt>
                <c:pt idx="737">
                  <c:v>-68.057316870275642</c:v>
                </c:pt>
                <c:pt idx="738">
                  <c:v>-68.257316869524914</c:v>
                </c:pt>
                <c:pt idx="739">
                  <c:v>-68.457316868807951</c:v>
                </c:pt>
                <c:pt idx="740">
                  <c:v>-68.657316868123203</c:v>
                </c:pt>
                <c:pt idx="741">
                  <c:v>-68.857316867469336</c:v>
                </c:pt>
                <c:pt idx="742">
                  <c:v>-69.057316866844943</c:v>
                </c:pt>
                <c:pt idx="743">
                  <c:v>-69.257316866248601</c:v>
                </c:pt>
                <c:pt idx="744">
                  <c:v>-69.457316865679104</c:v>
                </c:pt>
                <c:pt idx="745">
                  <c:v>-69.657316865135286</c:v>
                </c:pt>
                <c:pt idx="746">
                  <c:v>-69.857316864615882</c:v>
                </c:pt>
                <c:pt idx="747">
                  <c:v>-70.057316864119855</c:v>
                </c:pt>
                <c:pt idx="748">
                  <c:v>-70.257316863646182</c:v>
                </c:pt>
                <c:pt idx="749">
                  <c:v>-70.457316863193839</c:v>
                </c:pt>
                <c:pt idx="750">
                  <c:v>-70.657316862761832</c:v>
                </c:pt>
                <c:pt idx="751">
                  <c:v>-70.857316862349293</c:v>
                </c:pt>
                <c:pt idx="752">
                  <c:v>-71.057316861955258</c:v>
                </c:pt>
                <c:pt idx="753">
                  <c:v>-71.257316861578985</c:v>
                </c:pt>
                <c:pt idx="754">
                  <c:v>-71.457316861219653</c:v>
                </c:pt>
                <c:pt idx="755">
                  <c:v>-71.657316860876534</c:v>
                </c:pt>
                <c:pt idx="756">
                  <c:v>-71.857316860548835</c:v>
                </c:pt>
                <c:pt idx="757">
                  <c:v>-72.057316860235858</c:v>
                </c:pt>
                <c:pt idx="758">
                  <c:v>-72.257316859937035</c:v>
                </c:pt>
                <c:pt idx="759">
                  <c:v>-72.457316859651598</c:v>
                </c:pt>
                <c:pt idx="760">
                  <c:v>-72.657316859378994</c:v>
                </c:pt>
                <c:pt idx="761">
                  <c:v>-72.857316859118669</c:v>
                </c:pt>
                <c:pt idx="762">
                  <c:v>-73.057316858870067</c:v>
                </c:pt>
                <c:pt idx="763">
                  <c:v>-73.257316858632663</c:v>
                </c:pt>
                <c:pt idx="764">
                  <c:v>-73.457316858405918</c:v>
                </c:pt>
                <c:pt idx="765">
                  <c:v>-73.657316858189446</c:v>
                </c:pt>
                <c:pt idx="766">
                  <c:v>-73.857316857982653</c:v>
                </c:pt>
                <c:pt idx="767">
                  <c:v>-74.057316857785224</c:v>
                </c:pt>
                <c:pt idx="768">
                  <c:v>-74.25731685759682</c:v>
                </c:pt>
                <c:pt idx="769">
                  <c:v>-74.457316857416728</c:v>
                </c:pt>
                <c:pt idx="770">
                  <c:v>-74.65731685724478</c:v>
                </c:pt>
                <c:pt idx="771">
                  <c:v>-74.857316857080548</c:v>
                </c:pt>
                <c:pt idx="772">
                  <c:v>-75.057316856923649</c:v>
                </c:pt>
                <c:pt idx="773">
                  <c:v>-75.257316856773855</c:v>
                </c:pt>
                <c:pt idx="774">
                  <c:v>-75.457316856630783</c:v>
                </c:pt>
                <c:pt idx="775">
                  <c:v>-75.657316856494219</c:v>
                </c:pt>
                <c:pt idx="776">
                  <c:v>-75.857316856363738</c:v>
                </c:pt>
                <c:pt idx="777">
                  <c:v>-76.057316856239126</c:v>
                </c:pt>
                <c:pt idx="778">
                  <c:v>-76.257316856120198</c:v>
                </c:pt>
                <c:pt idx="779">
                  <c:v>-76.457316856006571</c:v>
                </c:pt>
                <c:pt idx="780">
                  <c:v>-76.657316855898046</c:v>
                </c:pt>
                <c:pt idx="781">
                  <c:v>-76.857316855794409</c:v>
                </c:pt>
                <c:pt idx="782">
                  <c:v>-77.05731685569539</c:v>
                </c:pt>
                <c:pt idx="783">
                  <c:v>-77.257316855600891</c:v>
                </c:pt>
                <c:pt idx="784">
                  <c:v>-77.457316855510612</c:v>
                </c:pt>
                <c:pt idx="785">
                  <c:v>-77.65731685542444</c:v>
                </c:pt>
                <c:pt idx="786">
                  <c:v>-77.857316855342134</c:v>
                </c:pt>
                <c:pt idx="787">
                  <c:v>-78.057316855263551</c:v>
                </c:pt>
                <c:pt idx="788">
                  <c:v>-78.257316855188449</c:v>
                </c:pt>
                <c:pt idx="789">
                  <c:v>-78.457316855116787</c:v>
                </c:pt>
                <c:pt idx="790">
                  <c:v>-78.657316855048293</c:v>
                </c:pt>
                <c:pt idx="791">
                  <c:v>-78.857316854982898</c:v>
                </c:pt>
                <c:pt idx="792">
                  <c:v>-79.057316854920472</c:v>
                </c:pt>
                <c:pt idx="793">
                  <c:v>-79.257316854860775</c:v>
                </c:pt>
                <c:pt idx="794">
                  <c:v>-79.457316854803835</c:v>
                </c:pt>
                <c:pt idx="795">
                  <c:v>-79.657316854749467</c:v>
                </c:pt>
                <c:pt idx="796">
                  <c:v>-79.857316854697515</c:v>
                </c:pt>
                <c:pt idx="797">
                  <c:v>-80.057316854647965</c:v>
                </c:pt>
                <c:pt idx="798">
                  <c:v>-80.257316854600575</c:v>
                </c:pt>
                <c:pt idx="799">
                  <c:v>-80.457316854555316</c:v>
                </c:pt>
                <c:pt idx="800">
                  <c:v>-80.657316854512146</c:v>
                </c:pt>
                <c:pt idx="801">
                  <c:v>-80.857316854470895</c:v>
                </c:pt>
                <c:pt idx="802">
                  <c:v>-81.057316854431463</c:v>
                </c:pt>
                <c:pt idx="803">
                  <c:v>-81.257316854393892</c:v>
                </c:pt>
                <c:pt idx="804">
                  <c:v>-81.457316854357927</c:v>
                </c:pt>
                <c:pt idx="805">
                  <c:v>-81.657316854323582</c:v>
                </c:pt>
                <c:pt idx="806">
                  <c:v>-81.857316854290815</c:v>
                </c:pt>
                <c:pt idx="807">
                  <c:v>-82.057316854259554</c:v>
                </c:pt>
                <c:pt idx="808">
                  <c:v>-82.257316854229671</c:v>
                </c:pt>
                <c:pt idx="809">
                  <c:v>-82.457316854201338</c:v>
                </c:pt>
                <c:pt idx="810">
                  <c:v>-82.657316854173828</c:v>
                </c:pt>
                <c:pt idx="811">
                  <c:v>-82.857316854147854</c:v>
                </c:pt>
                <c:pt idx="812">
                  <c:v>-83.057316854123144</c:v>
                </c:pt>
                <c:pt idx="813">
                  <c:v>-83.257316854099415</c:v>
                </c:pt>
                <c:pt idx="814">
                  <c:v>-83.457316854076723</c:v>
                </c:pt>
                <c:pt idx="815">
                  <c:v>-83.657316854055111</c:v>
                </c:pt>
                <c:pt idx="816">
                  <c:v>-83.857316854034408</c:v>
                </c:pt>
                <c:pt idx="817">
                  <c:v>-84.057316854014701</c:v>
                </c:pt>
                <c:pt idx="818">
                  <c:v>-84.257316853995817</c:v>
                </c:pt>
              </c:numCache>
            </c:numRef>
          </c:yVal>
          <c:smooth val="1"/>
          <c:extLst>
            <c:ext xmlns:c16="http://schemas.microsoft.com/office/drawing/2014/chart" uri="{C3380CC4-5D6E-409C-BE32-E72D297353CC}">
              <c16:uniqueId val="{00000000-D1DE-9049-B9E4-3A564FF452E6}"/>
            </c:ext>
          </c:extLst>
        </c:ser>
        <c:ser>
          <c:idx val="5"/>
          <c:order val="5"/>
          <c:tx>
            <c:v>mid_DC_gain_comp</c:v>
          </c:tx>
          <c:spPr>
            <a:ln>
              <a:prstDash val="sysDot"/>
            </a:ln>
          </c:spPr>
          <c:marker>
            <c:symbol val="none"/>
          </c:marker>
          <c:xVal>
            <c:numRef>
              <c:f>Sheet2!$F$31:$G$31</c:f>
              <c:numCache>
                <c:formatCode>General</c:formatCode>
                <c:ptCount val="2"/>
                <c:pt idx="0">
                  <c:v>100</c:v>
                </c:pt>
                <c:pt idx="1">
                  <c:v>1000000</c:v>
                </c:pt>
              </c:numCache>
            </c:numRef>
          </c:xVal>
          <c:yVal>
            <c:numRef>
              <c:f>Sheet2!$D$32:$E$32</c:f>
              <c:numCache>
                <c:formatCode>General</c:formatCode>
                <c:ptCount val="2"/>
                <c:pt idx="0">
                  <c:v>16.351307391195615</c:v>
                </c:pt>
                <c:pt idx="1">
                  <c:v>16.351307391195615</c:v>
                </c:pt>
              </c:numCache>
            </c:numRef>
          </c:yVal>
          <c:smooth val="1"/>
          <c:extLst>
            <c:ext xmlns:c16="http://schemas.microsoft.com/office/drawing/2014/chart" uri="{C3380CC4-5D6E-409C-BE32-E72D297353CC}">
              <c16:uniqueId val="{00000001-D1DE-9049-B9E4-3A564FF452E6}"/>
            </c:ext>
          </c:extLst>
        </c:ser>
        <c:dLbls>
          <c:showLegendKey val="0"/>
          <c:showVal val="0"/>
          <c:showCatName val="0"/>
          <c:showSerName val="0"/>
          <c:showPercent val="0"/>
          <c:showBubbleSize val="0"/>
        </c:dLbls>
        <c:axId val="529259904"/>
        <c:axId val="529266176"/>
      </c:scatterChart>
      <c:scatterChart>
        <c:scatterStyle val="smoothMarker"/>
        <c:varyColors val="0"/>
        <c:ser>
          <c:idx val="1"/>
          <c:order val="1"/>
          <c:tx>
            <c:v>phase</c:v>
          </c:tx>
          <c:spPr>
            <a:ln w="38100" cap="rnd" cmpd="sng" algn="ctr">
              <a:solidFill>
                <a:schemeClr val="accent2">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Sheet2!$AO$4:$AO$822</c:f>
              <c:numCache>
                <c:formatCode>0.0000</c:formatCode>
                <c:ptCount val="819"/>
                <c:pt idx="0">
                  <c:v>-88.3304196232598</c:v>
                </c:pt>
                <c:pt idx="1">
                  <c:v>-88.309743580078418</c:v>
                </c:pt>
                <c:pt idx="2">
                  <c:v>-88.288172411776955</c:v>
                </c:pt>
                <c:pt idx="3">
                  <c:v>-88.265694754163718</c:v>
                </c:pt>
                <c:pt idx="4">
                  <c:v>-88.242298767867112</c:v>
                </c:pt>
                <c:pt idx="5">
                  <c:v>-88.217972132432095</c:v>
                </c:pt>
                <c:pt idx="6">
                  <c:v>-88.19270204018936</c:v>
                </c:pt>
                <c:pt idx="7">
                  <c:v>-88.166475189895593</c:v>
                </c:pt>
                <c:pt idx="8">
                  <c:v>-88.1392777801438</c:v>
                </c:pt>
                <c:pt idx="9">
                  <c:v>-88.111095502542028</c:v>
                </c:pt>
                <c:pt idx="10">
                  <c:v>-88.081913534659734</c:v>
                </c:pt>
                <c:pt idx="11">
                  <c:v>-88.051716532739846</c:v>
                </c:pt>
                <c:pt idx="12">
                  <c:v>-88.020488624176139</c:v>
                </c:pt>
                <c:pt idx="13">
                  <c:v>-87.988213399754159</c:v>
                </c:pt>
                <c:pt idx="14">
                  <c:v>-87.954873905655035</c:v>
                </c:pt>
                <c:pt idx="15">
                  <c:v>-87.920452635221423</c:v>
                </c:pt>
                <c:pt idx="16">
                  <c:v>-87.884931520484031</c:v>
                </c:pt>
                <c:pt idx="17">
                  <c:v>-87.848291923449125</c:v>
                </c:pt>
                <c:pt idx="18">
                  <c:v>-87.810514627145309</c:v>
                </c:pt>
                <c:pt idx="19">
                  <c:v>-87.771579826430226</c:v>
                </c:pt>
                <c:pt idx="20">
                  <c:v>-87.731467118556338</c:v>
                </c:pt>
                <c:pt idx="21">
                  <c:v>-87.690155493495865</c:v>
                </c:pt>
                <c:pt idx="22">
                  <c:v>-87.647623324025375</c:v>
                </c:pt>
                <c:pt idx="23">
                  <c:v>-87.603848355570378</c:v>
                </c:pt>
                <c:pt idx="24">
                  <c:v>-87.558807695810387</c:v>
                </c:pt>
                <c:pt idx="25">
                  <c:v>-87.512477804046057</c:v>
                </c:pt>
                <c:pt idx="26">
                  <c:v>-87.464834480329259</c:v>
                </c:pt>
                <c:pt idx="27">
                  <c:v>-87.415852854358164</c:v>
                </c:pt>
                <c:pt idx="28">
                  <c:v>-87.365507374139298</c:v>
                </c:pt>
                <c:pt idx="29">
                  <c:v>-87.313771794419509</c:v>
                </c:pt>
                <c:pt idx="30">
                  <c:v>-87.260619164890215</c:v>
                </c:pt>
                <c:pt idx="31">
                  <c:v>-87.206021818168452</c:v>
                </c:pt>
                <c:pt idx="32">
                  <c:v>-87.149951357557981</c:v>
                </c:pt>
                <c:pt idx="33">
                  <c:v>-87.092378644595854</c:v>
                </c:pt>
                <c:pt idx="34">
                  <c:v>-87.0332737863896</c:v>
                </c:pt>
                <c:pt idx="35">
                  <c:v>-86.972606122751046</c:v>
                </c:pt>
                <c:pt idx="36">
                  <c:v>-86.910344213134067</c:v>
                </c:pt>
                <c:pt idx="37">
                  <c:v>-86.846455823383721</c:v>
                </c:pt>
                <c:pt idx="38">
                  <c:v>-86.780907912305551</c:v>
                </c:pt>
                <c:pt idx="39">
                  <c:v>-86.713666618064735</c:v>
                </c:pt>
                <c:pt idx="40">
                  <c:v>-86.644697244425629</c:v>
                </c:pt>
                <c:pt idx="41">
                  <c:v>-86.573964246844014</c:v>
                </c:pt>
                <c:pt idx="42">
                  <c:v>-86.501431218424301</c:v>
                </c:pt>
                <c:pt idx="43">
                  <c:v>-86.427060875757036</c:v>
                </c:pt>
                <c:pt idx="44">
                  <c:v>-86.350815044651725</c:v>
                </c:pt>
                <c:pt idx="45">
                  <c:v>-86.272654645782694</c:v>
                </c:pt>
                <c:pt idx="46">
                  <c:v>-86.192539680266819</c:v>
                </c:pt>
                <c:pt idx="47">
                  <c:v>-86.110429215194003</c:v>
                </c:pt>
                <c:pt idx="48">
                  <c:v>-86.026281369132377</c:v>
                </c:pt>
                <c:pt idx="49">
                  <c:v>-85.940053297633611</c:v>
                </c:pt>
                <c:pt idx="50">
                  <c:v>-85.85170117876433</c:v>
                </c:pt>
                <c:pt idx="51">
                  <c:v>-85.761180198692941</c:v>
                </c:pt>
                <c:pt idx="52">
                  <c:v>-85.668444537363285</c:v>
                </c:pt>
                <c:pt idx="53">
                  <c:v>-85.573447354289044</c:v>
                </c:pt>
                <c:pt idx="54">
                  <c:v>-85.476140774505694</c:v>
                </c:pt>
                <c:pt idx="55">
                  <c:v>-85.376475874719972</c:v>
                </c:pt>
                <c:pt idx="56">
                  <c:v>-85.274402669699569</c:v>
                </c:pt>
                <c:pt idx="57">
                  <c:v>-85.169870098949275</c:v>
                </c:pt>
                <c:pt idx="58">
                  <c:v>-85.062826013723864</c:v>
                </c:pt>
                <c:pt idx="59">
                  <c:v>-84.953217164430811</c:v>
                </c:pt>
                <c:pt idx="60">
                  <c:v>-84.840989188480876</c:v>
                </c:pt>
                <c:pt idx="61">
                  <c:v>-84.726086598648493</c:v>
                </c:pt>
                <c:pt idx="62">
                  <c:v>-84.608452772008178</c:v>
                </c:pt>
                <c:pt idx="63">
                  <c:v>-84.488029939518654</c:v>
                </c:pt>
                <c:pt idx="64">
                  <c:v>-84.364759176330708</c:v>
                </c:pt>
                <c:pt idx="65">
                  <c:v>-84.238580392900516</c:v>
                </c:pt>
                <c:pt idx="66">
                  <c:v>-84.109432326996227</c:v>
                </c:pt>
                <c:pt idx="67">
                  <c:v>-83.977252536690472</c:v>
                </c:pt>
                <c:pt idx="68">
                  <c:v>-83.84197739443907</c:v>
                </c:pt>
                <c:pt idx="69">
                  <c:v>-83.703542082351802</c:v>
                </c:pt>
                <c:pt idx="70">
                  <c:v>-83.561880588768645</c:v>
                </c:pt>
                <c:pt idx="71">
                  <c:v>-83.416925706261779</c:v>
                </c:pt>
                <c:pt idx="72">
                  <c:v>-83.268609031191659</c:v>
                </c:pt>
                <c:pt idx="73">
                  <c:v>-83.116860964953332</c:v>
                </c:pt>
                <c:pt idx="74">
                  <c:v>-82.961610717057283</c:v>
                </c:pt>
                <c:pt idx="75">
                  <c:v>-82.802786310197916</c:v>
                </c:pt>
                <c:pt idx="76">
                  <c:v>-82.640314587472318</c:v>
                </c:pt>
                <c:pt idx="77">
                  <c:v>-82.474121221920356</c:v>
                </c:pt>
                <c:pt idx="78">
                  <c:v>-82.304130728567955</c:v>
                </c:pt>
                <c:pt idx="79">
                  <c:v>-82.130266479164561</c:v>
                </c:pt>
                <c:pt idx="80">
                  <c:v>-81.952450719816653</c:v>
                </c:pt>
                <c:pt idx="81">
                  <c:v>-81.770604591730006</c:v>
                </c:pt>
                <c:pt idx="82">
                  <c:v>-81.584648155283389</c:v>
                </c:pt>
                <c:pt idx="83">
                  <c:v>-81.394500417668823</c:v>
                </c:pt>
                <c:pt idx="84">
                  <c:v>-81.20007936434358</c:v>
                </c:pt>
                <c:pt idx="85">
                  <c:v>-81.001301994551199</c:v>
                </c:pt>
                <c:pt idx="86">
                  <c:v>-80.7980843611805</c:v>
                </c:pt>
                <c:pt idx="87">
                  <c:v>-80.590341615242338</c:v>
                </c:pt>
                <c:pt idx="88">
                  <c:v>-80.377988055255869</c:v>
                </c:pt>
                <c:pt idx="89">
                  <c:v>-80.160937181847345</c:v>
                </c:pt>
                <c:pt idx="90">
                  <c:v>-79.93910175787525</c:v>
                </c:pt>
                <c:pt idx="91">
                  <c:v>-79.712393874406189</c:v>
                </c:pt>
                <c:pt idx="92">
                  <c:v>-79.480725022876413</c:v>
                </c:pt>
                <c:pt idx="93">
                  <c:v>-79.244006173783006</c:v>
                </c:pt>
                <c:pt idx="94">
                  <c:v>-79.00214786225763</c:v>
                </c:pt>
                <c:pt idx="95">
                  <c:v>-78.755060280883015</c:v>
                </c:pt>
                <c:pt idx="96">
                  <c:v>-78.502653380119568</c:v>
                </c:pt>
                <c:pt idx="97">
                  <c:v>-78.244836976713586</c:v>
                </c:pt>
                <c:pt idx="98">
                  <c:v>-77.981520870462703</c:v>
                </c:pt>
                <c:pt idx="99">
                  <c:v>-77.71261496971546</c:v>
                </c:pt>
                <c:pt idx="100">
                  <c:v>-77.438029425980687</c:v>
                </c:pt>
                <c:pt idx="101">
                  <c:v>-77.157674778020152</c:v>
                </c:pt>
                <c:pt idx="102">
                  <c:v>-76.871462105790826</c:v>
                </c:pt>
                <c:pt idx="103">
                  <c:v>-76.579303194594772</c:v>
                </c:pt>
                <c:pt idx="104">
                  <c:v>-76.281110709780975</c:v>
                </c:pt>
                <c:pt idx="105">
                  <c:v>-75.976798382328184</c:v>
                </c:pt>
                <c:pt idx="106">
                  <c:v>-75.666281205614737</c:v>
                </c:pt>
                <c:pt idx="107">
                  <c:v>-75.349475643658053</c:v>
                </c:pt>
                <c:pt idx="108">
                  <c:v>-75.026299851073347</c:v>
                </c:pt>
                <c:pt idx="109">
                  <c:v>-74.696673904966175</c:v>
                </c:pt>
                <c:pt idx="110">
                  <c:v>-74.360520048929885</c:v>
                </c:pt>
                <c:pt idx="111">
                  <c:v>-74.017762949270804</c:v>
                </c:pt>
                <c:pt idx="112">
                  <c:v>-73.668329963527228</c:v>
                </c:pt>
                <c:pt idx="113">
                  <c:v>-73.312151421286416</c:v>
                </c:pt>
                <c:pt idx="114">
                  <c:v>-72.949160917230842</c:v>
                </c:pt>
                <c:pt idx="115">
                  <c:v>-72.579295616269036</c:v>
                </c:pt>
                <c:pt idx="116">
                  <c:v>-72.202496570516189</c:v>
                </c:pt>
                <c:pt idx="117">
                  <c:v>-71.818709047796915</c:v>
                </c:pt>
                <c:pt idx="118">
                  <c:v>-71.427882871236264</c:v>
                </c:pt>
                <c:pt idx="119">
                  <c:v>-71.029972769393808</c:v>
                </c:pt>
                <c:pt idx="120">
                  <c:v>-70.624938736273577</c:v>
                </c:pt>
                <c:pt idx="121">
                  <c:v>-70.212746400413266</c:v>
                </c:pt>
                <c:pt idx="122">
                  <c:v>-69.793367402118037</c:v>
                </c:pt>
                <c:pt idx="123">
                  <c:v>-69.366779777760215</c:v>
                </c:pt>
                <c:pt idx="124">
                  <c:v>-68.932968349912443</c:v>
                </c:pt>
                <c:pt idx="125">
                  <c:v>-68.491925121926513</c:v>
                </c:pt>
                <c:pt idx="126">
                  <c:v>-68.043649675404893</c:v>
                </c:pt>
                <c:pt idx="127">
                  <c:v>-67.588149568848266</c:v>
                </c:pt>
                <c:pt idx="128">
                  <c:v>-67.125440735593287</c:v>
                </c:pt>
                <c:pt idx="129">
                  <c:v>-66.655547878987321</c:v>
                </c:pt>
                <c:pt idx="130">
                  <c:v>-66.178504862580766</c:v>
                </c:pt>
                <c:pt idx="131">
                  <c:v>-65.694355092956869</c:v>
                </c:pt>
                <c:pt idx="132">
                  <c:v>-65.203151892663186</c:v>
                </c:pt>
                <c:pt idx="133">
                  <c:v>-64.704958860564716</c:v>
                </c:pt>
                <c:pt idx="134">
                  <c:v>-64.199850216806325</c:v>
                </c:pt>
                <c:pt idx="135">
                  <c:v>-63.687911129454243</c:v>
                </c:pt>
                <c:pt idx="136">
                  <c:v>-63.169238019790896</c:v>
                </c:pt>
                <c:pt idx="137">
                  <c:v>-62.643938843159034</c:v>
                </c:pt>
                <c:pt idx="138">
                  <c:v>-62.112133342204046</c:v>
                </c:pt>
                <c:pt idx="139">
                  <c:v>-61.573953269340294</c:v>
                </c:pt>
                <c:pt idx="140">
                  <c:v>-61.029542575279422</c:v>
                </c:pt>
                <c:pt idx="141">
                  <c:v>-60.479057560504131</c:v>
                </c:pt>
                <c:pt idx="142">
                  <c:v>-59.922666986655052</c:v>
                </c:pt>
                <c:pt idx="143">
                  <c:v>-59.360552144920867</c:v>
                </c:pt>
                <c:pt idx="144">
                  <c:v>-58.79290687868864</c:v>
                </c:pt>
                <c:pt idx="145">
                  <c:v>-58.219937557917113</c:v>
                </c:pt>
                <c:pt idx="146">
                  <c:v>-57.641863002949442</c:v>
                </c:pt>
                <c:pt idx="147">
                  <c:v>-57.05891435577464</c:v>
                </c:pt>
                <c:pt idx="148">
                  <c:v>-56.471334897085015</c:v>
                </c:pt>
                <c:pt idx="149">
                  <c:v>-55.879379807852899</c:v>
                </c:pt>
                <c:pt idx="150">
                  <c:v>-55.283315874566732</c:v>
                </c:pt>
                <c:pt idx="151">
                  <c:v>-54.683421137712273</c:v>
                </c:pt>
                <c:pt idx="152">
                  <c:v>-54.079984483565632</c:v>
                </c:pt>
                <c:pt idx="153">
                  <c:v>-53.473305179865626</c:v>
                </c:pt>
                <c:pt idx="154">
                  <c:v>-52.863692356451409</c:v>
                </c:pt>
                <c:pt idx="155">
                  <c:v>-52.251464432484802</c:v>
                </c:pt>
                <c:pt idx="156">
                  <c:v>-51.63694849240693</c:v>
                </c:pt>
                <c:pt idx="157">
                  <c:v>-51.020479613310279</c:v>
                </c:pt>
                <c:pt idx="158">
                  <c:v>-50.40240014692133</c:v>
                </c:pt>
                <c:pt idx="159">
                  <c:v>-49.783058959884222</c:v>
                </c:pt>
                <c:pt idx="160">
                  <c:v>-49.162810636498733</c:v>
                </c:pt>
                <c:pt idx="161">
                  <c:v>-48.542014648494131</c:v>
                </c:pt>
                <c:pt idx="162">
                  <c:v>-47.921034496798441</c:v>
                </c:pt>
                <c:pt idx="163">
                  <c:v>-47.300236830593967</c:v>
                </c:pt>
                <c:pt idx="164">
                  <c:v>-46.679990549216058</c:v>
                </c:pt>
                <c:pt idx="165">
                  <c:v>-46.060665892661056</c:v>
                </c:pt>
                <c:pt idx="166">
                  <c:v>-45.442633526605242</c:v>
                </c:pt>
                <c:pt idx="167">
                  <c:v>-44.826263627906123</c:v>
                </c:pt>
                <c:pt idx="168">
                  <c:v>-44.211924976552957</c:v>
                </c:pt>
                <c:pt idx="169">
                  <c:v>-43.599984059959468</c:v>
                </c:pt>
                <c:pt idx="170">
                  <c:v>-42.990804195344808</c:v>
                </c:pt>
                <c:pt idx="171">
                  <c:v>-42.384744675739427</c:v>
                </c:pt>
                <c:pt idx="172">
                  <c:v>-41.782159944873399</c:v>
                </c:pt>
                <c:pt idx="173">
                  <c:v>-41.183398805874504</c:v>
                </c:pt>
                <c:pt idx="174">
                  <c:v>-40.588803668315087</c:v>
                </c:pt>
                <c:pt idx="175">
                  <c:v>-39.99870983771838</c:v>
                </c:pt>
                <c:pt idx="176">
                  <c:v>-39.413444851165217</c:v>
                </c:pt>
                <c:pt idx="177">
                  <c:v>-38.833327862147314</c:v>
                </c:pt>
                <c:pt idx="178">
                  <c:v>-38.258669077293781</c:v>
                </c:pt>
                <c:pt idx="179">
                  <c:v>-37.689769247068362</c:v>
                </c:pt>
                <c:pt idx="180">
                  <c:v>-37.126919212001482</c:v>
                </c:pt>
                <c:pt idx="181">
                  <c:v>-36.570399505489029</c:v>
                </c:pt>
                <c:pt idx="182">
                  <c:v>-36.020480013673577</c:v>
                </c:pt>
                <c:pt idx="183">
                  <c:v>-35.477419692420796</c:v>
                </c:pt>
                <c:pt idx="184">
                  <c:v>-34.941466340929821</c:v>
                </c:pt>
                <c:pt idx="185">
                  <c:v>-34.412856431068377</c:v>
                </c:pt>
                <c:pt idx="186">
                  <c:v>-33.891814991112952</c:v>
                </c:pt>
                <c:pt idx="187">
                  <c:v>-33.378555542198555</c:v>
                </c:pt>
                <c:pt idx="188">
                  <c:v>-32.873280085451015</c:v>
                </c:pt>
                <c:pt idx="189">
                  <c:v>-32.376179137480783</c:v>
                </c:pt>
                <c:pt idx="190">
                  <c:v>-31.887431811671949</c:v>
                </c:pt>
                <c:pt idx="191">
                  <c:v>-31.407205942492389</c:v>
                </c:pt>
                <c:pt idx="192">
                  <c:v>-30.935658249891542</c:v>
                </c:pt>
                <c:pt idx="193">
                  <c:v>-30.472934540729106</c:v>
                </c:pt>
                <c:pt idx="194">
                  <c:v>-30.019169944098856</c:v>
                </c:pt>
                <c:pt idx="195">
                  <c:v>-29.574489177366345</c:v>
                </c:pt>
                <c:pt idx="196">
                  <c:v>-29.139006839731309</c:v>
                </c:pt>
                <c:pt idx="197">
                  <c:v>-28.712827730146582</c:v>
                </c:pt>
                <c:pt idx="198">
                  <c:v>-28.296047186477942</c:v>
                </c:pt>
                <c:pt idx="199">
                  <c:v>-27.888751442863583</c:v>
                </c:pt>
                <c:pt idx="200">
                  <c:v>-27.491018002330833</c:v>
                </c:pt>
                <c:pt idx="201">
                  <c:v>-27.102916021844127</c:v>
                </c:pt>
                <c:pt idx="202">
                  <c:v>-26.724506707089255</c:v>
                </c:pt>
                <c:pt idx="203">
                  <c:v>-26.355843714443239</c:v>
                </c:pt>
                <c:pt idx="204">
                  <c:v>-25.996973557732119</c:v>
                </c:pt>
                <c:pt idx="205">
                  <c:v>-25.647936017538314</c:v>
                </c:pt>
                <c:pt idx="206">
                  <c:v>-25.308764550982701</c:v>
                </c:pt>
                <c:pt idx="207">
                  <c:v>-24.979486700071835</c:v>
                </c:pt>
                <c:pt idx="208">
                  <c:v>-24.660124496864668</c:v>
                </c:pt>
                <c:pt idx="209">
                  <c:v>-24.350694863876971</c:v>
                </c:pt>
                <c:pt idx="210">
                  <c:v>-24.051210008298433</c:v>
                </c:pt>
                <c:pt idx="211">
                  <c:v>-23.761677808752857</c:v>
                </c:pt>
                <c:pt idx="212">
                  <c:v>-23.482102193477843</c:v>
                </c:pt>
                <c:pt idx="213">
                  <c:v>-23.212483508941538</c:v>
                </c:pt>
                <c:pt idx="214">
                  <c:v>-22.952818878045701</c:v>
                </c:pt>
                <c:pt idx="215">
                  <c:v>-22.703102547189534</c:v>
                </c:pt>
                <c:pt idx="216">
                  <c:v>-22.463326221583177</c:v>
                </c:pt>
                <c:pt idx="217">
                  <c:v>-22.233479388307451</c:v>
                </c:pt>
                <c:pt idx="218">
                  <c:v>-22.013549626713253</c:v>
                </c:pt>
                <c:pt idx="219">
                  <c:v>-21.803522905844002</c:v>
                </c:pt>
                <c:pt idx="220">
                  <c:v>-21.603383868643469</c:v>
                </c:pt>
                <c:pt idx="221">
                  <c:v>-21.413116102783718</c:v>
                </c:pt>
                <c:pt idx="222">
                  <c:v>-21.232702398011018</c:v>
                </c:pt>
                <c:pt idx="223">
                  <c:v>-21.062124989962282</c:v>
                </c:pt>
                <c:pt idx="224">
                  <c:v>-20.901365790453539</c:v>
                </c:pt>
                <c:pt idx="225">
                  <c:v>-20.750406604281014</c:v>
                </c:pt>
                <c:pt idx="226">
                  <c:v>-20.609229332610248</c:v>
                </c:pt>
                <c:pt idx="227">
                  <c:v>-20.477816163055827</c:v>
                </c:pt>
                <c:pt idx="228">
                  <c:v>-20.356149746575309</c:v>
                </c:pt>
                <c:pt idx="229">
                  <c:v>-20.244213361317552</c:v>
                </c:pt>
                <c:pt idx="230">
                  <c:v>-20.141991063576427</c:v>
                </c:pt>
                <c:pt idx="231">
                  <c:v>-20.049467826007021</c:v>
                </c:pt>
                <c:pt idx="232">
                  <c:v>-19.966629663263959</c:v>
                </c:pt>
                <c:pt idx="233">
                  <c:v>-19.893463745219748</c:v>
                </c:pt>
                <c:pt idx="234">
                  <c:v>-19.82995849791579</c:v>
                </c:pt>
                <c:pt idx="235">
                  <c:v>-19.776103692390841</c:v>
                </c:pt>
                <c:pt idx="236">
                  <c:v>-19.731890521521432</c:v>
                </c:pt>
                <c:pt idx="237">
                  <c:v>-19.697311664994366</c:v>
                </c:pt>
                <c:pt idx="238">
                  <c:v>-19.672361342518311</c:v>
                </c:pt>
                <c:pt idx="239">
                  <c:v>-19.657035355363092</c:v>
                </c:pt>
                <c:pt idx="240">
                  <c:v>-19.651331116298323</c:v>
                </c:pt>
                <c:pt idx="241">
                  <c:v>-19.655247667983758</c:v>
                </c:pt>
                <c:pt idx="242">
                  <c:v>-19.668785689843254</c:v>
                </c:pt>
                <c:pt idx="243">
                  <c:v>-19.691947493435492</c:v>
                </c:pt>
                <c:pt idx="244">
                  <c:v>-19.724737006312182</c:v>
                </c:pt>
                <c:pt idx="245">
                  <c:v>-19.767159744335917</c:v>
                </c:pt>
                <c:pt idx="246">
                  <c:v>-19.819222772408914</c:v>
                </c:pt>
                <c:pt idx="247">
                  <c:v>-19.880934653545051</c:v>
                </c:pt>
                <c:pt idx="248">
                  <c:v>-19.952305386199061</c:v>
                </c:pt>
                <c:pt idx="249">
                  <c:v>-20.03334632975027</c:v>
                </c:pt>
                <c:pt idx="250">
                  <c:v>-20.124070118022523</c:v>
                </c:pt>
                <c:pt idx="251">
                  <c:v>-20.224490560707956</c:v>
                </c:pt>
                <c:pt idx="252">
                  <c:v>-20.334622532553603</c:v>
                </c:pt>
                <c:pt idx="253">
                  <c:v>-20.454481850156711</c:v>
                </c:pt>
                <c:pt idx="254">
                  <c:v>-20.584085136213929</c:v>
                </c:pt>
                <c:pt idx="255">
                  <c:v>-20.723449671063527</c:v>
                </c:pt>
                <c:pt idx="256">
                  <c:v>-20.872593231363368</c:v>
                </c:pt>
                <c:pt idx="257">
                  <c:v>-21.031533915751812</c:v>
                </c:pt>
                <c:pt idx="258">
                  <c:v>-21.200289957348964</c:v>
                </c:pt>
                <c:pt idx="259">
                  <c:v>-21.378879522971374</c:v>
                </c:pt>
                <c:pt idx="260">
                  <c:v>-21.567320498952284</c:v>
                </c:pt>
                <c:pt idx="261">
                  <c:v>-21.765630263487555</c:v>
                </c:pt>
                <c:pt idx="262">
                  <c:v>-21.973825445458072</c:v>
                </c:pt>
                <c:pt idx="263">
                  <c:v>-22.191921669720145</c:v>
                </c:pt>
                <c:pt idx="264">
                  <c:v>-22.419933288900729</c:v>
                </c:pt>
                <c:pt idx="265">
                  <c:v>-22.657873101788436</c:v>
                </c:pt>
                <c:pt idx="266">
                  <c:v>-22.905752058473173</c:v>
                </c:pt>
                <c:pt idx="267">
                  <c:v>-23.163578952456994</c:v>
                </c:pt>
                <c:pt idx="268">
                  <c:v>-23.43136010003704</c:v>
                </c:pt>
                <c:pt idx="269">
                  <c:v>-23.709099007349113</c:v>
                </c:pt>
                <c:pt idx="270">
                  <c:v>-23.996796025555955</c:v>
                </c:pt>
                <c:pt idx="271">
                  <c:v>-24.294447994769467</c:v>
                </c:pt>
                <c:pt idx="272">
                  <c:v>-24.602047877410104</c:v>
                </c:pt>
                <c:pt idx="273">
                  <c:v>-24.919584381829214</c:v>
                </c:pt>
                <c:pt idx="274">
                  <c:v>-25.247041577150188</c:v>
                </c:pt>
                <c:pt idx="275">
                  <c:v>-25.584398500425056</c:v>
                </c:pt>
                <c:pt idx="276">
                  <c:v>-25.931628757346601</c:v>
                </c:pt>
                <c:pt idx="277">
                  <c:v>-26.28870011791091</c:v>
                </c:pt>
                <c:pt idx="278">
                  <c:v>-26.655574108581735</c:v>
                </c:pt>
                <c:pt idx="279">
                  <c:v>-27.032205602669503</c:v>
                </c:pt>
                <c:pt idx="280">
                  <c:v>-27.41854241080414</c:v>
                </c:pt>
                <c:pt idx="281">
                  <c:v>-27.814524873543629</c:v>
                </c:pt>
                <c:pt idx="282">
                  <c:v>-28.220085458325673</c:v>
                </c:pt>
                <c:pt idx="283">
                  <c:v>-28.635148363129719</c:v>
                </c:pt>
                <c:pt idx="284">
                  <c:v>-29.059629129371217</c:v>
                </c:pt>
                <c:pt idx="285">
                  <c:v>-29.493434266695978</c:v>
                </c:pt>
                <c:pt idx="286">
                  <c:v>-29.936460892476092</c:v>
                </c:pt>
                <c:pt idx="287">
                  <c:v>-30.388596388929432</c:v>
                </c:pt>
                <c:pt idx="288">
                  <c:v>-30.849718080885573</c:v>
                </c:pt>
                <c:pt idx="289">
                  <c:v>-31.319692937301998</c:v>
                </c:pt>
                <c:pt idx="290">
                  <c:v>-31.798377299690245</c:v>
                </c:pt>
                <c:pt idx="291">
                  <c:v>-32.28561664063978</c:v>
                </c:pt>
                <c:pt idx="292">
                  <c:v>-32.781245355625543</c:v>
                </c:pt>
                <c:pt idx="293">
                  <c:v>-33.285086591242823</c:v>
                </c:pt>
                <c:pt idx="294">
                  <c:v>-33.79695211295558</c:v>
                </c:pt>
                <c:pt idx="295">
                  <c:v>-34.31664221529843</c:v>
                </c:pt>
                <c:pt idx="296">
                  <c:v>-34.843945677365618</c:v>
                </c:pt>
                <c:pt idx="297">
                  <c:v>-35.37863976617566</c:v>
                </c:pt>
                <c:pt idx="298">
                  <c:v>-35.920490290295241</c:v>
                </c:pt>
                <c:pt idx="299">
                  <c:v>-36.469251705805796</c:v>
                </c:pt>
                <c:pt idx="300">
                  <c:v>-37.024667276375943</c:v>
                </c:pt>
                <c:pt idx="301">
                  <c:v>-37.58646928883568</c:v>
                </c:pt>
                <c:pt idx="302">
                  <c:v>-38.154379325243035</c:v>
                </c:pt>
                <c:pt idx="303">
                  <c:v>-38.728108591994207</c:v>
                </c:pt>
                <c:pt idx="304">
                  <c:v>-39.307358306057502</c:v>
                </c:pt>
                <c:pt idx="305">
                  <c:v>-39.891820137915097</c:v>
                </c:pt>
                <c:pt idx="306">
                  <c:v>-40.481176710280401</c:v>
                </c:pt>
                <c:pt idx="307">
                  <c:v>-41.0751021511321</c:v>
                </c:pt>
                <c:pt idx="308">
                  <c:v>-41.673262699068609</c:v>
                </c:pt>
                <c:pt idx="309">
                  <c:v>-42.275317358459198</c:v>
                </c:pt>
                <c:pt idx="310">
                  <c:v>-42.880918601344185</c:v>
                </c:pt>
                <c:pt idx="311">
                  <c:v>-43.489713112537217</c:v>
                </c:pt>
                <c:pt idx="312">
                  <c:v>-44.10134257390704</c:v>
                </c:pt>
                <c:pt idx="313">
                  <c:v>-44.715444483378455</c:v>
                </c:pt>
                <c:pt idx="314">
                  <c:v>-45.331653003798309</c:v>
                </c:pt>
                <c:pt idx="315">
                  <c:v>-45.949599836466604</c:v>
                </c:pt>
                <c:pt idx="316">
                  <c:v>-46.568915113846259</c:v>
                </c:pt>
                <c:pt idx="317">
                  <c:v>-47.189228305740919</c:v>
                </c:pt>
                <c:pt idx="318">
                  <c:v>-47.810169133069721</c:v>
                </c:pt>
                <c:pt idx="319">
                  <c:v>-48.431368483282839</c:v>
                </c:pt>
                <c:pt idx="320">
                  <c:v>-49.052459321440125</c:v>
                </c:pt>
                <c:pt idx="321">
                  <c:v>-49.673077591032545</c:v>
                </c:pt>
                <c:pt idx="322">
                  <c:v>-50.292863098749287</c:v>
                </c:pt>
                <c:pt idx="323">
                  <c:v>-50.911460377587751</c:v>
                </c:pt>
                <c:pt idx="324">
                  <c:v>-51.528519522959243</c:v>
                </c:pt>
                <c:pt idx="325">
                  <c:v>-52.14369699676282</c:v>
                </c:pt>
                <c:pt idx="326">
                  <c:v>-52.756656394768754</c:v>
                </c:pt>
                <c:pt idx="327">
                  <c:v>-53.367069173072615</c:v>
                </c:pt>
                <c:pt idx="328">
                  <c:v>-53.974615329837356</c:v>
                </c:pt>
                <c:pt idx="329">
                  <c:v>-54.57898403902982</c:v>
                </c:pt>
                <c:pt idx="330">
                  <c:v>-55.17987423337172</c:v>
                </c:pt>
                <c:pt idx="331">
                  <c:v>-55.776995134249987</c:v>
                </c:pt>
                <c:pt idx="332">
                  <c:v>-56.370066726866654</c:v>
                </c:pt>
                <c:pt idx="333">
                  <c:v>-56.958820179438412</c:v>
                </c:pt>
                <c:pt idx="334">
                  <c:v>-57.542998205779405</c:v>
                </c:pt>
                <c:pt idx="335">
                  <c:v>-58.122355371107105</c:v>
                </c:pt>
                <c:pt idx="336">
                  <c:v>-58.696658341390382</c:v>
                </c:pt>
                <c:pt idx="337">
                  <c:v>-59.26568607702481</c:v>
                </c:pt>
                <c:pt idx="338">
                  <c:v>-59.829229972022581</c:v>
                </c:pt>
                <c:pt idx="339">
                  <c:v>-60.387093940309697</c:v>
                </c:pt>
                <c:pt idx="340">
                  <c:v>-60.939094451054466</c:v>
                </c:pt>
                <c:pt idx="341">
                  <c:v>-61.485060515258965</c:v>
                </c:pt>
                <c:pt idx="342">
                  <c:v>-62.024833626104702</c:v>
                </c:pt>
                <c:pt idx="343">
                  <c:v>-62.558267655759806</c:v>
                </c:pt>
                <c:pt idx="344">
                  <c:v>-63.085228711527655</c:v>
                </c:pt>
                <c:pt idx="345">
                  <c:v>-63.605594954349677</c:v>
                </c:pt>
                <c:pt idx="346">
                  <c:v>-64.119256382765343</c:v>
                </c:pt>
                <c:pt idx="347">
                  <c:v>-64.626114585485695</c:v>
                </c:pt>
                <c:pt idx="348">
                  <c:v>-65.12608246575455</c:v>
                </c:pt>
                <c:pt idx="349">
                  <c:v>-65.619083940655202</c:v>
                </c:pt>
                <c:pt idx="350">
                  <c:v>-66.10505361847855</c:v>
                </c:pt>
                <c:pt idx="351">
                  <c:v>-66.583936457195321</c:v>
                </c:pt>
                <c:pt idx="352">
                  <c:v>-67.055687406981974</c:v>
                </c:pt>
                <c:pt idx="353">
                  <c:v>-67.520271039637692</c:v>
                </c:pt>
                <c:pt idx="354">
                  <c:v>-67.977661167598896</c:v>
                </c:pt>
                <c:pt idx="355">
                  <c:v>-68.427840455115373</c:v>
                </c:pt>
                <c:pt idx="356">
                  <c:v>-68.870800024000246</c:v>
                </c:pt>
                <c:pt idx="357">
                  <c:v>-69.306539056203079</c:v>
                </c:pt>
                <c:pt idx="358">
                  <c:v>-69.735064395293236</c:v>
                </c:pt>
                <c:pt idx="359">
                  <c:v>-70.156390148770328</c:v>
                </c:pt>
                <c:pt idx="360">
                  <c:v>-70.570537292952991</c:v>
                </c:pt>
                <c:pt idx="361">
                  <c:v>-70.977533282028588</c:v>
                </c:pt>
                <c:pt idx="362">
                  <c:v>-71.377411662684537</c:v>
                </c:pt>
                <c:pt idx="363">
                  <c:v>-71.770211695582717</c:v>
                </c:pt>
                <c:pt idx="364">
                  <c:v>-72.155977984785665</c:v>
                </c:pt>
                <c:pt idx="365">
                  <c:v>-72.534760116095711</c:v>
                </c:pt>
                <c:pt idx="366">
                  <c:v>-72.906612305130665</c:v>
                </c:pt>
                <c:pt idx="367">
                  <c:v>-73.271593055826841</c:v>
                </c:pt>
                <c:pt idx="368">
                  <c:v>-73.629764829938949</c:v>
                </c:pt>
                <c:pt idx="369">
                  <c:v>-73.981193727989861</c:v>
                </c:pt>
                <c:pt idx="370">
                  <c:v>-74.32594918202004</c:v>
                </c:pt>
                <c:pt idx="371">
                  <c:v>-74.664103660386232</c:v>
                </c:pt>
                <c:pt idx="372">
                  <c:v>-74.995732384773675</c:v>
                </c:pt>
                <c:pt idx="373">
                  <c:v>-75.320913059502772</c:v>
                </c:pt>
                <c:pt idx="374">
                  <c:v>-75.639725613140385</c:v>
                </c:pt>
                <c:pt idx="375">
                  <c:v>-75.952251952361152</c:v>
                </c:pt>
                <c:pt idx="376">
                  <c:v>-76.258575727946436</c:v>
                </c:pt>
                <c:pt idx="377">
                  <c:v>-76.55878211275872</c:v>
                </c:pt>
                <c:pt idx="378">
                  <c:v>-76.85295759148552</c:v>
                </c:pt>
                <c:pt idx="379">
                  <c:v>-77.141189761907228</c:v>
                </c:pt>
                <c:pt idx="380">
                  <c:v>-77.423567147417586</c:v>
                </c:pt>
                <c:pt idx="381">
                  <c:v>-77.700179020488335</c:v>
                </c:pt>
                <c:pt idx="382">
                  <c:v>-77.971115236758465</c:v>
                </c:pt>
                <c:pt idx="383">
                  <c:v>-78.236466079404025</c:v>
                </c:pt>
                <c:pt idx="384">
                  <c:v>-78.49632211343372</c:v>
                </c:pt>
                <c:pt idx="385">
                  <c:v>-78.750774049545257</c:v>
                </c:pt>
                <c:pt idx="386">
                  <c:v>-78.999912617170267</c:v>
                </c:pt>
                <c:pt idx="387">
                  <c:v>-79.243828446332529</c:v>
                </c:pt>
                <c:pt idx="388">
                  <c:v>-79.482611957943021</c:v>
                </c:pt>
                <c:pt idx="389">
                  <c:v>-79.716353262155337</c:v>
                </c:pt>
                <c:pt idx="390">
                  <c:v>-79.945142064410092</c:v>
                </c:pt>
                <c:pt idx="391">
                  <c:v>-80.169067578798945</c:v>
                </c:pt>
                <c:pt idx="392">
                  <c:v>-80.388218448388258</c:v>
                </c:pt>
                <c:pt idx="393">
                  <c:v>-80.602682672146884</c:v>
                </c:pt>
                <c:pt idx="394">
                  <c:v>-80.812547538132932</c:v>
                </c:pt>
                <c:pt idx="395">
                  <c:v>-81.017899562603219</c:v>
                </c:pt>
                <c:pt idx="396">
                  <c:v>-81.21882443471867</c:v>
                </c:pt>
                <c:pt idx="397">
                  <c:v>-81.415406966530327</c:v>
                </c:pt>
                <c:pt idx="398">
                  <c:v>-81.607731047940575</c:v>
                </c:pt>
                <c:pt idx="399">
                  <c:v>-81.795879606346475</c:v>
                </c:pt>
                <c:pt idx="400">
                  <c:v>-81.979934570682587</c:v>
                </c:pt>
                <c:pt idx="401">
                  <c:v>-82.159976839593071</c:v>
                </c:pt>
                <c:pt idx="402">
                  <c:v>-82.336086253473241</c:v>
                </c:pt>
                <c:pt idx="403">
                  <c:v>-82.508341570133496</c:v>
                </c:pt>
                <c:pt idx="404">
                  <c:v>-82.676820443848953</c:v>
                </c:pt>
                <c:pt idx="405">
                  <c:v>-82.841599407569689</c:v>
                </c:pt>
                <c:pt idx="406">
                  <c:v>-83.002753858077</c:v>
                </c:pt>
                <c:pt idx="407">
                  <c:v>-83.160358043882596</c:v>
                </c:pt>
                <c:pt idx="408">
                  <c:v>-83.314485055677252</c:v>
                </c:pt>
                <c:pt idx="409">
                  <c:v>-83.465206819146232</c:v>
                </c:pt>
                <c:pt idx="410">
                  <c:v>-83.612594089977705</c:v>
                </c:pt>
                <c:pt idx="411">
                  <c:v>-83.756716450901024</c:v>
                </c:pt>
                <c:pt idx="412">
                  <c:v>-83.897642310599906</c:v>
                </c:pt>
                <c:pt idx="413">
                  <c:v>-84.035438904354578</c:v>
                </c:pt>
                <c:pt idx="414">
                  <c:v>-84.170172296275766</c:v>
                </c:pt>
                <c:pt idx="415">
                  <c:v>-84.301907383000994</c:v>
                </c:pt>
                <c:pt idx="416">
                  <c:v>-84.430707898731171</c:v>
                </c:pt>
                <c:pt idx="417">
                  <c:v>-84.556636421494034</c:v>
                </c:pt>
                <c:pt idx="418">
                  <c:v>-84.679754380526262</c:v>
                </c:pt>
                <c:pt idx="419">
                  <c:v>-84.800122064674213</c:v>
                </c:pt>
                <c:pt idx="420">
                  <c:v>-84.91779863171891</c:v>
                </c:pt>
                <c:pt idx="421">
                  <c:v>-85.032842118537204</c:v>
                </c:pt>
                <c:pt idx="422">
                  <c:v>-85.145309452015994</c:v>
                </c:pt>
                <c:pt idx="423">
                  <c:v>-85.255256460644119</c:v>
                </c:pt>
                <c:pt idx="424">
                  <c:v>-85.362737886707862</c:v>
                </c:pt>
                <c:pt idx="425">
                  <c:v>-85.467807399024366</c:v>
                </c:pt>
                <c:pt idx="426">
                  <c:v>-85.570517606150688</c:v>
                </c:pt>
                <c:pt idx="427">
                  <c:v>-85.670920070009245</c:v>
                </c:pt>
                <c:pt idx="428">
                  <c:v>-85.769065319876816</c:v>
                </c:pt>
                <c:pt idx="429">
                  <c:v>-85.865002866686083</c:v>
                </c:pt>
                <c:pt idx="430">
                  <c:v>-85.958781217593511</c:v>
                </c:pt>
                <c:pt idx="431">
                  <c:v>-86.050447890770414</c:v>
                </c:pt>
                <c:pt idx="432">
                  <c:v>-86.140049430377047</c:v>
                </c:pt>
                <c:pt idx="433">
                  <c:v>-86.227631421683043</c:v>
                </c:pt>
                <c:pt idx="434">
                  <c:v>-86.313238506299854</c:v>
                </c:pt>
                <c:pt idx="435">
                  <c:v>-86.396914397493916</c:v>
                </c:pt>
                <c:pt idx="436">
                  <c:v>-86.478701895551254</c:v>
                </c:pt>
                <c:pt idx="437">
                  <c:v>-86.558642903167268</c:v>
                </c:pt>
                <c:pt idx="438">
                  <c:v>-86.636778440836935</c:v>
                </c:pt>
                <c:pt idx="439">
                  <c:v>-86.713148662223006</c:v>
                </c:pt>
                <c:pt idx="440">
                  <c:v>-86.78779286948172</c:v>
                </c:pt>
                <c:pt idx="441">
                  <c:v>-86.860749528527336</c:v>
                </c:pt>
                <c:pt idx="442">
                  <c:v>-86.932056284218163</c:v>
                </c:pt>
                <c:pt idx="443">
                  <c:v>-87.001749975448789</c:v>
                </c:pt>
                <c:pt idx="444">
                  <c:v>-87.069866650134017</c:v>
                </c:pt>
                <c:pt idx="445">
                  <c:v>-87.136441580072557</c:v>
                </c:pt>
                <c:pt idx="446">
                  <c:v>-87.201509275677651</c:v>
                </c:pt>
                <c:pt idx="447">
                  <c:v>-87.265103500565758</c:v>
                </c:pt>
                <c:pt idx="448">
                  <c:v>-87.327257285992758</c:v>
                </c:pt>
                <c:pt idx="449">
                  <c:v>-87.388002945130353</c:v>
                </c:pt>
                <c:pt idx="450">
                  <c:v>-87.447372087174926</c:v>
                </c:pt>
                <c:pt idx="451">
                  <c:v>-87.505395631282369</c:v>
                </c:pt>
                <c:pt idx="452">
                  <c:v>-87.562103820323188</c:v>
                </c:pt>
                <c:pt idx="453">
                  <c:v>-87.617526234453649</c:v>
                </c:pt>
                <c:pt idx="454">
                  <c:v>-87.671691804497698</c:v>
                </c:pt>
                <c:pt idx="455">
                  <c:v>-87.724628825136932</c:v>
                </c:pt>
                <c:pt idx="456">
                  <c:v>-87.776364967905252</c:v>
                </c:pt>
                <c:pt idx="457">
                  <c:v>-87.826927293985804</c:v>
                </c:pt>
                <c:pt idx="458">
                  <c:v>-87.876342266808351</c:v>
                </c:pt>
                <c:pt idx="459">
                  <c:v>-87.924635764445611</c:v>
                </c:pt>
                <c:pt idx="460">
                  <c:v>-87.971833091807426</c:v>
                </c:pt>
                <c:pt idx="461">
                  <c:v>-88.017958992631961</c:v>
                </c:pt>
                <c:pt idx="462">
                  <c:v>-88.063037661274208</c:v>
                </c:pt>
                <c:pt idx="463">
                  <c:v>-88.107092754290932</c:v>
                </c:pt>
                <c:pt idx="464">
                  <c:v>-88.150147401823247</c:v>
                </c:pt>
                <c:pt idx="465">
                  <c:v>-88.192224218776815</c:v>
                </c:pt>
                <c:pt idx="466">
                  <c:v>-88.233345315800875</c:v>
                </c:pt>
                <c:pt idx="467">
                  <c:v>-88.273532310066884</c:v>
                </c:pt>
                <c:pt idx="468">
                  <c:v>-88.312806335848336</c:v>
                </c:pt>
                <c:pt idx="469">
                  <c:v>-88.351188054903147</c:v>
                </c:pt>
                <c:pt idx="470">
                  <c:v>-88.388697666659866</c:v>
                </c:pt>
                <c:pt idx="471">
                  <c:v>-88.425354918210132</c:v>
                </c:pt>
                <c:pt idx="472">
                  <c:v>-88.461179114108873</c:v>
                </c:pt>
                <c:pt idx="473">
                  <c:v>-88.496189125984287</c:v>
                </c:pt>
                <c:pt idx="474">
                  <c:v>-88.530403401959973</c:v>
                </c:pt>
                <c:pt idx="475">
                  <c:v>-88.563839975891256</c:v>
                </c:pt>
                <c:pt idx="476">
                  <c:v>-88.596516476418131</c:v>
                </c:pt>
                <c:pt idx="477">
                  <c:v>-88.628450135837127</c:v>
                </c:pt>
                <c:pt idx="478">
                  <c:v>-88.659657798794768</c:v>
                </c:pt>
                <c:pt idx="479">
                  <c:v>-88.690155930804849</c:v>
                </c:pt>
                <c:pt idx="480">
                  <c:v>-88.719960626592226</c:v>
                </c:pt>
                <c:pt idx="481">
                  <c:v>-88.749087618265818</c:v>
                </c:pt>
                <c:pt idx="482">
                  <c:v>-88.777552283323288</c:v>
                </c:pt>
                <c:pt idx="483">
                  <c:v>-88.805369652490157</c:v>
                </c:pt>
                <c:pt idx="484">
                  <c:v>-88.832554417395812</c:v>
                </c:pt>
                <c:pt idx="485">
                  <c:v>-88.859120938089575</c:v>
                </c:pt>
                <c:pt idx="486">
                  <c:v>-88.885083250398793</c:v>
                </c:pt>
                <c:pt idx="487">
                  <c:v>-88.910455073132368</c:v>
                </c:pt>
                <c:pt idx="488">
                  <c:v>-88.935249815131925</c:v>
                </c:pt>
                <c:pt idx="489">
                  <c:v>-88.959480582173512</c:v>
                </c:pt>
                <c:pt idx="490">
                  <c:v>-88.983160183722433</c:v>
                </c:pt>
                <c:pt idx="491">
                  <c:v>-89.006301139543908</c:v>
                </c:pt>
                <c:pt idx="492">
                  <c:v>-89.028915686172184</c:v>
                </c:pt>
                <c:pt idx="493">
                  <c:v>-89.051015783240786</c:v>
                </c:pt>
                <c:pt idx="494">
                  <c:v>-89.072613119676333</c:v>
                </c:pt>
                <c:pt idx="495">
                  <c:v>-89.093719119758916</c:v>
                </c:pt>
                <c:pt idx="496">
                  <c:v>-89.114344949050803</c:v>
                </c:pt>
                <c:pt idx="497">
                  <c:v>-89.134501520197219</c:v>
                </c:pt>
                <c:pt idx="498">
                  <c:v>-89.154199498600292</c:v>
                </c:pt>
                <c:pt idx="499">
                  <c:v>-89.173449307969861</c:v>
                </c:pt>
                <c:pt idx="500">
                  <c:v>-89.192261135752943</c:v>
                </c:pt>
                <c:pt idx="501">
                  <c:v>-89.210644938444261</c:v>
                </c:pt>
                <c:pt idx="502">
                  <c:v>-89.228610446780621</c:v>
                </c:pt>
                <c:pt idx="503">
                  <c:v>-89.246167170821067</c:v>
                </c:pt>
                <c:pt idx="504">
                  <c:v>-89.263324404915352</c:v>
                </c:pt>
                <c:pt idx="505">
                  <c:v>-89.280091232563151</c:v>
                </c:pt>
                <c:pt idx="506">
                  <c:v>-89.296476531165609</c:v>
                </c:pt>
                <c:pt idx="507">
                  <c:v>-89.312488976672412</c:v>
                </c:pt>
                <c:pt idx="508">
                  <c:v>-89.328137048125853</c:v>
                </c:pt>
                <c:pt idx="509">
                  <c:v>-89.343429032104083</c:v>
                </c:pt>
                <c:pt idx="510">
                  <c:v>-89.358373027066008</c:v>
                </c:pt>
                <c:pt idx="511">
                  <c:v>-89.372976947599639</c:v>
                </c:pt>
                <c:pt idx="512">
                  <c:v>-89.387248528576009</c:v>
                </c:pt>
                <c:pt idx="513">
                  <c:v>-89.401195329210495</c:v>
                </c:pt>
                <c:pt idx="514">
                  <c:v>-89.414824737033854</c:v>
                </c:pt>
                <c:pt idx="515">
                  <c:v>-89.428143971774716</c:v>
                </c:pt>
                <c:pt idx="516">
                  <c:v>-89.441160089155076</c:v>
                </c:pt>
                <c:pt idx="517">
                  <c:v>-89.453879984601372</c:v>
                </c:pt>
                <c:pt idx="518">
                  <c:v>-89.46631039687243</c:v>
                </c:pt>
                <c:pt idx="519">
                  <c:v>-89.478457911606128</c:v>
                </c:pt>
                <c:pt idx="520">
                  <c:v>-89.490328964786784</c:v>
                </c:pt>
                <c:pt idx="521">
                  <c:v>-89.501929846134686</c:v>
                </c:pt>
                <c:pt idx="522">
                  <c:v>-89.513266702419727</c:v>
                </c:pt>
                <c:pt idx="523">
                  <c:v>-89.524345540700537</c:v>
                </c:pt>
                <c:pt idx="524">
                  <c:v>-89.535172231491003</c:v>
                </c:pt>
                <c:pt idx="525">
                  <c:v>-89.545752511855454</c:v>
                </c:pt>
                <c:pt idx="526">
                  <c:v>-89.556091988434488</c:v>
                </c:pt>
                <c:pt idx="527">
                  <c:v>-89.566196140402454</c:v>
                </c:pt>
                <c:pt idx="528">
                  <c:v>-89.576070322358547</c:v>
                </c:pt>
                <c:pt idx="529">
                  <c:v>-89.585719767152824</c:v>
                </c:pt>
                <c:pt idx="530">
                  <c:v>-89.595149588648269</c:v>
                </c:pt>
                <c:pt idx="531">
                  <c:v>-89.604364784420966</c:v>
                </c:pt>
                <c:pt idx="532">
                  <c:v>-89.613370238399028</c:v>
                </c:pt>
                <c:pt idx="533">
                  <c:v>-89.622170723442267</c:v>
                </c:pt>
                <c:pt idx="534">
                  <c:v>-89.630770903863464</c:v>
                </c:pt>
                <c:pt idx="535">
                  <c:v>-89.639175337892766</c:v>
                </c:pt>
                <c:pt idx="536">
                  <c:v>-89.647388480086363</c:v>
                </c:pt>
                <c:pt idx="537">
                  <c:v>-89.655414683680888</c:v>
                </c:pt>
                <c:pt idx="538">
                  <c:v>-89.663258202894397</c:v>
                </c:pt>
                <c:pt idx="539">
                  <c:v>-89.67092319517549</c:v>
                </c:pt>
                <c:pt idx="540">
                  <c:v>-89.67841372340142</c:v>
                </c:pt>
                <c:pt idx="541">
                  <c:v>-89.685733758026629</c:v>
                </c:pt>
                <c:pt idx="542">
                  <c:v>-89.692887179182506</c:v>
                </c:pt>
                <c:pt idx="543">
                  <c:v>-89.699877778729714</c:v>
                </c:pt>
                <c:pt idx="544">
                  <c:v>-89.706709262264013</c:v>
                </c:pt>
                <c:pt idx="545">
                  <c:v>-89.713385251076645</c:v>
                </c:pt>
                <c:pt idx="546">
                  <c:v>-89.719909284070368</c:v>
                </c:pt>
                <c:pt idx="547">
                  <c:v>-89.726284819631985</c:v>
                </c:pt>
                <c:pt idx="548">
                  <c:v>-89.732515237462536</c:v>
                </c:pt>
                <c:pt idx="549">
                  <c:v>-89.738603840365855</c:v>
                </c:pt>
                <c:pt idx="550">
                  <c:v>-89.744553855996841</c:v>
                </c:pt>
                <c:pt idx="551">
                  <c:v>-89.750368438569765</c:v>
                </c:pt>
                <c:pt idx="552">
                  <c:v>-89.756050670528111</c:v>
                </c:pt>
                <c:pt idx="553">
                  <c:v>-89.761603564176283</c:v>
                </c:pt>
                <c:pt idx="554">
                  <c:v>-89.767030063274618</c:v>
                </c:pt>
                <c:pt idx="555">
                  <c:v>-89.772333044597858</c:v>
                </c:pt>
                <c:pt idx="556">
                  <c:v>-89.777515319458473</c:v>
                </c:pt>
                <c:pt idx="557">
                  <c:v>-89.782579635195418</c:v>
                </c:pt>
                <c:pt idx="558">
                  <c:v>-89.787528676628895</c:v>
                </c:pt>
                <c:pt idx="559">
                  <c:v>-89.792365067482365</c:v>
                </c:pt>
                <c:pt idx="560">
                  <c:v>-89.797091371772069</c:v>
                </c:pt>
                <c:pt idx="561">
                  <c:v>-89.801710095165021</c:v>
                </c:pt>
                <c:pt idx="562">
                  <c:v>-89.806223686306296</c:v>
                </c:pt>
                <c:pt idx="563">
                  <c:v>-89.810634538116005</c:v>
                </c:pt>
                <c:pt idx="564">
                  <c:v>-89.814944989056855</c:v>
                </c:pt>
                <c:pt idx="565">
                  <c:v>-89.819157324373094</c:v>
                </c:pt>
                <c:pt idx="566">
                  <c:v>-89.823273777300955</c:v>
                </c:pt>
                <c:pt idx="567">
                  <c:v>-89.827296530251942</c:v>
                </c:pt>
                <c:pt idx="568">
                  <c:v>-89.831227715968978</c:v>
                </c:pt>
                <c:pt idx="569">
                  <c:v>-89.835069418656431</c:v>
                </c:pt>
                <c:pt idx="570">
                  <c:v>-89.838823675084541</c:v>
                </c:pt>
                <c:pt idx="571">
                  <c:v>-89.842492475668323</c:v>
                </c:pt>
                <c:pt idx="572">
                  <c:v>-89.846077765522494</c:v>
                </c:pt>
                <c:pt idx="573">
                  <c:v>-89.849581445492063</c:v>
                </c:pt>
                <c:pt idx="574">
                  <c:v>-89.853005373159661</c:v>
                </c:pt>
                <c:pt idx="575">
                  <c:v>-89.856351363829759</c:v>
                </c:pt>
                <c:pt idx="576">
                  <c:v>-89.859621191490902</c:v>
                </c:pt>
                <c:pt idx="577">
                  <c:v>-89.862816589755539</c:v>
                </c:pt>
                <c:pt idx="578">
                  <c:v>-89.865939252778972</c:v>
                </c:pt>
                <c:pt idx="579">
                  <c:v>-89.868990836157138</c:v>
                </c:pt>
                <c:pt idx="580">
                  <c:v>-89.871972957804033</c:v>
                </c:pt>
                <c:pt idx="581">
                  <c:v>-89.874887198809134</c:v>
                </c:pt>
                <c:pt idx="582">
                  <c:v>-89.877735104275516</c:v>
                </c:pt>
                <c:pt idx="583">
                  <c:v>-89.880518184138609</c:v>
                </c:pt>
                <c:pt idx="584">
                  <c:v>-89.883237913966681</c:v>
                </c:pt>
                <c:pt idx="585">
                  <c:v>-89.885895735742636</c:v>
                </c:pt>
                <c:pt idx="586">
                  <c:v>-89.888493058628683</c:v>
                </c:pt>
                <c:pt idx="587">
                  <c:v>-89.89103125971296</c:v>
                </c:pt>
                <c:pt idx="588">
                  <c:v>-89.893511684739565</c:v>
                </c:pt>
                <c:pt idx="589">
                  <c:v>-89.895935648821975</c:v>
                </c:pt>
                <c:pt idx="590">
                  <c:v>-89.898304437139927</c:v>
                </c:pt>
                <c:pt idx="591">
                  <c:v>-89.900619305620822</c:v>
                </c:pt>
                <c:pt idx="592">
                  <c:v>-89.90288148160549</c:v>
                </c:pt>
                <c:pt idx="593">
                  <c:v>-89.905092164498612</c:v>
                </c:pt>
                <c:pt idx="594">
                  <c:v>-89.90725252640469</c:v>
                </c:pt>
                <c:pt idx="595">
                  <c:v>-89.909363712749212</c:v>
                </c:pt>
                <c:pt idx="596">
                  <c:v>-89.911426842886016</c:v>
                </c:pt>
                <c:pt idx="597">
                  <c:v>-89.913443010690557</c:v>
                </c:pt>
                <c:pt idx="598">
                  <c:v>-89.915413285139792</c:v>
                </c:pt>
                <c:pt idx="599">
                  <c:v>-89.917338710878894</c:v>
                </c:pt>
                <c:pt idx="600">
                  <c:v>-89.919220308774939</c:v>
                </c:pt>
                <c:pt idx="601">
                  <c:v>-89.921059076458334</c:v>
                </c:pt>
                <c:pt idx="602">
                  <c:v>-89.922855988851381</c:v>
                </c:pt>
                <c:pt idx="603">
                  <c:v>-89.924611998685322</c:v>
                </c:pt>
                <c:pt idx="604">
                  <c:v>-89.926328037005348</c:v>
                </c:pt>
                <c:pt idx="605">
                  <c:v>-89.92800501366419</c:v>
                </c:pt>
                <c:pt idx="606">
                  <c:v>-89.929643817804461</c:v>
                </c:pt>
                <c:pt idx="607">
                  <c:v>-89.931245318330113</c:v>
                </c:pt>
                <c:pt idx="608">
                  <c:v>-89.932810364366858</c:v>
                </c:pt>
                <c:pt idx="609">
                  <c:v>-89.934339785712623</c:v>
                </c:pt>
                <c:pt idx="610">
                  <c:v>-89.935834393277332</c:v>
                </c:pt>
                <c:pt idx="611">
                  <c:v>-89.937294979512714</c:v>
                </c:pt>
                <c:pt idx="612">
                  <c:v>-89.938722318832646</c:v>
                </c:pt>
                <c:pt idx="613">
                  <c:v>-89.940117168023534</c:v>
                </c:pt>
                <c:pt idx="614">
                  <c:v>-89.941480266645584</c:v>
                </c:pt>
                <c:pt idx="615">
                  <c:v>-89.942812337425067</c:v>
                </c:pt>
                <c:pt idx="616">
                  <c:v>-89.944114086637171</c:v>
                </c:pt>
                <c:pt idx="617">
                  <c:v>-89.94538620448067</c:v>
                </c:pt>
                <c:pt idx="618">
                  <c:v>-89.946629365443769</c:v>
                </c:pt>
                <c:pt idx="619">
                  <c:v>-89.947844228661765</c:v>
                </c:pt>
                <c:pt idx="620">
                  <c:v>-89.949031438266417</c:v>
                </c:pt>
                <c:pt idx="621">
                  <c:v>-89.950191623727491</c:v>
                </c:pt>
                <c:pt idx="622">
                  <c:v>-89.951325400186477</c:v>
                </c:pt>
                <c:pt idx="623">
                  <c:v>-89.952433368782835</c:v>
                </c:pt>
                <c:pt idx="624">
                  <c:v>-89.95351611697248</c:v>
                </c:pt>
                <c:pt idx="625">
                  <c:v>-89.954574218839497</c:v>
                </c:pt>
                <c:pt idx="626">
                  <c:v>-89.955608235400319</c:v>
                </c:pt>
                <c:pt idx="627">
                  <c:v>-89.956618714901225</c:v>
                </c:pt>
                <c:pt idx="628">
                  <c:v>-89.957606193109115</c:v>
                </c:pt>
                <c:pt idx="629">
                  <c:v>-89.95857119359539</c:v>
                </c:pt>
                <c:pt idx="630">
                  <c:v>-89.959514228013717</c:v>
                </c:pt>
                <c:pt idx="631">
                  <c:v>-89.960435796371158</c:v>
                </c:pt>
                <c:pt idx="632">
                  <c:v>-89.9613363872934</c:v>
                </c:pt>
                <c:pt idx="633">
                  <c:v>-89.962216478283665</c:v>
                </c:pt>
                <c:pt idx="634">
                  <c:v>-89.963076535976086</c:v>
                </c:pt>
                <c:pt idx="635">
                  <c:v>-89.963917016382894</c:v>
                </c:pt>
                <c:pt idx="636">
                  <c:v>-89.964738365136355</c:v>
                </c:pt>
                <c:pt idx="637">
                  <c:v>-89.965541017724945</c:v>
                </c:pt>
                <c:pt idx="638">
                  <c:v>-89.966325399724354</c:v>
                </c:pt>
                <c:pt idx="639">
                  <c:v>-89.967091927022992</c:v>
                </c:pt>
                <c:pt idx="640">
                  <c:v>-89.967841006042534</c:v>
                </c:pt>
                <c:pt idx="641">
                  <c:v>-89.968573033953547</c:v>
                </c:pt>
                <c:pt idx="642">
                  <c:v>-89.969288398885823</c:v>
                </c:pt>
                <c:pt idx="643">
                  <c:v>-89.969987480134336</c:v>
                </c:pt>
                <c:pt idx="644">
                  <c:v>-89.970670648360311</c:v>
                </c:pt>
                <c:pt idx="645">
                  <c:v>-89.971338265787736</c:v>
                </c:pt>
                <c:pt idx="646">
                  <c:v>-89.971990686395429</c:v>
                </c:pt>
                <c:pt idx="647">
                  <c:v>-89.97262825610467</c:v>
                </c:pt>
                <c:pt idx="648">
                  <c:v>-89.97325131296266</c:v>
                </c:pt>
                <c:pt idx="649">
                  <c:v>-89.97386018732179</c:v>
                </c:pt>
                <c:pt idx="650">
                  <c:v>-89.974455202014653</c:v>
                </c:pt>
                <c:pt idx="651">
                  <c:v>-89.975036672525334</c:v>
                </c:pt>
                <c:pt idx="652">
                  <c:v>-89.975604907156736</c:v>
                </c:pt>
                <c:pt idx="653">
                  <c:v>-89.976160207193857</c:v>
                </c:pt>
                <c:pt idx="654">
                  <c:v>-89.976702867063665</c:v>
                </c:pt>
                <c:pt idx="655">
                  <c:v>-89.977233174491175</c:v>
                </c:pt>
                <c:pt idx="656">
                  <c:v>-89.977751410652047</c:v>
                </c:pt>
                <c:pt idx="657">
                  <c:v>-89.978257850321512</c:v>
                </c:pt>
                <c:pt idx="658">
                  <c:v>-89.978752762020306</c:v>
                </c:pt>
                <c:pt idx="659">
                  <c:v>-89.979236408156794</c:v>
                </c:pt>
                <c:pt idx="660">
                  <c:v>-89.979709045166288</c:v>
                </c:pt>
                <c:pt idx="661">
                  <c:v>-89.980170923646895</c:v>
                </c:pt>
                <c:pt idx="662">
                  <c:v>-89.980622288492427</c:v>
                </c:pt>
                <c:pt idx="663">
                  <c:v>-89.98106337902226</c:v>
                </c:pt>
                <c:pt idx="664">
                  <c:v>-89.981494429108167</c:v>
                </c:pt>
                <c:pt idx="665">
                  <c:v>-89.981915667298466</c:v>
                </c:pt>
                <c:pt idx="666">
                  <c:v>-89.982327316938964</c:v>
                </c:pt>
                <c:pt idx="667">
                  <c:v>-89.982729596291605</c:v>
                </c:pt>
                <c:pt idx="668">
                  <c:v>-89.983122718650037</c:v>
                </c:pt>
                <c:pt idx="669">
                  <c:v>-89.983506892452723</c:v>
                </c:pt>
                <c:pt idx="670">
                  <c:v>-89.983882321393622</c:v>
                </c:pt>
                <c:pt idx="671">
                  <c:v>-89.984249204529959</c:v>
                </c:pt>
                <c:pt idx="672">
                  <c:v>-89.984607736387886</c:v>
                </c:pt>
                <c:pt idx="673">
                  <c:v>-89.984958107065637</c:v>
                </c:pt>
                <c:pt idx="674">
                  <c:v>-89.985300502334255</c:v>
                </c:pt>
                <c:pt idx="675">
                  <c:v>-89.985635103736143</c:v>
                </c:pt>
                <c:pt idx="676">
                  <c:v>-89.985962088681291</c:v>
                </c:pt>
                <c:pt idx="677">
                  <c:v>-89.986281630541342</c:v>
                </c:pt>
                <c:pt idx="678">
                  <c:v>-89.986593898741532</c:v>
                </c:pt>
                <c:pt idx="679">
                  <c:v>-89.986899058850554</c:v>
                </c:pt>
                <c:pt idx="680">
                  <c:v>-89.987197272668183</c:v>
                </c:pt>
                <c:pt idx="681">
                  <c:v>-89.987488698311338</c:v>
                </c:pt>
                <c:pt idx="682">
                  <c:v>-89.987773490297641</c:v>
                </c:pt>
                <c:pt idx="683">
                  <c:v>-89.988051799627527</c:v>
                </c:pt>
                <c:pt idx="684">
                  <c:v>-89.988323773864252</c:v>
                </c:pt>
                <c:pt idx="685">
                  <c:v>-89.988589557212066</c:v>
                </c:pt>
                <c:pt idx="686">
                  <c:v>-89.988849290592754</c:v>
                </c:pt>
                <c:pt idx="687">
                  <c:v>-89.989103111720425</c:v>
                </c:pt>
                <c:pt idx="688">
                  <c:v>-89.989351155174276</c:v>
                </c:pt>
                <c:pt idx="689">
                  <c:v>-89.989593552470197</c:v>
                </c:pt>
                <c:pt idx="690">
                  <c:v>-89.989830432130432</c:v>
                </c:pt>
                <c:pt idx="691">
                  <c:v>-89.990061919751682</c:v>
                </c:pt>
                <c:pt idx="692">
                  <c:v>-89.990288138071691</c:v>
                </c:pt>
                <c:pt idx="693">
                  <c:v>-89.990509207034407</c:v>
                </c:pt>
                <c:pt idx="694">
                  <c:v>-89.990725243853433</c:v>
                </c:pt>
                <c:pt idx="695">
                  <c:v>-89.990936363074397</c:v>
                </c:pt>
                <c:pt idx="696">
                  <c:v>-89.99114267663542</c:v>
                </c:pt>
                <c:pt idx="697">
                  <c:v>-89.991344293926701</c:v>
                </c:pt>
                <c:pt idx="698">
                  <c:v>-89.991541321848345</c:v>
                </c:pt>
                <c:pt idx="699">
                  <c:v>-89.991733864867143</c:v>
                </c:pt>
                <c:pt idx="700">
                  <c:v>-89.991922025071986</c:v>
                </c:pt>
                <c:pt idx="701">
                  <c:v>-89.992105902227792</c:v>
                </c:pt>
                <c:pt idx="702">
                  <c:v>-89.99228559382874</c:v>
                </c:pt>
                <c:pt idx="703">
                  <c:v>-89.992461195149602</c:v>
                </c:pt>
                <c:pt idx="704">
                  <c:v>-89.992632799296587</c:v>
                </c:pt>
                <c:pt idx="705">
                  <c:v>-89.992800497256411</c:v>
                </c:pt>
                <c:pt idx="706">
                  <c:v>-89.992964377944787</c:v>
                </c:pt>
                <c:pt idx="707">
                  <c:v>-89.993124528253347</c:v>
                </c:pt>
                <c:pt idx="708">
                  <c:v>-89.99328103309594</c:v>
                </c:pt>
                <c:pt idx="709">
                  <c:v>-89.993433975453527</c:v>
                </c:pt>
                <c:pt idx="710">
                  <c:v>-89.993583436418078</c:v>
                </c:pt>
                <c:pt idx="711">
                  <c:v>-89.993729495235826</c:v>
                </c:pt>
                <c:pt idx="712">
                  <c:v>-89.99387222934908</c:v>
                </c:pt>
                <c:pt idx="713">
                  <c:v>-89.994011714437306</c:v>
                </c:pt>
                <c:pt idx="714">
                  <c:v>-89.994148024457346</c:v>
                </c:pt>
                <c:pt idx="715">
                  <c:v>-89.994281231682635</c:v>
                </c:pt>
                <c:pt idx="716">
                  <c:v>-89.994411406741321</c:v>
                </c:pt>
                <c:pt idx="717">
                  <c:v>-89.994538618653976</c:v>
                </c:pt>
                <c:pt idx="718">
                  <c:v>-89.994662934870036</c:v>
                </c:pt>
                <c:pt idx="719">
                  <c:v>-89.994784421303606</c:v>
                </c:pt>
                <c:pt idx="720">
                  <c:v>-89.994903142368358</c:v>
                </c:pt>
                <c:pt idx="721">
                  <c:v>-89.995019161011811</c:v>
                </c:pt>
                <c:pt idx="722">
                  <c:v>-89.995132538748521</c:v>
                </c:pt>
                <c:pt idx="723">
                  <c:v>-89.995243335692948</c:v>
                </c:pt>
                <c:pt idx="724">
                  <c:v>-89.995351610591044</c:v>
                </c:pt>
                <c:pt idx="725">
                  <c:v>-89.995457420851551</c:v>
                </c:pt>
                <c:pt idx="726">
                  <c:v>-89.99556082257655</c:v>
                </c:pt>
                <c:pt idx="727">
                  <c:v>-89.995661870590951</c:v>
                </c:pt>
                <c:pt idx="728">
                  <c:v>-89.995760618471763</c:v>
                </c:pt>
                <c:pt idx="729">
                  <c:v>-89.995857118576382</c:v>
                </c:pt>
                <c:pt idx="730">
                  <c:v>-89.995951422070505</c:v>
                </c:pt>
                <c:pt idx="731">
                  <c:v>-89.996043578955039</c:v>
                </c:pt>
                <c:pt idx="732">
                  <c:v>-89.996133638092758</c:v>
                </c:pt>
                <c:pt idx="733">
                  <c:v>-89.996221647234293</c:v>
                </c:pt>
                <c:pt idx="734">
                  <c:v>-89.996307653043175</c:v>
                </c:pt>
                <c:pt idx="735">
                  <c:v>-89.996391701120871</c:v>
                </c:pt>
                <c:pt idx="736">
                  <c:v>-89.996473836030759</c:v>
                </c:pt>
                <c:pt idx="737">
                  <c:v>-89.996554101321834</c:v>
                </c:pt>
                <c:pt idx="738">
                  <c:v>-89.99663253955184</c:v>
                </c:pt>
                <c:pt idx="739">
                  <c:v>-89.996709192309794</c:v>
                </c:pt>
                <c:pt idx="740">
                  <c:v>-89.996784100237946</c:v>
                </c:pt>
                <c:pt idx="741">
                  <c:v>-89.996857303053503</c:v>
                </c:pt>
                <c:pt idx="742">
                  <c:v>-89.996928839569549</c:v>
                </c:pt>
                <c:pt idx="743">
                  <c:v>-89.996998747715679</c:v>
                </c:pt>
                <c:pt idx="744">
                  <c:v>-89.997067064558166</c:v>
                </c:pt>
                <c:pt idx="745">
                  <c:v>-89.997133826319441</c:v>
                </c:pt>
                <c:pt idx="746">
                  <c:v>-89.997199068397521</c:v>
                </c:pt>
                <c:pt idx="747">
                  <c:v>-89.997262825384595</c:v>
                </c:pt>
                <c:pt idx="748">
                  <c:v>-89.997325131085489</c:v>
                </c:pt>
                <c:pt idx="749">
                  <c:v>-89.997386018535451</c:v>
                </c:pt>
                <c:pt idx="750">
                  <c:v>-89.997445520017877</c:v>
                </c:pt>
                <c:pt idx="751">
                  <c:v>-89.99750366708119</c:v>
                </c:pt>
                <c:pt idx="752">
                  <c:v>-89.99756049055577</c:v>
                </c:pt>
                <c:pt idx="753">
                  <c:v>-89.997616020570163</c:v>
                </c:pt>
                <c:pt idx="754">
                  <c:v>-89.997670286567114</c:v>
                </c:pt>
                <c:pt idx="755">
                  <c:v>-89.997723317319171</c:v>
                </c:pt>
                <c:pt idx="756">
                  <c:v>-89.997775140943915</c:v>
                </c:pt>
                <c:pt idx="757">
                  <c:v>-89.997825784918959</c:v>
                </c:pt>
                <c:pt idx="758">
                  <c:v>-89.997875276096408</c:v>
                </c:pt>
                <c:pt idx="759">
                  <c:v>-89.997923640717104</c:v>
                </c:pt>
                <c:pt idx="760">
                  <c:v>-89.997970904424619</c:v>
                </c:pt>
                <c:pt idx="761">
                  <c:v>-89.998017092278815</c:v>
                </c:pt>
                <c:pt idx="762">
                  <c:v>-89.998062228769101</c:v>
                </c:pt>
                <c:pt idx="763">
                  <c:v>-89.998106337827451</c:v>
                </c:pt>
                <c:pt idx="764">
                  <c:v>-89.998149442841026</c:v>
                </c:pt>
                <c:pt idx="765">
                  <c:v>-89.998191566664715</c:v>
                </c:pt>
                <c:pt idx="766">
                  <c:v>-89.998232731633109</c:v>
                </c:pt>
                <c:pt idx="767">
                  <c:v>-89.998272959572432</c:v>
                </c:pt>
                <c:pt idx="768">
                  <c:v>-89.998312271812068</c:v>
                </c:pt>
                <c:pt idx="769">
                  <c:v>-89.99835068919586</c:v>
                </c:pt>
                <c:pt idx="770">
                  <c:v>-89.998388232093262</c:v>
                </c:pt>
                <c:pt idx="771">
                  <c:v>-89.99842492040996</c:v>
                </c:pt>
                <c:pt idx="772">
                  <c:v>-89.998460773598637</c:v>
                </c:pt>
                <c:pt idx="773">
                  <c:v>-89.998495810669098</c:v>
                </c:pt>
                <c:pt idx="774">
                  <c:v>-89.99853005019844</c:v>
                </c:pt>
                <c:pt idx="775">
                  <c:v>-89.998563510340972</c:v>
                </c:pt>
                <c:pt idx="776">
                  <c:v>-89.998596208837668</c:v>
                </c:pt>
                <c:pt idx="777">
                  <c:v>-89.998628163025728</c:v>
                </c:pt>
                <c:pt idx="778">
                  <c:v>-89.998659389847617</c:v>
                </c:pt>
                <c:pt idx="779">
                  <c:v>-89.998689905860289</c:v>
                </c:pt>
                <c:pt idx="780">
                  <c:v>-89.99871972724371</c:v>
                </c:pt>
                <c:pt idx="781">
                  <c:v>-89.998748869809589</c:v>
                </c:pt>
                <c:pt idx="782">
                  <c:v>-89.998777349009629</c:v>
                </c:pt>
                <c:pt idx="783">
                  <c:v>-89.998805179943972</c:v>
                </c:pt>
                <c:pt idx="784">
                  <c:v>-89.998832377368899</c:v>
                </c:pt>
                <c:pt idx="785">
                  <c:v>-89.998858955704861</c:v>
                </c:pt>
                <c:pt idx="786">
                  <c:v>-89.998884929043996</c:v>
                </c:pt>
                <c:pt idx="787">
                  <c:v>-89.998910311157786</c:v>
                </c:pt>
                <c:pt idx="788">
                  <c:v>-89.998935115504125</c:v>
                </c:pt>
                <c:pt idx="789">
                  <c:v>-89.998959355234604</c:v>
                </c:pt>
                <c:pt idx="790">
                  <c:v>-89.998983043201463</c:v>
                </c:pt>
                <c:pt idx="791">
                  <c:v>-89.999006191964369</c:v>
                </c:pt>
                <c:pt idx="792">
                  <c:v>-89.999028813797082</c:v>
                </c:pt>
                <c:pt idx="793">
                  <c:v>-89.999050920694032</c:v>
                </c:pt>
                <c:pt idx="794">
                  <c:v>-89.999072524376558</c:v>
                </c:pt>
                <c:pt idx="795">
                  <c:v>-89.99909363629925</c:v>
                </c:pt>
                <c:pt idx="796">
                  <c:v>-89.999114267655884</c:v>
                </c:pt>
                <c:pt idx="797">
                  <c:v>-89.999134429385535</c:v>
                </c:pt>
                <c:pt idx="798">
                  <c:v>-89.999154132178163</c:v>
                </c:pt>
                <c:pt idx="799">
                  <c:v>-89.999173386480493</c:v>
                </c:pt>
                <c:pt idx="800">
                  <c:v>-89.999192202501405</c:v>
                </c:pt>
                <c:pt idx="801">
                  <c:v>-89.999210590217359</c:v>
                </c:pt>
                <c:pt idx="802">
                  <c:v>-89.99922855937784</c:v>
                </c:pt>
                <c:pt idx="803">
                  <c:v>-89.999246119510232</c:v>
                </c:pt>
                <c:pt idx="804">
                  <c:v>-89.999263279925259</c:v>
                </c:pt>
                <c:pt idx="805">
                  <c:v>-89.99928004972152</c:v>
                </c:pt>
                <c:pt idx="806">
                  <c:v>-89.999296437790647</c:v>
                </c:pt>
                <c:pt idx="807">
                  <c:v>-89.999312452821755</c:v>
                </c:pt>
                <c:pt idx="808">
                  <c:v>-89.99932810330624</c:v>
                </c:pt>
                <c:pt idx="809">
                  <c:v>-89.999343397542248</c:v>
                </c:pt>
                <c:pt idx="810">
                  <c:v>-89.999358343638903</c:v>
                </c:pt>
                <c:pt idx="811">
                  <c:v>-89.999372949520861</c:v>
                </c:pt>
                <c:pt idx="812">
                  <c:v>-89.999387222932384</c:v>
                </c:pt>
                <c:pt idx="813">
                  <c:v>-89.999401171441377</c:v>
                </c:pt>
                <c:pt idx="814">
                  <c:v>-89.999414802443525</c:v>
                </c:pt>
                <c:pt idx="815">
                  <c:v>-89.999428123166197</c:v>
                </c:pt>
                <c:pt idx="816">
                  <c:v>-89.999441140672218</c:v>
                </c:pt>
                <c:pt idx="817">
                  <c:v>-89.999453861863614</c:v>
                </c:pt>
                <c:pt idx="818">
                  <c:v>-89.999466293485341</c:v>
                </c:pt>
              </c:numCache>
            </c:numRef>
          </c:yVal>
          <c:smooth val="1"/>
          <c:extLst>
            <c:ext xmlns:c16="http://schemas.microsoft.com/office/drawing/2014/chart" uri="{C3380CC4-5D6E-409C-BE32-E72D297353CC}">
              <c16:uniqueId val="{00000002-D1DE-9049-B9E4-3A564FF452E6}"/>
            </c:ext>
          </c:extLst>
        </c:ser>
        <c:ser>
          <c:idx val="2"/>
          <c:order val="2"/>
          <c:tx>
            <c:v>fz_comp</c:v>
          </c:tx>
          <c:marker>
            <c:symbol val="none"/>
          </c:marker>
          <c:dPt>
            <c:idx val="1"/>
            <c:bubble3D val="0"/>
            <c:spPr>
              <a:ln>
                <a:prstDash val="sysDot"/>
              </a:ln>
            </c:spPr>
            <c:extLst>
              <c:ext xmlns:c16="http://schemas.microsoft.com/office/drawing/2014/chart" uri="{C3380CC4-5D6E-409C-BE32-E72D297353CC}">
                <c16:uniqueId val="{00000004-D1DE-9049-B9E4-3A564FF452E6}"/>
              </c:ext>
            </c:extLst>
          </c:dPt>
          <c:xVal>
            <c:numRef>
              <c:f>Sheet2!$D$28:$E$28</c:f>
              <c:numCache>
                <c:formatCode>General</c:formatCode>
                <c:ptCount val="2"/>
                <c:pt idx="0">
                  <c:v>4360.4093997779546</c:v>
                </c:pt>
                <c:pt idx="1">
                  <c:v>4360.4093997779546</c:v>
                </c:pt>
              </c:numCache>
            </c:numRef>
          </c:xVal>
          <c:yVal>
            <c:numRef>
              <c:f>Sheet2!$F$28:$G$28</c:f>
              <c:numCache>
                <c:formatCode>General</c:formatCode>
                <c:ptCount val="2"/>
                <c:pt idx="0">
                  <c:v>180</c:v>
                </c:pt>
                <c:pt idx="1">
                  <c:v>-180</c:v>
                </c:pt>
              </c:numCache>
            </c:numRef>
          </c:yVal>
          <c:smooth val="1"/>
          <c:extLst>
            <c:ext xmlns:c16="http://schemas.microsoft.com/office/drawing/2014/chart" uri="{C3380CC4-5D6E-409C-BE32-E72D297353CC}">
              <c16:uniqueId val="{00000005-D1DE-9049-B9E4-3A564FF452E6}"/>
            </c:ext>
          </c:extLst>
        </c:ser>
        <c:ser>
          <c:idx val="3"/>
          <c:order val="3"/>
          <c:tx>
            <c:v>fp_comp1</c:v>
          </c:tx>
          <c:spPr>
            <a:ln>
              <a:prstDash val="sysDot"/>
            </a:ln>
          </c:spPr>
          <c:marker>
            <c:symbol val="none"/>
          </c:marker>
          <c:xVal>
            <c:numRef>
              <c:f>Sheet2!$D$29:$E$29</c:f>
              <c:numCache>
                <c:formatCode>General</c:formatCode>
                <c:ptCount val="2"/>
                <c:pt idx="0">
                  <c:v>0.68981858136223706</c:v>
                </c:pt>
                <c:pt idx="1">
                  <c:v>0.68981858136223706</c:v>
                </c:pt>
              </c:numCache>
            </c:numRef>
          </c:xVal>
          <c:yVal>
            <c:numRef>
              <c:f>Sheet2!$F$28:$G$28</c:f>
              <c:numCache>
                <c:formatCode>General</c:formatCode>
                <c:ptCount val="2"/>
                <c:pt idx="0">
                  <c:v>180</c:v>
                </c:pt>
                <c:pt idx="1">
                  <c:v>-180</c:v>
                </c:pt>
              </c:numCache>
            </c:numRef>
          </c:yVal>
          <c:smooth val="1"/>
          <c:extLst>
            <c:ext xmlns:c16="http://schemas.microsoft.com/office/drawing/2014/chart" uri="{C3380CC4-5D6E-409C-BE32-E72D297353CC}">
              <c16:uniqueId val="{00000006-D1DE-9049-B9E4-3A564FF452E6}"/>
            </c:ext>
          </c:extLst>
        </c:ser>
        <c:ser>
          <c:idx val="4"/>
          <c:order val="4"/>
          <c:tx>
            <c:v>fp_comp2</c:v>
          </c:tx>
          <c:spPr>
            <a:ln>
              <a:prstDash val="sysDot"/>
            </a:ln>
          </c:spPr>
          <c:marker>
            <c:symbol val="none"/>
          </c:marker>
          <c:xVal>
            <c:numRef>
              <c:f>Sheet2!$D$30:$E$30</c:f>
              <c:numCache>
                <c:formatCode>General</c:formatCode>
                <c:ptCount val="2"/>
                <c:pt idx="0">
                  <c:v>145346.9799925985</c:v>
                </c:pt>
                <c:pt idx="1">
                  <c:v>145346.9799925985</c:v>
                </c:pt>
              </c:numCache>
            </c:numRef>
          </c:xVal>
          <c:yVal>
            <c:numRef>
              <c:f>Sheet2!$F$28:$G$28</c:f>
              <c:numCache>
                <c:formatCode>General</c:formatCode>
                <c:ptCount val="2"/>
                <c:pt idx="0">
                  <c:v>180</c:v>
                </c:pt>
                <c:pt idx="1">
                  <c:v>-180</c:v>
                </c:pt>
              </c:numCache>
            </c:numRef>
          </c:yVal>
          <c:smooth val="1"/>
          <c:extLst>
            <c:ext xmlns:c16="http://schemas.microsoft.com/office/drawing/2014/chart" uri="{C3380CC4-5D6E-409C-BE32-E72D297353CC}">
              <c16:uniqueId val="{00000007-D1DE-9049-B9E4-3A564FF452E6}"/>
            </c:ext>
          </c:extLst>
        </c:ser>
        <c:dLbls>
          <c:showLegendKey val="0"/>
          <c:showVal val="0"/>
          <c:showCatName val="0"/>
          <c:showSerName val="0"/>
          <c:showPercent val="0"/>
          <c:showBubbleSize val="0"/>
        </c:dLbls>
        <c:axId val="529268096"/>
        <c:axId val="528811136"/>
      </c:scatterChart>
      <c:valAx>
        <c:axId val="529259904"/>
        <c:scaling>
          <c:logBase val="10"/>
          <c:orientation val="minMax"/>
          <c:min val="100"/>
        </c:scaling>
        <c:delete val="0"/>
        <c:axPos val="b"/>
        <c:minorGridlines>
          <c:spPr>
            <a:ln>
              <a:prstDash val="sysDot"/>
            </a:ln>
          </c:spPr>
        </c:minorGridlines>
        <c:title>
          <c:tx>
            <c:rich>
              <a:bodyPr rot="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Frequency</a:t>
                </a:r>
              </a:p>
            </c:rich>
          </c:tx>
          <c:overlay val="0"/>
        </c:title>
        <c:numFmt formatCode="0.E+00" sourceLinked="0"/>
        <c:majorTickMark val="out"/>
        <c:minorTickMark val="out"/>
        <c:tickLblPos val="low"/>
        <c:txPr>
          <a:bodyPr rot="-60000000" spcFirstLastPara="0" vertOverflow="ellipsis" vert="horz" wrap="square" anchor="ctr" anchorCtr="0"/>
          <a:lstStyle/>
          <a:p>
            <a:pPr>
              <a:defRPr lang="zh-CN" sz="1000" b="0" i="0" u="none" strike="noStrike" kern="1200" baseline="0">
                <a:solidFill>
                  <a:schemeClr val="tx1"/>
                </a:solidFill>
                <a:latin typeface="+mn-lt"/>
                <a:ea typeface="+mn-ea"/>
                <a:cs typeface="+mn-cs"/>
              </a:defRPr>
            </a:pPr>
            <a:endParaRPr lang="it-IT"/>
          </a:p>
        </c:txPr>
        <c:crossAx val="529266176"/>
        <c:crossesAt val="-30"/>
        <c:crossBetween val="midCat"/>
      </c:valAx>
      <c:valAx>
        <c:axId val="529266176"/>
        <c:scaling>
          <c:orientation val="minMax"/>
        </c:scaling>
        <c:delete val="0"/>
        <c:axPos val="l"/>
        <c:majorGridlines/>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Gain (dB)</a:t>
                </a:r>
              </a:p>
            </c:rich>
          </c:tx>
          <c:layout>
            <c:manualLayout>
              <c:xMode val="edge"/>
              <c:yMode val="edge"/>
              <c:x val="5.8949089740253903E-2"/>
              <c:y val="0.3830965593858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9259904"/>
        <c:crossesAt val="100"/>
        <c:crossBetween val="midCat"/>
      </c:valAx>
      <c:valAx>
        <c:axId val="529268096"/>
        <c:scaling>
          <c:logBase val="10"/>
          <c:orientation val="minMax"/>
        </c:scaling>
        <c:delete val="1"/>
        <c:axPos val="b"/>
        <c:numFmt formatCode="0" sourceLinked="1"/>
        <c:majorTickMark val="out"/>
        <c:minorTickMark val="none"/>
        <c:tickLblPos val="nextTo"/>
        <c:crossAx val="528811136"/>
        <c:crosses val="autoZero"/>
        <c:crossBetween val="midCat"/>
      </c:valAx>
      <c:valAx>
        <c:axId val="528811136"/>
        <c:scaling>
          <c:orientation val="minMax"/>
          <c:max val="0"/>
          <c:min val="-180"/>
        </c:scaling>
        <c:delete val="0"/>
        <c:axPos val="r"/>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Phase Margin (degree)</a:t>
                </a:r>
              </a:p>
            </c:rich>
          </c:tx>
          <c:layout>
            <c:manualLayout>
              <c:xMode val="edge"/>
              <c:yMode val="edge"/>
              <c:x val="0.87389130012000105"/>
              <c:y val="0.2745007780674679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9268096"/>
        <c:crosses val="max"/>
        <c:crossBetween val="midCat"/>
        <c:majorUnit val="30"/>
      </c:valAx>
    </c:plotArea>
    <c:legend>
      <c:legendPos val="r"/>
      <c:layout>
        <c:manualLayout>
          <c:xMode val="edge"/>
          <c:yMode val="edge"/>
          <c:x val="0.60581283524453811"/>
          <c:y val="0.13939707332880902"/>
          <c:w val="0.20263215017328617"/>
          <c:h val="0.31674506458604729"/>
        </c:manualLayout>
      </c:layout>
      <c:overlay val="0"/>
      <c:spPr>
        <a:solidFill>
          <a:schemeClr val="bg1"/>
        </a:solidFill>
      </c:spPr>
      <c:txPr>
        <a:bodyPr rot="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legend>
    <c:plotVisOnly val="1"/>
    <c:dispBlanksAs val="gap"/>
    <c:showDLblsOverMax val="0"/>
  </c:chart>
  <c:txPr>
    <a:bodyPr/>
    <a:lstStyle/>
    <a:p>
      <a:pPr>
        <a:defRPr lang="zh-CN"/>
      </a:pPr>
      <a:endParaRPr lang="it-I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en-US"/>
              <a:t>Loop</a:t>
            </a:r>
            <a:r>
              <a:rPr lang="en-US" baseline="0"/>
              <a:t> </a:t>
            </a:r>
            <a:r>
              <a:rPr lang="en-US"/>
              <a:t>Bode Plot</a:t>
            </a:r>
          </a:p>
        </c:rich>
      </c:tx>
      <c:layout>
        <c:manualLayout>
          <c:xMode val="edge"/>
          <c:yMode val="edge"/>
          <c:x val="0.33683336621269799"/>
          <c:y val="2.5442171813234399E-2"/>
        </c:manualLayout>
      </c:layout>
      <c:overlay val="0"/>
    </c:title>
    <c:autoTitleDeleted val="0"/>
    <c:plotArea>
      <c:layout>
        <c:manualLayout>
          <c:layoutTarget val="inner"/>
          <c:xMode val="edge"/>
          <c:yMode val="edge"/>
          <c:x val="0.157506652653672"/>
          <c:y val="0.12817556923798801"/>
          <c:w val="0.65781411588250804"/>
          <c:h val="0.71510376866900005"/>
        </c:manualLayout>
      </c:layout>
      <c:scatterChart>
        <c:scatterStyle val="smoothMarker"/>
        <c:varyColors val="0"/>
        <c:ser>
          <c:idx val="0"/>
          <c:order val="0"/>
          <c:tx>
            <c:v>gain</c:v>
          </c:tx>
          <c:spPr>
            <a:ln w="38100" cap="rnd" cmpd="sng" algn="ctr">
              <a:solidFill>
                <a:schemeClr val="accent1">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Sheet2!$AR$4:$AR$822</c:f>
              <c:numCache>
                <c:formatCode>0.0000</c:formatCode>
                <c:ptCount val="819"/>
                <c:pt idx="0">
                  <c:v>45.37063015088593</c:v>
                </c:pt>
                <c:pt idx="1">
                  <c:v>45.170237321047665</c:v>
                </c:pt>
                <c:pt idx="2">
                  <c:v>44.969825182129156</c:v>
                </c:pt>
                <c:pt idx="3">
                  <c:v>44.769392868586806</c:v>
                </c:pt>
                <c:pt idx="4">
                  <c:v>44.568939472916355</c:v>
                </c:pt>
                <c:pt idx="5">
                  <c:v>44.368464043807933</c:v>
                </c:pt>
                <c:pt idx="6">
                  <c:v>44.167965584215352</c:v>
                </c:pt>
                <c:pt idx="7">
                  <c:v>43.967443049337277</c:v>
                </c:pt>
                <c:pt idx="8">
                  <c:v>43.766895344505798</c:v>
                </c:pt>
                <c:pt idx="9">
                  <c:v>43.566321322979491</c:v>
                </c:pt>
                <c:pt idx="10">
                  <c:v>43.365719783636948</c:v>
                </c:pt>
                <c:pt idx="11">
                  <c:v>43.16508946856689</c:v>
                </c:pt>
                <c:pt idx="12">
                  <c:v>42.964429060551169</c:v>
                </c:pt>
                <c:pt idx="13">
                  <c:v>42.763737180435982</c:v>
                </c:pt>
                <c:pt idx="14">
                  <c:v>42.563012384387889</c:v>
                </c:pt>
                <c:pt idx="15">
                  <c:v>42.362253161029628</c:v>
                </c:pt>
                <c:pt idx="16">
                  <c:v>42.161457928451483</c:v>
                </c:pt>
                <c:pt idx="17">
                  <c:v>41.960625031093898</c:v>
                </c:pt>
                <c:pt idx="18">
                  <c:v>41.759752736496253</c:v>
                </c:pt>
                <c:pt idx="19">
                  <c:v>41.558839231907271</c:v>
                </c:pt>
                <c:pt idx="20">
                  <c:v>41.357882620752292</c:v>
                </c:pt>
                <c:pt idx="21">
                  <c:v>41.156880918952083</c:v>
                </c:pt>
                <c:pt idx="22">
                  <c:v>40.955832051088549</c:v>
                </c:pt>
                <c:pt idx="23">
                  <c:v>40.754733846412037</c:v>
                </c:pt>
                <c:pt idx="24">
                  <c:v>40.553584034685002</c:v>
                </c:pt>
                <c:pt idx="25">
                  <c:v>40.352380241856991</c:v>
                </c:pt>
                <c:pt idx="26">
                  <c:v>40.151119985565714</c:v>
                </c:pt>
                <c:pt idx="27">
                  <c:v>39.9498006704587</c:v>
                </c:pt>
                <c:pt idx="28">
                  <c:v>39.748419583330616</c:v>
                </c:pt>
                <c:pt idx="29">
                  <c:v>39.546973888070852</c:v>
                </c:pt>
                <c:pt idx="30">
                  <c:v>39.345460620416418</c:v>
                </c:pt>
                <c:pt idx="31">
                  <c:v>39.143876682504754</c:v>
                </c:pt>
                <c:pt idx="32">
                  <c:v>38.942218837221958</c:v>
                </c:pt>
                <c:pt idx="33">
                  <c:v>38.740483702341464</c:v>
                </c:pt>
                <c:pt idx="34">
                  <c:v>38.538667744448304</c:v>
                </c:pt>
                <c:pt idx="35">
                  <c:v>38.336767272645389</c:v>
                </c:pt>
                <c:pt idx="36">
                  <c:v>38.134778432036953</c:v>
                </c:pt>
                <c:pt idx="37">
                  <c:v>37.932697196986027</c:v>
                </c:pt>
                <c:pt idx="38">
                  <c:v>37.730519364142467</c:v>
                </c:pt>
                <c:pt idx="39">
                  <c:v>37.528240545238745</c:v>
                </c:pt>
                <c:pt idx="40">
                  <c:v>37.325856159651423</c:v>
                </c:pt>
                <c:pt idx="41">
                  <c:v>37.123361426726532</c:v>
                </c:pt>
                <c:pt idx="42">
                  <c:v>36.920751357867999</c:v>
                </c:pt>
                <c:pt idx="43">
                  <c:v>36.718020748389151</c:v>
                </c:pt>
                <c:pt idx="44">
                  <c:v>36.515164169128056</c:v>
                </c:pt>
                <c:pt idx="45">
                  <c:v>36.312175957828615</c:v>
                </c:pt>
                <c:pt idx="46">
                  <c:v>36.109050210290391</c:v>
                </c:pt>
                <c:pt idx="47">
                  <c:v>35.905780771291475</c:v>
                </c:pt>
                <c:pt idx="48">
                  <c:v>35.702361225290289</c:v>
                </c:pt>
                <c:pt idx="49">
                  <c:v>35.498784886913256</c:v>
                </c:pt>
                <c:pt idx="50">
                  <c:v>35.295044791237899</c:v>
                </c:pt>
                <c:pt idx="51">
                  <c:v>35.091133683881765</c:v>
                </c:pt>
                <c:pt idx="52">
                  <c:v>34.887044010910756</c:v>
                </c:pt>
                <c:pt idx="53">
                  <c:v>34.68276790858188</c:v>
                </c:pt>
                <c:pt idx="54">
                  <c:v>34.478297192938342</c:v>
                </c:pt>
                <c:pt idx="55">
                  <c:v>34.273623349277713</c:v>
                </c:pt>
                <c:pt idx="56">
                  <c:v>34.068737521516667</c:v>
                </c:pt>
                <c:pt idx="57">
                  <c:v>33.863630501479065</c:v>
                </c:pt>
                <c:pt idx="58">
                  <c:v>33.65829271813756</c:v>
                </c:pt>
                <c:pt idx="59">
                  <c:v>33.452714226843028</c:v>
                </c:pt>
                <c:pt idx="60">
                  <c:v>33.246884698579549</c:v>
                </c:pt>
                <c:pt idx="61">
                  <c:v>33.040793409287431</c:v>
                </c:pt>
                <c:pt idx="62">
                  <c:v>32.834429229301378</c:v>
                </c:pt>
                <c:pt idx="63">
                  <c:v>32.627780612955519</c:v>
                </c:pt>
                <c:pt idx="64">
                  <c:v>32.420835588412558</c:v>
                </c:pt>
                <c:pt idx="65">
                  <c:v>32.213581747779756</c:v>
                </c:pt>
                <c:pt idx="66">
                  <c:v>32.006006237580252</c:v>
                </c:pt>
                <c:pt idx="67">
                  <c:v>31.79809574965449</c:v>
                </c:pt>
                <c:pt idx="68">
                  <c:v>31.589836512572926</c:v>
                </c:pt>
                <c:pt idx="69">
                  <c:v>31.381214283648045</c:v>
                </c:pt>
                <c:pt idx="70">
                  <c:v>31.172214341640409</c:v>
                </c:pt>
                <c:pt idx="71">
                  <c:v>30.962821480261436</c:v>
                </c:pt>
                <c:pt idx="72">
                  <c:v>30.753020002582023</c:v>
                </c:pt>
                <c:pt idx="73">
                  <c:v>30.542793716464931</c:v>
                </c:pt>
                <c:pt idx="74">
                  <c:v>30.332125931145743</c:v>
                </c:pt>
                <c:pt idx="75">
                  <c:v>30.120999455095419</c:v>
                </c:pt>
                <c:pt idx="76">
                  <c:v>29.909396595305456</c:v>
                </c:pt>
                <c:pt idx="77">
                  <c:v>29.69729915814418</c:v>
                </c:pt>
                <c:pt idx="78">
                  <c:v>29.484688451940468</c:v>
                </c:pt>
                <c:pt idx="79">
                  <c:v>29.271545291458505</c:v>
                </c:pt>
                <c:pt idx="80">
                  <c:v>29.057850004434417</c:v>
                </c:pt>
                <c:pt idx="81">
                  <c:v>28.843582440351877</c:v>
                </c:pt>
                <c:pt idx="82">
                  <c:v>28.628721981639554</c:v>
                </c:pt>
                <c:pt idx="83">
                  <c:v>28.413247557479092</c:v>
                </c:pt>
                <c:pt idx="84">
                  <c:v>28.197137660415489</c:v>
                </c:pt>
                <c:pt idx="85">
                  <c:v>27.980370365965516</c:v>
                </c:pt>
                <c:pt idx="86">
                  <c:v>27.762923355421218</c:v>
                </c:pt>
                <c:pt idx="87">
                  <c:v>27.544773942045705</c:v>
                </c:pt>
                <c:pt idx="88">
                  <c:v>27.325899100857232</c:v>
                </c:pt>
                <c:pt idx="89">
                  <c:v>27.10627550219343</c:v>
                </c:pt>
                <c:pt idx="90">
                  <c:v>26.885879549242826</c:v>
                </c:pt>
                <c:pt idx="91">
                  <c:v>26.664687419721549</c:v>
                </c:pt>
                <c:pt idx="92">
                  <c:v>26.442675111863576</c:v>
                </c:pt>
                <c:pt idx="93">
                  <c:v>26.21981849487862</c:v>
                </c:pt>
                <c:pt idx="94">
                  <c:v>25.996093364014943</c:v>
                </c:pt>
                <c:pt idx="95">
                  <c:v>25.771475500345598</c:v>
                </c:pt>
                <c:pt idx="96">
                  <c:v>25.545940735371754</c:v>
                </c:pt>
                <c:pt idx="97">
                  <c:v>25.319465020511299</c:v>
                </c:pt>
                <c:pt idx="98">
                  <c:v>25.092024501509396</c:v>
                </c:pt>
                <c:pt idx="99">
                  <c:v>24.863595597773664</c:v>
                </c:pt>
                <c:pt idx="100">
                  <c:v>24.634155086598799</c:v>
                </c:pt>
                <c:pt idx="101">
                  <c:v>24.403680192203158</c:v>
                </c:pt>
                <c:pt idx="102">
                  <c:v>24.172148679454853</c:v>
                </c:pt>
                <c:pt idx="103">
                  <c:v>23.939538952115367</c:v>
                </c:pt>
                <c:pt idx="104">
                  <c:v>23.705830155377537</c:v>
                </c:pt>
                <c:pt idx="105">
                  <c:v>23.471002282418755</c:v>
                </c:pt>
                <c:pt idx="106">
                  <c:v>23.235036284633455</c:v>
                </c:pt>
                <c:pt idx="107">
                  <c:v>22.997914185149607</c:v>
                </c:pt>
                <c:pt idx="108">
                  <c:v>22.759619195172508</c:v>
                </c:pt>
                <c:pt idx="109">
                  <c:v>22.520135832639173</c:v>
                </c:pt>
                <c:pt idx="110">
                  <c:v>22.279450042603347</c:v>
                </c:pt>
                <c:pt idx="111">
                  <c:v>22.037549318713122</c:v>
                </c:pt>
                <c:pt idx="112">
                  <c:v>21.79442282508256</c:v>
                </c:pt>
                <c:pt idx="113">
                  <c:v>21.550061517804703</c:v>
                </c:pt>
                <c:pt idx="114">
                  <c:v>21.304458265300052</c:v>
                </c:pt>
                <c:pt idx="115">
                  <c:v>21.057607966649012</c:v>
                </c:pt>
                <c:pt idx="116">
                  <c:v>20.809507667014127</c:v>
                </c:pt>
                <c:pt idx="117">
                  <c:v>20.560156669225162</c:v>
                </c:pt>
                <c:pt idx="118">
                  <c:v>20.309556640572108</c:v>
                </c:pt>
                <c:pt idx="119">
                  <c:v>20.057711713834966</c:v>
                </c:pt>
                <c:pt idx="120">
                  <c:v>19.80462858156984</c:v>
                </c:pt>
                <c:pt idx="121">
                  <c:v>19.550316582673869</c:v>
                </c:pt>
                <c:pt idx="122">
                  <c:v>19.294787780263999</c:v>
                </c:pt>
                <c:pt idx="123">
                  <c:v>19.038057029929686</c:v>
                </c:pt>
                <c:pt idx="124">
                  <c:v>18.780142037454429</c:v>
                </c:pt>
                <c:pt idx="125">
                  <c:v>18.52106340514997</c:v>
                </c:pt>
                <c:pt idx="126">
                  <c:v>18.260844666004783</c:v>
                </c:pt>
                <c:pt idx="127">
                  <c:v>17.999512304919929</c:v>
                </c:pt>
                <c:pt idx="128">
                  <c:v>17.737095766386002</c:v>
                </c:pt>
                <c:pt idx="129">
                  <c:v>17.473627448045672</c:v>
                </c:pt>
                <c:pt idx="130">
                  <c:v>17.20914267968794</c:v>
                </c:pt>
                <c:pt idx="131">
                  <c:v>16.943679687327556</c:v>
                </c:pt>
                <c:pt idx="132">
                  <c:v>16.677279542139477</c:v>
                </c:pt>
                <c:pt idx="133">
                  <c:v>16.409986094139239</c:v>
                </c:pt>
                <c:pt idx="134">
                  <c:v>16.141845890626062</c:v>
                </c:pt>
                <c:pt idx="135">
                  <c:v>15.872908079533421</c:v>
                </c:pt>
                <c:pt idx="136">
                  <c:v>15.603224297962473</c:v>
                </c:pt>
                <c:pt idx="137">
                  <c:v>15.332848546302383</c:v>
                </c:pt>
                <c:pt idx="138">
                  <c:v>15.061837048470064</c:v>
                </c:pt>
                <c:pt idx="139">
                  <c:v>14.790248098925961</c:v>
                </c:pt>
                <c:pt idx="140">
                  <c:v>14.518141897242391</c:v>
                </c:pt>
                <c:pt idx="141">
                  <c:v>14.245580371114411</c:v>
                </c:pt>
                <c:pt idx="142">
                  <c:v>13.972626988809605</c:v>
                </c:pt>
                <c:pt idx="143">
                  <c:v>13.699346562150193</c:v>
                </c:pt>
                <c:pt idx="144">
                  <c:v>13.425805041209383</c:v>
                </c:pt>
                <c:pt idx="145">
                  <c:v>13.152069301980266</c:v>
                </c:pt>
                <c:pt idx="146">
                  <c:v>12.878206928341793</c:v>
                </c:pt>
                <c:pt idx="147">
                  <c:v>12.604285989699545</c:v>
                </c:pt>
                <c:pt idx="148">
                  <c:v>12.330374815719733</c:v>
                </c:pt>
                <c:pt idx="149">
                  <c:v>12.056541769602564</c:v>
                </c:pt>
                <c:pt idx="150">
                  <c:v>11.782855021355314</c:v>
                </c:pt>
                <c:pt idx="151">
                  <c:v>11.509382322525507</c:v>
                </c:pt>
                <c:pt idx="152">
                  <c:v>11.236190783842414</c:v>
                </c:pt>
                <c:pt idx="153">
                  <c:v>10.963346657188129</c:v>
                </c:pt>
                <c:pt idx="154">
                  <c:v>10.690915123279364</c:v>
                </c:pt>
                <c:pt idx="155">
                  <c:v>10.418960086389969</c:v>
                </c:pt>
                <c:pt idx="156">
                  <c:v>10.147543977378415</c:v>
                </c:pt>
                <c:pt idx="157">
                  <c:v>9.8767275662084266</c:v>
                </c:pt>
                <c:pt idx="158">
                  <c:v>9.6065697850650302</c:v>
                </c:pt>
                <c:pt idx="159">
                  <c:v>9.3371275630701156</c:v>
                </c:pt>
                <c:pt idx="160">
                  <c:v>9.068455673497315</c:v>
                </c:pt>
                <c:pt idx="161">
                  <c:v>8.8006065942728036</c:v>
                </c:pt>
                <c:pt idx="162">
                  <c:v>8.5336303824289708</c:v>
                </c:pt>
                <c:pt idx="163">
                  <c:v>8.2675745630546551</c:v>
                </c:pt>
                <c:pt idx="164">
                  <c:v>8.002484033157554</c:v>
                </c:pt>
                <c:pt idx="165">
                  <c:v>7.7384009807254834</c:v>
                </c:pt>
                <c:pt idx="166">
                  <c:v>7.4753648191432767</c:v>
                </c:pt>
                <c:pt idx="167">
                  <c:v>7.2134121369939201</c:v>
                </c:pt>
                <c:pt idx="168">
                  <c:v>6.9525766631461998</c:v>
                </c:pt>
                <c:pt idx="169">
                  <c:v>6.6928892469106209</c:v>
                </c:pt>
                <c:pt idx="170">
                  <c:v>6.4343778529280904</c:v>
                </c:pt>
                <c:pt idx="171">
                  <c:v>6.1770675703481395</c:v>
                </c:pt>
                <c:pt idx="172">
                  <c:v>5.9209806357517216</c:v>
                </c:pt>
                <c:pt idx="173">
                  <c:v>5.6661364691820602</c:v>
                </c:pt>
                <c:pt idx="174">
                  <c:v>5.4125517225657909</c:v>
                </c:pt>
                <c:pt idx="175">
                  <c:v>5.160240339734667</c:v>
                </c:pt>
                <c:pt idx="176">
                  <c:v>4.9092136271990334</c:v>
                </c:pt>
                <c:pt idx="177">
                  <c:v>4.6594803347757541</c:v>
                </c:pt>
                <c:pt idx="178">
                  <c:v>4.4110467451367121</c:v>
                </c:pt>
                <c:pt idx="179">
                  <c:v>4.1639167713182736</c:v>
                </c:pt>
                <c:pt idx="180">
                  <c:v>3.9180920612195678</c:v>
                </c:pt>
                <c:pt idx="181">
                  <c:v>3.6735721081132553</c:v>
                </c:pt>
                <c:pt idx="182">
                  <c:v>3.4303543662007918</c:v>
                </c:pt>
                <c:pt idx="183">
                  <c:v>3.1884343702607403</c:v>
                </c:pt>
                <c:pt idx="184">
                  <c:v>2.9478058584646547</c:v>
                </c:pt>
                <c:pt idx="185">
                  <c:v>2.7084608974688997</c:v>
                </c:pt>
                <c:pt idx="186">
                  <c:v>2.4703900089313855</c:v>
                </c:pt>
                <c:pt idx="187">
                  <c:v>2.2335822966481409</c:v>
                </c:pt>
                <c:pt idx="188">
                  <c:v>1.9980255735573316</c:v>
                </c:pt>
                <c:pt idx="189">
                  <c:v>1.7637064879120459</c:v>
                </c:pt>
                <c:pt idx="190">
                  <c:v>1.5306106479826056</c:v>
                </c:pt>
                <c:pt idx="191">
                  <c:v>1.298722744708062</c:v>
                </c:pt>
                <c:pt idx="192">
                  <c:v>1.0680266717781386</c:v>
                </c:pt>
                <c:pt idx="193">
                  <c:v>0.83850564268734828</c:v>
                </c:pt>
                <c:pt idx="194">
                  <c:v>0.61014230436403949</c:v>
                </c:pt>
                <c:pt idx="195">
                  <c:v>0.38291884703485124</c:v>
                </c:pt>
                <c:pt idx="196">
                  <c:v>0.15681711004339505</c:v>
                </c:pt>
                <c:pt idx="197">
                  <c:v>-6.8181316604636777E-2</c:v>
                </c:pt>
                <c:pt idx="198">
                  <c:v>-0.29209499514561443</c:v>
                </c:pt>
                <c:pt idx="199">
                  <c:v>-0.51494254753931656</c:v>
                </c:pt>
                <c:pt idx="200">
                  <c:v>-0.73674256761019663</c:v>
                </c:pt>
                <c:pt idx="201">
                  <c:v>-0.9575135378908648</c:v>
                </c:pt>
                <c:pt idx="202">
                  <c:v>-1.1772737511727627</c:v>
                </c:pt>
                <c:pt idx="203">
                  <c:v>-1.3960412367359147</c:v>
                </c:pt>
                <c:pt idx="204">
                  <c:v>-1.6138336912001954</c:v>
                </c:pt>
                <c:pt idx="205">
                  <c:v>-1.8306684139156602</c:v>
                </c:pt>
                <c:pt idx="206">
                  <c:v>-2.0465622467871647</c:v>
                </c:pt>
                <c:pt idx="207">
                  <c:v>-2.2615315184110365</c:v>
                </c:pt>
                <c:pt idx="208">
                  <c:v>-2.4755919923869492</c:v>
                </c:pt>
                <c:pt idx="209">
                  <c:v>-2.6887588196563108</c:v>
                </c:pt>
                <c:pt idx="210">
                  <c:v>-2.9010464947112915</c:v>
                </c:pt>
                <c:pt idx="211">
                  <c:v>-3.1124688155125604</c:v>
                </c:pt>
                <c:pt idx="212">
                  <c:v>-3.3230388469513024</c:v>
                </c:pt>
                <c:pt idx="213">
                  <c:v>-3.5327688876913612</c:v>
                </c:pt>
                <c:pt idx="214">
                  <c:v>-3.741670440228912</c:v>
                </c:pt>
                <c:pt idx="215">
                  <c:v>-3.9497541840112511</c:v>
                </c:pt>
                <c:pt idx="216">
                  <c:v>-4.1570299514626541</c:v>
                </c:pt>
                <c:pt idx="217">
                  <c:v>-4.3635067067719255</c:v>
                </c:pt>
                <c:pt idx="218">
                  <c:v>-4.5691925273063063</c:v>
                </c:pt>
                <c:pt idx="219">
                  <c:v>-4.7740945875256813</c:v>
                </c:pt>
                <c:pt idx="220">
                  <c:v>-4.9782191452828641</c:v>
                </c:pt>
                <c:pt idx="221">
                  <c:v>-5.1815715304079575</c:v>
                </c:pt>
                <c:pt idx="222">
                  <c:v>-5.3841561354878955</c:v>
                </c:pt>
                <c:pt idx="223">
                  <c:v>-5.5859764087656814</c:v>
                </c:pt>
                <c:pt idx="224">
                  <c:v>-5.7870348490985286</c:v>
                </c:pt>
                <c:pt idx="225">
                  <c:v>-5.9873330029285796</c:v>
                </c:pt>
                <c:pt idx="226">
                  <c:v>-6.1868714632347377</c:v>
                </c:pt>
                <c:pt idx="227">
                  <c:v>-6.3856498704496758</c:v>
                </c:pt>
                <c:pt idx="228">
                  <c:v>-6.5836669153409133</c:v>
                </c:pt>
                <c:pt idx="229">
                  <c:v>-6.7809203438702639</c:v>
                </c:pt>
                <c:pt idx="230">
                  <c:v>-6.9774069640613448</c:v>
                </c:pt>
                <c:pt idx="231">
                  <c:v>-7.1731226549189238</c:v>
                </c:pt>
                <c:pt idx="232">
                  <c:v>-7.368062377459502</c:v>
                </c:pt>
                <c:pt idx="233">
                  <c:v>-7.5622201879253552</c:v>
                </c:pt>
                <c:pt idx="234">
                  <c:v>-7.7555892532689938</c:v>
                </c:pt>
                <c:pt idx="235">
                  <c:v>-7.9481618690067428</c:v>
                </c:pt>
                <c:pt idx="236">
                  <c:v>-8.1399294795524675</c:v>
                </c:pt>
                <c:pt idx="237">
                  <c:v>-8.3308827011539357</c:v>
                </c:pt>
                <c:pt idx="238">
                  <c:v>-8.5210113475628688</c:v>
                </c:pt>
                <c:pt idx="239">
                  <c:v>-8.7103044585797704</c:v>
                </c:pt>
                <c:pt idx="240">
                  <c:v>-8.8987503316199117</c:v>
                </c:pt>
                <c:pt idx="241">
                  <c:v>-9.0863365564541105</c:v>
                </c:pt>
                <c:pt idx="242">
                  <c:v>-9.2730500532792135</c:v>
                </c:pt>
                <c:pt idx="243">
                  <c:v>-9.4588771142767172</c:v>
                </c:pt>
                <c:pt idx="244">
                  <c:v>-9.6438034488152375</c:v>
                </c:pt>
                <c:pt idx="245">
                  <c:v>-9.8278142324505495</c:v>
                </c:pt>
                <c:pt idx="246">
                  <c:v>-10.010894159869654</c:v>
                </c:pt>
                <c:pt idx="247">
                  <c:v>-10.193027501916976</c:v>
                </c:pt>
                <c:pt idx="248">
                  <c:v>-10.374198166828549</c:v>
                </c:pt>
                <c:pt idx="249">
                  <c:v>-10.554389765784197</c:v>
                </c:pt>
                <c:pt idx="250">
                  <c:v>-10.733585682869</c:v>
                </c:pt>
                <c:pt idx="251">
                  <c:v>-10.91176914951178</c:v>
                </c:pt>
                <c:pt idx="252">
                  <c:v>-11.088923323445016</c:v>
                </c:pt>
                <c:pt idx="253">
                  <c:v>-11.265031372194672</c:v>
                </c:pt>
                <c:pt idx="254">
                  <c:v>-11.440076561079735</c:v>
                </c:pt>
                <c:pt idx="255">
                  <c:v>-11.614042345660232</c:v>
                </c:pt>
                <c:pt idx="256">
                  <c:v>-11.786912468530854</c:v>
                </c:pt>
                <c:pt idx="257">
                  <c:v>-11.958671060312442</c:v>
                </c:pt>
                <c:pt idx="258">
                  <c:v>-12.129302744643372</c:v>
                </c:pt>
                <c:pt idx="259">
                  <c:v>-12.298792746921862</c:v>
                </c:pt>
                <c:pt idx="260">
                  <c:v>-12.467127006493266</c:v>
                </c:pt>
                <c:pt idx="261">
                  <c:v>-12.634292291921058</c:v>
                </c:pt>
                <c:pt idx="262">
                  <c:v>-12.800276318918403</c:v>
                </c:pt>
                <c:pt idx="263">
                  <c:v>-12.965067870458865</c:v>
                </c:pt>
                <c:pt idx="264">
                  <c:v>-13.128656918522061</c:v>
                </c:pt>
                <c:pt idx="265">
                  <c:v>-13.291034746870215</c:v>
                </c:pt>
                <c:pt idx="266">
                  <c:v>-13.452194074191897</c:v>
                </c:pt>
                <c:pt idx="267">
                  <c:v>-13.612129176891871</c:v>
                </c:pt>
                <c:pt idx="268">
                  <c:v>-13.770836010751706</c:v>
                </c:pt>
                <c:pt idx="269">
                  <c:v>-13.928312330636103</c:v>
                </c:pt>
                <c:pt idx="270">
                  <c:v>-14.084557807375386</c:v>
                </c:pt>
                <c:pt idx="271">
                  <c:v>-14.239574140915419</c:v>
                </c:pt>
                <c:pt idx="272">
                  <c:v>-14.39336516879702</c:v>
                </c:pt>
                <c:pt idx="273">
                  <c:v>-14.545936969002488</c:v>
                </c:pt>
                <c:pt idx="274">
                  <c:v>-14.697297956195159</c:v>
                </c:pt>
                <c:pt idx="275">
                  <c:v>-14.847458970374291</c:v>
                </c:pt>
                <c:pt idx="276">
                  <c:v>-14.996433356975492</c:v>
                </c:pt>
                <c:pt idx="277">
                  <c:v>-15.144237037466151</c:v>
                </c:pt>
                <c:pt idx="278">
                  <c:v>-15.290888569517078</c:v>
                </c:pt>
                <c:pt idx="279">
                  <c:v>-15.436409195873864</c:v>
                </c:pt>
                <c:pt idx="280">
                  <c:v>-15.580822881108356</c:v>
                </c:pt>
                <c:pt idx="281">
                  <c:v>-15.72415633549689</c:v>
                </c:pt>
                <c:pt idx="282">
                  <c:v>-15.866439025351724</c:v>
                </c:pt>
                <c:pt idx="283">
                  <c:v>-16.007703169222751</c:v>
                </c:pt>
                <c:pt idx="284">
                  <c:v>-16.147983719486085</c:v>
                </c:pt>
                <c:pt idx="285">
                  <c:v>-16.287318328947471</c:v>
                </c:pt>
                <c:pt idx="286">
                  <c:v>-16.425747302205238</c:v>
                </c:pt>
                <c:pt idx="287">
                  <c:v>-16.563313531643708</c:v>
                </c:pt>
                <c:pt idx="288">
                  <c:v>-16.700062418057563</c:v>
                </c:pt>
                <c:pt idx="289">
                  <c:v>-16.836041776042883</c:v>
                </c:pt>
                <c:pt idx="290">
                  <c:v>-16.971301724425945</c:v>
                </c:pt>
                <c:pt idx="291">
                  <c:v>-17.105894562139369</c:v>
                </c:pt>
                <c:pt idx="292">
                  <c:v>-17.239874630090014</c:v>
                </c:pt>
                <c:pt idx="293">
                  <c:v>-17.373298159694734</c:v>
                </c:pt>
                <c:pt idx="294">
                  <c:v>-17.506223108893309</c:v>
                </c:pt>
                <c:pt idx="295">
                  <c:v>-17.638708986559276</c:v>
                </c:pt>
                <c:pt idx="296">
                  <c:v>-17.770816666357078</c:v>
                </c:pt>
                <c:pt idx="297">
                  <c:v>-17.902608191184733</c:v>
                </c:pt>
                <c:pt idx="298">
                  <c:v>-18.03414656944398</c:v>
                </c:pt>
                <c:pt idx="299">
                  <c:v>-18.165495564457366</c:v>
                </c:pt>
                <c:pt idx="300">
                  <c:v>-18.296719478421029</c:v>
                </c:pt>
                <c:pt idx="301">
                  <c:v>-18.427882932336956</c:v>
                </c:pt>
                <c:pt idx="302">
                  <c:v>-18.559050643408128</c:v>
                </c:pt>
                <c:pt idx="303">
                  <c:v>-18.690287201404953</c:v>
                </c:pt>
                <c:pt idx="304">
                  <c:v>-18.821656845521076</c:v>
                </c:pt>
                <c:pt idx="305">
                  <c:v>-18.953223243230319</c:v>
                </c:pt>
                <c:pt idx="306">
                  <c:v>-19.085049272635295</c:v>
                </c:pt>
                <c:pt idx="307">
                  <c:v>-19.217196809761237</c:v>
                </c:pt>
                <c:pt idx="308">
                  <c:v>-19.349726522197223</c:v>
                </c:pt>
                <c:pt idx="309">
                  <c:v>-19.482697670421398</c:v>
                </c:pt>
                <c:pt idx="310">
                  <c:v>-19.616167918068193</c:v>
                </c:pt>
                <c:pt idx="311">
                  <c:v>-19.750193152303996</c:v>
                </c:pt>
                <c:pt idx="312">
                  <c:v>-19.884827315376125</c:v>
                </c:pt>
                <c:pt idx="313">
                  <c:v>-20.020122248287773</c:v>
                </c:pt>
                <c:pt idx="314">
                  <c:v>-20.156127547431051</c:v>
                </c:pt>
                <c:pt idx="315">
                  <c:v>-20.292890434884384</c:v>
                </c:pt>
                <c:pt idx="316">
                  <c:v>-20.430455642946797</c:v>
                </c:pt>
                <c:pt idx="317">
                  <c:v>-20.568865313347409</c:v>
                </c:pt>
                <c:pt idx="318">
                  <c:v>-20.708158911430548</c:v>
                </c:pt>
                <c:pt idx="319">
                  <c:v>-20.848373155480179</c:v>
                </c:pt>
                <c:pt idx="320">
                  <c:v>-20.98954196121144</c:v>
                </c:pt>
                <c:pt idx="321">
                  <c:v>-21.131696401325947</c:v>
                </c:pt>
                <c:pt idx="322">
                  <c:v>-21.27486467989997</c:v>
                </c:pt>
                <c:pt idx="323">
                  <c:v>-21.419072121254811</c:v>
                </c:pt>
                <c:pt idx="324">
                  <c:v>-21.564341172846408</c:v>
                </c:pt>
                <c:pt idx="325">
                  <c:v>-21.710691421607535</c:v>
                </c:pt>
                <c:pt idx="326">
                  <c:v>-21.858139623082998</c:v>
                </c:pt>
                <c:pt idx="327">
                  <c:v>-22.00669974261627</c:v>
                </c:pt>
                <c:pt idx="328">
                  <c:v>-22.156383007775116</c:v>
                </c:pt>
                <c:pt idx="329">
                  <c:v>-22.307197971144497</c:v>
                </c:pt>
                <c:pt idx="330">
                  <c:v>-22.459150582569734</c:v>
                </c:pt>
                <c:pt idx="331">
                  <c:v>-22.61224426989731</c:v>
                </c:pt>
                <c:pt idx="332">
                  <c:v>-22.766480027238909</c:v>
                </c:pt>
                <c:pt idx="333">
                  <c:v>-22.921856509773441</c:v>
                </c:pt>
                <c:pt idx="334">
                  <c:v>-23.078370134101384</c:v>
                </c:pt>
                <c:pt idx="335">
                  <c:v>-23.236015183177749</c:v>
                </c:pt>
                <c:pt idx="336">
                  <c:v>-23.394783914867606</c:v>
                </c:pt>
                <c:pt idx="337">
                  <c:v>-23.554666673201449</c:v>
                </c:pt>
                <c:pt idx="338">
                  <c:v>-23.715652001437281</c:v>
                </c:pt>
                <c:pt idx="339">
                  <c:v>-23.877726756086801</c:v>
                </c:pt>
                <c:pt idx="340">
                  <c:v>-24.040876221106103</c:v>
                </c:pt>
                <c:pt idx="341">
                  <c:v>-24.205084221507867</c:v>
                </c:pt>
                <c:pt idx="342">
                  <c:v>-24.370333235706703</c:v>
                </c:pt>
                <c:pt idx="343">
                  <c:v>-24.53660450596977</c:v>
                </c:pt>
                <c:pt idx="344">
                  <c:v>-24.703878146404474</c:v>
                </c:pt>
                <c:pt idx="345">
                  <c:v>-24.872133247977089</c:v>
                </c:pt>
                <c:pt idx="346">
                  <c:v>-25.041347980116313</c:v>
                </c:pt>
                <c:pt idx="347">
                  <c:v>-25.211499688516856</c:v>
                </c:pt>
                <c:pt idx="348">
                  <c:v>-25.382564988815652</c:v>
                </c:pt>
                <c:pt idx="349">
                  <c:v>-25.554519855870176</c:v>
                </c:pt>
                <c:pt idx="350">
                  <c:v>-25.727339708422161</c:v>
                </c:pt>
                <c:pt idx="351">
                  <c:v>-25.900999488980169</c:v>
                </c:pt>
                <c:pt idx="352">
                  <c:v>-26.075473738802156</c:v>
                </c:pt>
                <c:pt idx="353">
                  <c:v>-26.250736667903048</c:v>
                </c:pt>
                <c:pt idx="354">
                  <c:v>-26.426762220052627</c:v>
                </c:pt>
                <c:pt idx="355">
                  <c:v>-26.603524132764704</c:v>
                </c:pt>
                <c:pt idx="356">
                  <c:v>-26.7809959923128</c:v>
                </c:pt>
                <c:pt idx="357">
                  <c:v>-26.95915128383491</c:v>
                </c:pt>
                <c:pt idx="358">
                  <c:v>-27.137963436616435</c:v>
                </c:pt>
                <c:pt idx="359">
                  <c:v>-27.317405864661875</c:v>
                </c:pt>
                <c:pt idx="360">
                  <c:v>-27.497452002684717</c:v>
                </c:pt>
                <c:pt idx="361">
                  <c:v>-27.678075337660186</c:v>
                </c:pt>
                <c:pt idx="362">
                  <c:v>-27.859249436098434</c:v>
                </c:pt>
                <c:pt idx="363">
                  <c:v>-28.040947967205152</c:v>
                </c:pt>
                <c:pt idx="364">
                  <c:v>-28.223144722105229</c:v>
                </c:pt>
                <c:pt idx="365">
                  <c:v>-28.4058136293079</c:v>
                </c:pt>
                <c:pt idx="366">
                  <c:v>-28.58892876659808</c:v>
                </c:pt>
                <c:pt idx="367">
                  <c:v>-28.772464369537293</c:v>
                </c:pt>
                <c:pt idx="368">
                  <c:v>-28.956394836759387</c:v>
                </c:pt>
                <c:pt idx="369">
                  <c:v>-29.140694732243169</c:v>
                </c:pt>
                <c:pt idx="370">
                  <c:v>-29.32533878474311</c:v>
                </c:pt>
                <c:pt idx="371">
                  <c:v>-29.510301884554121</c:v>
                </c:pt>
                <c:pt idx="372">
                  <c:v>-29.695559077783489</c:v>
                </c:pt>
                <c:pt idx="373">
                  <c:v>-29.881085558297119</c:v>
                </c:pt>
                <c:pt idx="374">
                  <c:v>-30.066856657502338</c:v>
                </c:pt>
                <c:pt idx="375">
                  <c:v>-30.252847832124129</c:v>
                </c:pt>
                <c:pt idx="376">
                  <c:v>-30.439034650125119</c:v>
                </c:pt>
                <c:pt idx="377">
                  <c:v>-30.62539277491463</c:v>
                </c:pt>
                <c:pt idx="378">
                  <c:v>-30.811897947985766</c:v>
                </c:pt>
                <c:pt idx="379">
                  <c:v>-30.998525970113231</c:v>
                </c:pt>
                <c:pt idx="380">
                  <c:v>-31.185252681242421</c:v>
                </c:pt>
                <c:pt idx="381">
                  <c:v>-31.372053939189311</c:v>
                </c:pt>
                <c:pt idx="382">
                  <c:v>-31.558905597271785</c:v>
                </c:pt>
                <c:pt idx="383">
                  <c:v>-31.745783480985544</c:v>
                </c:pt>
                <c:pt idx="384">
                  <c:v>-31.932663363834944</c:v>
                </c:pt>
                <c:pt idx="385">
                  <c:v>-32.119520942424856</c:v>
                </c:pt>
                <c:pt idx="386">
                  <c:v>-32.306331810918621</c:v>
                </c:pt>
                <c:pt idx="387">
                  <c:v>-32.493071434962829</c:v>
                </c:pt>
                <c:pt idx="388">
                  <c:v>-32.67971512518023</c:v>
                </c:pt>
                <c:pt idx="389">
                  <c:v>-32.866238010329084</c:v>
                </c:pt>
                <c:pt idx="390">
                  <c:v>-33.052615010228777</c:v>
                </c:pt>
                <c:pt idx="391">
                  <c:v>-33.238820808550244</c:v>
                </c:pt>
                <c:pt idx="392">
                  <c:v>-33.424829825572004</c:v>
                </c:pt>
                <c:pt idx="393">
                  <c:v>-33.610616191003253</c:v>
                </c:pt>
                <c:pt idx="394">
                  <c:v>-33.796153716978068</c:v>
                </c:pt>
                <c:pt idx="395">
                  <c:v>-33.981415871327684</c:v>
                </c:pt>
                <c:pt idx="396">
                  <c:v>-34.166375751240849</c:v>
                </c:pt>
                <c:pt idx="397">
                  <c:v>-34.351006057426751</c:v>
                </c:pt>
                <c:pt idx="398">
                  <c:v>-34.535279068898973</c:v>
                </c:pt>
                <c:pt idx="399">
                  <c:v>-34.719166618504424</c:v>
                </c:pt>
                <c:pt idx="400">
                  <c:v>-34.902640069326367</c:v>
                </c:pt>
                <c:pt idx="401">
                  <c:v>-35.085670292096665</c:v>
                </c:pt>
                <c:pt idx="402">
                  <c:v>-35.268227643758408</c:v>
                </c:pt>
                <c:pt idx="403">
                  <c:v>-35.450281947326815</c:v>
                </c:pt>
                <c:pt idx="404">
                  <c:v>-35.631802473202811</c:v>
                </c:pt>
                <c:pt idx="405">
                  <c:v>-35.812757922100218</c:v>
                </c:pt>
                <c:pt idx="406">
                  <c:v>-35.993116409754379</c:v>
                </c:pt>
                <c:pt idx="407">
                  <c:v>-36.172845453586945</c:v>
                </c:pt>
                <c:pt idx="408">
                  <c:v>-36.351911961506985</c:v>
                </c:pt>
                <c:pt idx="409">
                  <c:v>-36.530282223035513</c:v>
                </c:pt>
                <c:pt idx="410">
                  <c:v>-36.707921902945358</c:v>
                </c:pt>
                <c:pt idx="411">
                  <c:v>-36.884796037612418</c:v>
                </c:pt>
                <c:pt idx="412">
                  <c:v>-37.060869034279378</c:v>
                </c:pt>
                <c:pt idx="413">
                  <c:v>-37.23610467343444</c:v>
                </c:pt>
                <c:pt idx="414">
                  <c:v>-37.410466114509305</c:v>
                </c:pt>
                <c:pt idx="415">
                  <c:v>-37.583915905100767</c:v>
                </c:pt>
                <c:pt idx="416">
                  <c:v>-37.756415993918012</c:v>
                </c:pt>
                <c:pt idx="417">
                  <c:v>-37.927927747654309</c:v>
                </c:pt>
                <c:pt idx="418">
                  <c:v>-38.098411971975253</c:v>
                </c:pt>
                <c:pt idx="419">
                  <c:v>-38.267828936808201</c:v>
                </c:pt>
                <c:pt idx="420">
                  <c:v>-38.436138406105783</c:v>
                </c:pt>
                <c:pt idx="421">
                  <c:v>-38.603299672243608</c:v>
                </c:pt>
                <c:pt idx="422">
                  <c:v>-38.769271595193871</c:v>
                </c:pt>
                <c:pt idx="423">
                  <c:v>-38.934012646600721</c:v>
                </c:pt>
                <c:pt idx="424">
                  <c:v>-39.097480958854234</c:v>
                </c:pt>
                <c:pt idx="425">
                  <c:v>-39.259634379239202</c:v>
                </c:pt>
                <c:pt idx="426">
                  <c:v>-39.420430529202193</c:v>
                </c:pt>
                <c:pt idx="427">
                  <c:v>-39.579826868747148</c:v>
                </c:pt>
                <c:pt idx="428">
                  <c:v>-39.737780765935199</c:v>
                </c:pt>
                <c:pt idx="429">
                  <c:v>-39.894249571421881</c:v>
                </c:pt>
                <c:pt idx="430">
                  <c:v>-40.049190697924757</c:v>
                </c:pt>
                <c:pt idx="431">
                  <c:v>-40.2025617044672</c:v>
                </c:pt>
                <c:pt idx="432">
                  <c:v>-40.35432038519626</c:v>
                </c:pt>
                <c:pt idx="433">
                  <c:v>-40.504424862523337</c:v>
                </c:pt>
                <c:pt idx="434">
                  <c:v>-40.652833684283465</c:v>
                </c:pt>
                <c:pt idx="435">
                  <c:v>-40.799505924557309</c:v>
                </c:pt>
                <c:pt idx="436">
                  <c:v>-40.944401287746047</c:v>
                </c:pt>
                <c:pt idx="437">
                  <c:v>-41.087480215438688</c:v>
                </c:pt>
                <c:pt idx="438">
                  <c:v>-41.228703995556671</c:v>
                </c:pt>
                <c:pt idx="439">
                  <c:v>-41.368034873215038</c:v>
                </c:pt>
                <c:pt idx="440">
                  <c:v>-41.505436162689932</c:v>
                </c:pt>
                <c:pt idx="441">
                  <c:v>-41.640872359841168</c:v>
                </c:pt>
                <c:pt idx="442">
                  <c:v>-41.774309254300505</c:v>
                </c:pt>
                <c:pt idx="443">
                  <c:v>-41.905714040702804</c:v>
                </c:pt>
                <c:pt idx="444">
                  <c:v>-42.035055428213028</c:v>
                </c:pt>
                <c:pt idx="445">
                  <c:v>-42.162303747582456</c:v>
                </c:pt>
                <c:pt idx="446">
                  <c:v>-42.287431054956059</c:v>
                </c:pt>
                <c:pt idx="447">
                  <c:v>-42.410411231652802</c:v>
                </c:pt>
                <c:pt idx="448">
                  <c:v>-42.531220079146181</c:v>
                </c:pt>
                <c:pt idx="449">
                  <c:v>-42.649835408488642</c:v>
                </c:pt>
                <c:pt idx="450">
                  <c:v>-42.766237123450551</c:v>
                </c:pt>
                <c:pt idx="451">
                  <c:v>-42.880407296678683</c:v>
                </c:pt>
                <c:pt idx="452">
                  <c:v>-42.992330238224866</c:v>
                </c:pt>
                <c:pt idx="453">
                  <c:v>-43.101992555849407</c:v>
                </c:pt>
                <c:pt idx="454">
                  <c:v>-43.209383206565263</c:v>
                </c:pt>
                <c:pt idx="455">
                  <c:v>-43.314493538961159</c:v>
                </c:pt>
                <c:pt idx="456">
                  <c:v>-43.417317325916358</c:v>
                </c:pt>
                <c:pt idx="457">
                  <c:v>-43.517850787403987</c:v>
                </c:pt>
                <c:pt idx="458">
                  <c:v>-43.616092603167417</c:v>
                </c:pt>
                <c:pt idx="459">
                  <c:v>-43.712043915143127</c:v>
                </c:pt>
                <c:pt idx="460">
                  <c:v>-43.805708319597755</c:v>
                </c:pt>
                <c:pt idx="461">
                  <c:v>-43.897091849038532</c:v>
                </c:pt>
                <c:pt idx="462">
                  <c:v>-43.986202944049325</c:v>
                </c:pt>
                <c:pt idx="463">
                  <c:v>-44.073052415293162</c:v>
                </c:pt>
                <c:pt idx="464">
                  <c:v>-44.157653396009025</c:v>
                </c:pt>
                <c:pt idx="465">
                  <c:v>-44.240021285410776</c:v>
                </c:pt>
                <c:pt idx="466">
                  <c:v>-44.320173683470841</c:v>
                </c:pt>
                <c:pt idx="467">
                  <c:v>-44.398130317640678</c:v>
                </c:pt>
                <c:pt idx="468">
                  <c:v>-44.473912962116216</c:v>
                </c:pt>
                <c:pt idx="469">
                  <c:v>-44.547545350311282</c:v>
                </c:pt>
                <c:pt idx="470">
                  <c:v>-44.619053081241447</c:v>
                </c:pt>
                <c:pt idx="471">
                  <c:v>-44.688463520553498</c:v>
                </c:pt>
                <c:pt idx="472">
                  <c:v>-44.755805696958816</c:v>
                </c:pt>
                <c:pt idx="473">
                  <c:v>-44.82111019484239</c:v>
                </c:pt>
                <c:pt idx="474">
                  <c:v>-44.884409043821719</c:v>
                </c:pt>
                <c:pt idx="475">
                  <c:v>-44.945735606026901</c:v>
                </c:pt>
                <c:pt idx="476">
                  <c:v>-45.005124461857477</c:v>
                </c:pt>
                <c:pt idx="477">
                  <c:v>-45.062611294952603</c:v>
                </c:pt>
                <c:pt idx="478">
                  <c:v>-45.118232777080976</c:v>
                </c:pt>
                <c:pt idx="479">
                  <c:v>-45.172026453624156</c:v>
                </c:pt>
                <c:pt idx="480">
                  <c:v>-45.224030630286109</c:v>
                </c:pt>
                <c:pt idx="481">
                  <c:v>-45.274284261618931</c:v>
                </c:pt>
                <c:pt idx="482">
                  <c:v>-45.32282684190514</c:v>
                </c:pt>
                <c:pt idx="483">
                  <c:v>-45.369698298888977</c:v>
                </c:pt>
                <c:pt idx="484">
                  <c:v>-45.414938890796265</c:v>
                </c:pt>
                <c:pt idx="485">
                  <c:v>-45.458589107028331</c:v>
                </c:pt>
                <c:pt idx="486">
                  <c:v>-45.500689572864715</c:v>
                </c:pt>
                <c:pt idx="487">
                  <c:v>-45.541280958455431</c:v>
                </c:pt>
                <c:pt idx="488">
                  <c:v>-45.58040389233237</c:v>
                </c:pt>
                <c:pt idx="489">
                  <c:v>-45.618098879620902</c:v>
                </c:pt>
                <c:pt idx="490">
                  <c:v>-45.654406225083818</c:v>
                </c:pt>
                <c:pt idx="491">
                  <c:v>-45.689365961086466</c:v>
                </c:pt>
                <c:pt idx="492">
                  <c:v>-45.723017780529588</c:v>
                </c:pt>
                <c:pt idx="493">
                  <c:v>-45.755400974757052</c:v>
                </c:pt>
                <c:pt idx="494">
                  <c:v>-45.786554376411388</c:v>
                </c:pt>
                <c:pt idx="495">
                  <c:v>-45.816516307177224</c:v>
                </c:pt>
                <c:pt idx="496">
                  <c:v>-45.845324530324078</c:v>
                </c:pt>
                <c:pt idx="497">
                  <c:v>-45.87301620793599</c:v>
                </c:pt>
                <c:pt idx="498">
                  <c:v>-45.899627862691361</c:v>
                </c:pt>
                <c:pt idx="499">
                  <c:v>-45.925195344040603</c:v>
                </c:pt>
                <c:pt idx="500">
                  <c:v>-45.949753798611596</c:v>
                </c:pt>
                <c:pt idx="501">
                  <c:v>-45.973337644660973</c:v>
                </c:pt>
                <c:pt idx="502">
                  <c:v>-45.995980550380281</c:v>
                </c:pt>
                <c:pt idx="503">
                  <c:v>-46.017715415857623</c:v>
                </c:pt>
                <c:pt idx="504">
                  <c:v>-46.038574358491502</c:v>
                </c:pt>
                <c:pt idx="505">
                  <c:v>-46.058588701650393</c:v>
                </c:pt>
                <c:pt idx="506">
                  <c:v>-46.077788966370747</c:v>
                </c:pt>
                <c:pt idx="507">
                  <c:v>-46.096204865887358</c:v>
                </c:pt>
                <c:pt idx="508">
                  <c:v>-46.113865302792163</c:v>
                </c:pt>
                <c:pt idx="509">
                  <c:v>-46.130798368621072</c:v>
                </c:pt>
                <c:pt idx="510">
                  <c:v>-46.147031345674336</c:v>
                </c:pt>
                <c:pt idx="511">
                  <c:v>-46.162590710879797</c:v>
                </c:pt>
                <c:pt idx="512">
                  <c:v>-46.177502141517394</c:v>
                </c:pt>
                <c:pt idx="513">
                  <c:v>-46.191790522628011</c:v>
                </c:pt>
                <c:pt idx="514">
                  <c:v>-46.205479955939396</c:v>
                </c:pt>
                <c:pt idx="515">
                  <c:v>-46.218593770148701</c:v>
                </c:pt>
                <c:pt idx="516">
                  <c:v>-46.231154532410031</c:v>
                </c:pt>
                <c:pt idx="517">
                  <c:v>-46.243184060883479</c:v>
                </c:pt>
                <c:pt idx="518">
                  <c:v>-46.254703438210754</c:v>
                </c:pt>
                <c:pt idx="519">
                  <c:v>-46.265733025791164</c:v>
                </c:pt>
                <c:pt idx="520">
                  <c:v>-46.27629247873908</c:v>
                </c:pt>
                <c:pt idx="521">
                  <c:v>-46.286400761413901</c:v>
                </c:pt>
                <c:pt idx="522">
                  <c:v>-46.296076163419301</c:v>
                </c:pt>
                <c:pt idx="523">
                  <c:v>-46.305336315978678</c:v>
                </c:pt>
                <c:pt idx="524">
                  <c:v>-46.314198208599052</c:v>
                </c:pt>
                <c:pt idx="525">
                  <c:v>-46.322678205944101</c:v>
                </c:pt>
                <c:pt idx="526">
                  <c:v>-46.330792064843777</c:v>
                </c:pt>
                <c:pt idx="527">
                  <c:v>-46.338554951373766</c:v>
                </c:pt>
                <c:pt idx="528">
                  <c:v>-46.345981457944873</c:v>
                </c:pt>
                <c:pt idx="529">
                  <c:v>-46.353085620348395</c:v>
                </c:pt>
                <c:pt idx="530">
                  <c:v>-46.359880934708244</c:v>
                </c:pt>
                <c:pt idx="531">
                  <c:v>-46.366380374296682</c:v>
                </c:pt>
                <c:pt idx="532">
                  <c:v>-46.372596406174566</c:v>
                </c:pt>
                <c:pt idx="533">
                  <c:v>-46.378541007622204</c:v>
                </c:pt>
                <c:pt idx="534">
                  <c:v>-46.38422568233068</c:v>
                </c:pt>
                <c:pt idx="535">
                  <c:v>-46.389661476327461</c:v>
                </c:pt>
                <c:pt idx="536">
                  <c:v>-46.394858993613795</c:v>
                </c:pt>
                <c:pt idx="537">
                  <c:v>-46.399828411494752</c:v>
                </c:pt>
                <c:pt idx="538">
                  <c:v>-46.404579495585338</c:v>
                </c:pt>
                <c:pt idx="539">
                  <c:v>-46.409121614480213</c:v>
                </c:pt>
                <c:pt idx="540">
                  <c:v>-46.413463754074925</c:v>
                </c:pt>
                <c:pt idx="541">
                  <c:v>-46.417614531531285</c:v>
                </c:pt>
                <c:pt idx="542">
                  <c:v>-46.421582208879826</c:v>
                </c:pt>
                <c:pt idx="543">
                  <c:v>-46.425374706254885</c:v>
                </c:pt>
                <c:pt idx="544">
                  <c:v>-46.428999614760102</c:v>
                </c:pt>
                <c:pt idx="545">
                  <c:v>-46.432464208962145</c:v>
                </c:pt>
                <c:pt idx="546">
                  <c:v>-46.435775459014039</c:v>
                </c:pt>
                <c:pt idx="547">
                  <c:v>-46.438940042408291</c:v>
                </c:pt>
                <c:pt idx="548">
                  <c:v>-46.441964355363254</c:v>
                </c:pt>
                <c:pt idx="549">
                  <c:v>-46.444854523845592</c:v>
                </c:pt>
                <c:pt idx="550">
                  <c:v>-46.447616414233494</c:v>
                </c:pt>
                <c:pt idx="551">
                  <c:v>-46.450255643625539</c:v>
                </c:pt>
                <c:pt idx="552">
                  <c:v>-46.452777589801016</c:v>
                </c:pt>
                <c:pt idx="553">
                  <c:v>-46.45518740083773</c:v>
                </c:pt>
                <c:pt idx="554">
                  <c:v>-46.457490004394288</c:v>
                </c:pt>
                <c:pt idx="555">
                  <c:v>-46.459690116663566</c:v>
                </c:pt>
                <c:pt idx="556">
                  <c:v>-46.461792251005278</c:v>
                </c:pt>
                <c:pt idx="557">
                  <c:v>-46.463800726264992</c:v>
                </c:pt>
                <c:pt idx="558">
                  <c:v>-46.465719674787181</c:v>
                </c:pt>
                <c:pt idx="559">
                  <c:v>-46.467553050131215</c:v>
                </c:pt>
                <c:pt idx="560">
                  <c:v>-46.469304634497206</c:v>
                </c:pt>
                <c:pt idx="561">
                  <c:v>-46.470978045871206</c:v>
                </c:pt>
                <c:pt idx="562">
                  <c:v>-46.472576744896855</c:v>
                </c:pt>
                <c:pt idx="563">
                  <c:v>-46.474104041482278</c:v>
                </c:pt>
                <c:pt idx="564">
                  <c:v>-46.475563101150357</c:v>
                </c:pt>
                <c:pt idx="565">
                  <c:v>-46.476956951140295</c:v>
                </c:pt>
                <c:pt idx="566">
                  <c:v>-46.478288486268681</c:v>
                </c:pt>
                <c:pt idx="567">
                  <c:v>-46.479560474557999</c:v>
                </c:pt>
                <c:pt idx="568">
                  <c:v>-46.480775562640162</c:v>
                </c:pt>
                <c:pt idx="569">
                  <c:v>-46.481936280943231</c:v>
                </c:pt>
                <c:pt idx="570">
                  <c:v>-46.483045048668203</c:v>
                </c:pt>
                <c:pt idx="571">
                  <c:v>-46.484104178564067</c:v>
                </c:pt>
                <c:pt idx="572">
                  <c:v>-46.485115881507454</c:v>
                </c:pt>
                <c:pt idx="573">
                  <c:v>-46.486082270894826</c:v>
                </c:pt>
                <c:pt idx="574">
                  <c:v>-46.487005366853467</c:v>
                </c:pt>
                <c:pt idx="575">
                  <c:v>-46.487887100278343</c:v>
                </c:pt>
                <c:pt idx="576">
                  <c:v>-46.488729316700898</c:v>
                </c:pt>
                <c:pt idx="577">
                  <c:v>-46.489533779997046</c:v>
                </c:pt>
                <c:pt idx="578">
                  <c:v>-46.490302175939377</c:v>
                </c:pt>
                <c:pt idx="579">
                  <c:v>-46.491036115600465</c:v>
                </c:pt>
                <c:pt idx="580">
                  <c:v>-46.49173713861255</c:v>
                </c:pt>
                <c:pt idx="581">
                  <c:v>-46.492406716289651</c:v>
                </c:pt>
                <c:pt idx="582">
                  <c:v>-46.493046254616885</c:v>
                </c:pt>
                <c:pt idx="583">
                  <c:v>-46.493657097113186</c:v>
                </c:pt>
                <c:pt idx="584">
                  <c:v>-46.494240527571321</c:v>
                </c:pt>
                <c:pt idx="585">
                  <c:v>-46.494797772681437</c:v>
                </c:pt>
                <c:pt idx="586">
                  <c:v>-46.495330004541628</c:v>
                </c:pt>
                <c:pt idx="587">
                  <c:v>-46.495838343061138</c:v>
                </c:pt>
                <c:pt idx="588">
                  <c:v>-46.496323858259757</c:v>
                </c:pt>
                <c:pt idx="589">
                  <c:v>-46.496787572468151</c:v>
                </c:pt>
                <c:pt idx="590">
                  <c:v>-46.497230462433166</c:v>
                </c:pt>
                <c:pt idx="591">
                  <c:v>-46.497653461331836</c:v>
                </c:pt>
                <c:pt idx="592">
                  <c:v>-46.498057460698291</c:v>
                </c:pt>
                <c:pt idx="593">
                  <c:v>-46.498443312266502</c:v>
                </c:pt>
                <c:pt idx="594">
                  <c:v>-46.498811829733214</c:v>
                </c:pt>
                <c:pt idx="595">
                  <c:v>-46.499163790443788</c:v>
                </c:pt>
                <c:pt idx="596">
                  <c:v>-46.499499937004614</c:v>
                </c:pt>
                <c:pt idx="597">
                  <c:v>-46.499820978824857</c:v>
                </c:pt>
                <c:pt idx="598">
                  <c:v>-46.50012759359096</c:v>
                </c:pt>
                <c:pt idx="599">
                  <c:v>-46.50042042867598</c:v>
                </c:pt>
                <c:pt idx="600">
                  <c:v>-46.50070010248794</c:v>
                </c:pt>
                <c:pt idx="601">
                  <c:v>-46.50096720575813</c:v>
                </c:pt>
                <c:pt idx="602">
                  <c:v>-46.501222302773044</c:v>
                </c:pt>
                <c:pt idx="603">
                  <c:v>-46.501465932552307</c:v>
                </c:pt>
                <c:pt idx="604">
                  <c:v>-46.501698609974227</c:v>
                </c:pt>
                <c:pt idx="605">
                  <c:v>-46.501920826852071</c:v>
                </c:pt>
                <c:pt idx="606">
                  <c:v>-46.502133052962577</c:v>
                </c:pt>
                <c:pt idx="607">
                  <c:v>-46.502335737029128</c:v>
                </c:pt>
                <c:pt idx="608">
                  <c:v>-46.50252930766132</c:v>
                </c:pt>
                <c:pt idx="609">
                  <c:v>-46.502714174253285</c:v>
                </c:pt>
                <c:pt idx="610">
                  <c:v>-46.502890727841532</c:v>
                </c:pt>
                <c:pt idx="611">
                  <c:v>-46.503059341925493</c:v>
                </c:pt>
                <c:pt idx="612">
                  <c:v>-46.50322037325131</c:v>
                </c:pt>
                <c:pt idx="613">
                  <c:v>-46.503374162560675</c:v>
                </c:pt>
                <c:pt idx="614">
                  <c:v>-46.503521035306804</c:v>
                </c:pt>
                <c:pt idx="615">
                  <c:v>-46.503661302338273</c:v>
                </c:pt>
                <c:pt idx="616">
                  <c:v>-46.503795260552522</c:v>
                </c:pt>
                <c:pt idx="617">
                  <c:v>-46.503923193520365</c:v>
                </c:pt>
                <c:pt idx="618">
                  <c:v>-46.504045372082516</c:v>
                </c:pt>
                <c:pt idx="619">
                  <c:v>-46.504162054919803</c:v>
                </c:pt>
                <c:pt idx="620">
                  <c:v>-46.504273489097784</c:v>
                </c:pt>
                <c:pt idx="621">
                  <c:v>-46.504379910587076</c:v>
                </c:pt>
                <c:pt idx="622">
                  <c:v>-46.504481544760495</c:v>
                </c:pt>
                <c:pt idx="623">
                  <c:v>-46.504578606868179</c:v>
                </c:pt>
                <c:pt idx="624">
                  <c:v>-46.504671302491204</c:v>
                </c:pt>
                <c:pt idx="625">
                  <c:v>-46.504759827975263</c:v>
                </c:pt>
                <c:pt idx="626">
                  <c:v>-46.504844370844708</c:v>
                </c:pt>
                <c:pt idx="627">
                  <c:v>-46.504925110198187</c:v>
                </c:pt>
                <c:pt idx="628">
                  <c:v>-46.505002217086712</c:v>
                </c:pt>
                <c:pt idx="629">
                  <c:v>-46.505075854874562</c:v>
                </c:pt>
                <c:pt idx="630">
                  <c:v>-46.505146179584301</c:v>
                </c:pt>
                <c:pt idx="631">
                  <c:v>-46.505213340226305</c:v>
                </c:pt>
                <c:pt idx="632">
                  <c:v>-46.505277479113317</c:v>
                </c:pt>
                <c:pt idx="633">
                  <c:v>-46.505338732161206</c:v>
                </c:pt>
                <c:pt idx="634">
                  <c:v>-46.505397229176239</c:v>
                </c:pt>
                <c:pt idx="635">
                  <c:v>-46.505453094129081</c:v>
                </c:pt>
                <c:pt idx="636">
                  <c:v>-46.505506445417325</c:v>
                </c:pt>
                <c:pt idx="637">
                  <c:v>-46.505557396115307</c:v>
                </c:pt>
                <c:pt idx="638">
                  <c:v>-46.505606054213445</c:v>
                </c:pt>
                <c:pt idx="639">
                  <c:v>-46.505652522846546</c:v>
                </c:pt>
                <c:pt idx="640">
                  <c:v>-46.505696900511893</c:v>
                </c:pt>
                <c:pt idx="641">
                  <c:v>-46.505739281277556</c:v>
                </c:pt>
                <c:pt idx="642">
                  <c:v>-46.505779754981532</c:v>
                </c:pt>
                <c:pt idx="643">
                  <c:v>-46.505818407421714</c:v>
                </c:pt>
                <c:pt idx="644">
                  <c:v>-46.505855320537407</c:v>
                </c:pt>
                <c:pt idx="645">
                  <c:v>-46.505890572582842</c:v>
                </c:pt>
                <c:pt idx="646">
                  <c:v>-46.505924238292536</c:v>
                </c:pt>
                <c:pt idx="647">
                  <c:v>-46.505956389039966</c:v>
                </c:pt>
                <c:pt idx="648">
                  <c:v>-46.505987092988065</c:v>
                </c:pt>
                <c:pt idx="649">
                  <c:v>-46.506016415233958</c:v>
                </c:pt>
                <c:pt idx="650">
                  <c:v>-46.506044417946683</c:v>
                </c:pt>
                <c:pt idx="651">
                  <c:v>-46.506071160498635</c:v>
                </c:pt>
                <c:pt idx="652">
                  <c:v>-46.506096699591595</c:v>
                </c:pt>
                <c:pt idx="653">
                  <c:v>-46.506121089376563</c:v>
                </c:pt>
                <c:pt idx="654">
                  <c:v>-46.506144381568532</c:v>
                </c:pt>
                <c:pt idx="655">
                  <c:v>-46.506166625556034</c:v>
                </c:pt>
                <c:pt idx="656">
                  <c:v>-46.506187868505805</c:v>
                </c:pt>
                <c:pt idx="657">
                  <c:v>-46.506208155462531</c:v>
                </c:pt>
                <c:pt idx="658">
                  <c:v>-46.506227529444544</c:v>
                </c:pt>
                <c:pt idx="659">
                  <c:v>-46.506246031534559</c:v>
                </c:pt>
                <c:pt idx="660">
                  <c:v>-46.506263700967082</c:v>
                </c:pt>
                <c:pt idx="661">
                  <c:v>-46.506280575211463</c:v>
                </c:pt>
                <c:pt idx="662">
                  <c:v>-46.506296690051087</c:v>
                </c:pt>
                <c:pt idx="663">
                  <c:v>-46.506312079659352</c:v>
                </c:pt>
                <c:pt idx="664">
                  <c:v>-46.506326776672239</c:v>
                </c:pt>
                <c:pt idx="665">
                  <c:v>-46.506340812257093</c:v>
                </c:pt>
                <c:pt idx="666">
                  <c:v>-46.506354216178991</c:v>
                </c:pt>
                <c:pt idx="667">
                  <c:v>-46.506367016863706</c:v>
                </c:pt>
                <c:pt idx="668">
                  <c:v>-46.506379241458077</c:v>
                </c:pt>
                <c:pt idx="669">
                  <c:v>-46.506390915887238</c:v>
                </c:pt>
                <c:pt idx="670">
                  <c:v>-46.506402064909892</c:v>
                </c:pt>
                <c:pt idx="671">
                  <c:v>-46.506412712170629</c:v>
                </c:pt>
                <c:pt idx="672">
                  <c:v>-46.506422880250213</c:v>
                </c:pt>
                <c:pt idx="673">
                  <c:v>-46.506432590713018</c:v>
                </c:pt>
                <c:pt idx="674">
                  <c:v>-46.506441864153345</c:v>
                </c:pt>
                <c:pt idx="675">
                  <c:v>-46.506450720238618</c:v>
                </c:pt>
                <c:pt idx="676">
                  <c:v>-46.50645917775131</c:v>
                </c:pt>
                <c:pt idx="677">
                  <c:v>-46.506467254628618</c:v>
                </c:pt>
                <c:pt idx="678">
                  <c:v>-46.506474968000632</c:v>
                </c:pt>
                <c:pt idx="679">
                  <c:v>-46.506482334226533</c:v>
                </c:pt>
                <c:pt idx="680">
                  <c:v>-46.506489368929365</c:v>
                </c:pt>
                <c:pt idx="681">
                  <c:v>-46.506496087029035</c:v>
                </c:pt>
                <c:pt idx="682">
                  <c:v>-46.506502502774225</c:v>
                </c:pt>
                <c:pt idx="683">
                  <c:v>-46.5065086297721</c:v>
                </c:pt>
                <c:pt idx="684">
                  <c:v>-46.506514481017732</c:v>
                </c:pt>
                <c:pt idx="685">
                  <c:v>-46.506520068921347</c:v>
                </c:pt>
                <c:pt idx="686">
                  <c:v>-46.506525405334585</c:v>
                </c:pt>
                <c:pt idx="687">
                  <c:v>-46.506530501575796</c:v>
                </c:pt>
                <c:pt idx="688">
                  <c:v>-46.506535368453967</c:v>
                </c:pt>
                <c:pt idx="689">
                  <c:v>-46.506540016291638</c:v>
                </c:pt>
                <c:pt idx="690">
                  <c:v>-46.506544454946805</c:v>
                </c:pt>
                <c:pt idx="691">
                  <c:v>-46.506548693833793</c:v>
                </c:pt>
                <c:pt idx="692">
                  <c:v>-46.506552741943409</c:v>
                </c:pt>
                <c:pt idx="693">
                  <c:v>-46.506556607861555</c:v>
                </c:pt>
                <c:pt idx="694">
                  <c:v>-46.506560299787878</c:v>
                </c:pt>
                <c:pt idx="695">
                  <c:v>-46.506563825553172</c:v>
                </c:pt>
                <c:pt idx="696">
                  <c:v>-46.506567192635544</c:v>
                </c:pt>
                <c:pt idx="697">
                  <c:v>-46.506570408176671</c:v>
                </c:pt>
                <c:pt idx="698">
                  <c:v>-46.506573478996827</c:v>
                </c:pt>
                <c:pt idx="699">
                  <c:v>-46.506576411609373</c:v>
                </c:pt>
                <c:pt idx="700">
                  <c:v>-46.506579212234442</c:v>
                </c:pt>
                <c:pt idx="701">
                  <c:v>-46.506581886812313</c:v>
                </c:pt>
                <c:pt idx="702">
                  <c:v>-46.506584441015931</c:v>
                </c:pt>
                <c:pt idx="703">
                  <c:v>-46.506586880262802</c:v>
                </c:pt>
                <c:pt idx="704">
                  <c:v>-46.506589209726769</c:v>
                </c:pt>
                <c:pt idx="705">
                  <c:v>-46.506591434348792</c:v>
                </c:pt>
                <c:pt idx="706">
                  <c:v>-46.506593558847328</c:v>
                </c:pt>
                <c:pt idx="707">
                  <c:v>-46.506595587728725</c:v>
                </c:pt>
                <c:pt idx="708">
                  <c:v>-46.506597525296243</c:v>
                </c:pt>
                <c:pt idx="709">
                  <c:v>-46.506599375659661</c:v>
                </c:pt>
                <c:pt idx="710">
                  <c:v>-46.506601142743818</c:v>
                </c:pt>
                <c:pt idx="711">
                  <c:v>-46.506602830296728</c:v>
                </c:pt>
                <c:pt idx="712">
                  <c:v>-46.506604441897863</c:v>
                </c:pt>
                <c:pt idx="713">
                  <c:v>-46.506605980965546</c:v>
                </c:pt>
                <c:pt idx="714">
                  <c:v>-46.506607450764264</c:v>
                </c:pt>
                <c:pt idx="715">
                  <c:v>-46.50660885441161</c:v>
                </c:pt>
                <c:pt idx="716">
                  <c:v>-46.506610194884885</c:v>
                </c:pt>
                <c:pt idx="717">
                  <c:v>-46.506611475027299</c:v>
                </c:pt>
                <c:pt idx="718">
                  <c:v>-46.506612697554132</c:v>
                </c:pt>
                <c:pt idx="719">
                  <c:v>-46.506613865058526</c:v>
                </c:pt>
                <c:pt idx="720">
                  <c:v>-46.506614980016877</c:v>
                </c:pt>
                <c:pt idx="721">
                  <c:v>-46.5066160447941</c:v>
                </c:pt>
                <c:pt idx="722">
                  <c:v>-46.506617061648726</c:v>
                </c:pt>
                <c:pt idx="723">
                  <c:v>-46.506618032737521</c:v>
                </c:pt>
                <c:pt idx="724">
                  <c:v>-46.506618960120349</c:v>
                </c:pt>
                <c:pt idx="725">
                  <c:v>-46.506619845764263</c:v>
                </c:pt>
                <c:pt idx="726">
                  <c:v>-46.506620691547852</c:v>
                </c:pt>
                <c:pt idx="727">
                  <c:v>-46.506621499264995</c:v>
                </c:pt>
                <c:pt idx="728">
                  <c:v>-46.506622270629023</c:v>
                </c:pt>
                <c:pt idx="729">
                  <c:v>-46.506623007276104</c:v>
                </c:pt>
                <c:pt idx="730">
                  <c:v>-46.506623710768665</c:v>
                </c:pt>
                <c:pt idx="731">
                  <c:v>-46.506624382599014</c:v>
                </c:pt>
                <c:pt idx="732">
                  <c:v>-46.506625024192118</c:v>
                </c:pt>
                <c:pt idx="733">
                  <c:v>-46.506625636908822</c:v>
                </c:pt>
                <c:pt idx="734">
                  <c:v>-46.506626222048851</c:v>
                </c:pt>
                <c:pt idx="735">
                  <c:v>-46.506626780853281</c:v>
                </c:pt>
                <c:pt idx="736">
                  <c:v>-46.506627314507469</c:v>
                </c:pt>
                <c:pt idx="737">
                  <c:v>-46.506627824143322</c:v>
                </c:pt>
                <c:pt idx="738">
                  <c:v>-46.506628310841819</c:v>
                </c:pt>
                <c:pt idx="739">
                  <c:v>-46.50662877563532</c:v>
                </c:pt>
                <c:pt idx="740">
                  <c:v>-46.506629219509691</c:v>
                </c:pt>
                <c:pt idx="741">
                  <c:v>-46.506629643406498</c:v>
                </c:pt>
                <c:pt idx="742">
                  <c:v>-46.506630048224864</c:v>
                </c:pt>
                <c:pt idx="743">
                  <c:v>-46.506630434823393</c:v>
                </c:pt>
                <c:pt idx="744">
                  <c:v>-46.506630804022194</c:v>
                </c:pt>
                <c:pt idx="745">
                  <c:v>-46.506631156604371</c:v>
                </c:pt>
                <c:pt idx="746">
                  <c:v>-46.506631493317727</c:v>
                </c:pt>
                <c:pt idx="747">
                  <c:v>-46.506631814876499</c:v>
                </c:pt>
                <c:pt idx="748">
                  <c:v>-46.506632121962767</c:v>
                </c:pt>
                <c:pt idx="749">
                  <c:v>-46.506632415227912</c:v>
                </c:pt>
                <c:pt idx="750">
                  <c:v>-46.506632695293916</c:v>
                </c:pt>
                <c:pt idx="751">
                  <c:v>-46.506632962754964</c:v>
                </c:pt>
                <c:pt idx="752">
                  <c:v>-46.506633218178266</c:v>
                </c:pt>
                <c:pt idx="753">
                  <c:v>-46.506633462105626</c:v>
                </c:pt>
                <c:pt idx="754">
                  <c:v>-46.506633695054461</c:v>
                </c:pt>
                <c:pt idx="755">
                  <c:v>-46.50663391751894</c:v>
                </c:pt>
                <c:pt idx="756">
                  <c:v>-46.506634129970834</c:v>
                </c:pt>
                <c:pt idx="757">
                  <c:v>-46.506634332860827</c:v>
                </c:pt>
                <c:pt idx="758">
                  <c:v>-46.506634526619308</c:v>
                </c:pt>
                <c:pt idx="759">
                  <c:v>-46.506634711657171</c:v>
                </c:pt>
                <c:pt idx="760">
                  <c:v>-46.506634888366946</c:v>
                </c:pt>
                <c:pt idx="761">
                  <c:v>-46.506635057123518</c:v>
                </c:pt>
                <c:pt idx="762">
                  <c:v>-46.506635218284814</c:v>
                </c:pt>
                <c:pt idx="763">
                  <c:v>-46.506635372192662</c:v>
                </c:pt>
                <c:pt idx="764">
                  <c:v>-46.506635519173486</c:v>
                </c:pt>
                <c:pt idx="765">
                  <c:v>-46.506635659539157</c:v>
                </c:pt>
                <c:pt idx="766">
                  <c:v>-46.506635793587279</c:v>
                </c:pt>
                <c:pt idx="767">
                  <c:v>-46.506635921602253</c:v>
                </c:pt>
                <c:pt idx="768">
                  <c:v>-46.506636043855622</c:v>
                </c:pt>
                <c:pt idx="769">
                  <c:v>-46.506636160606661</c:v>
                </c:pt>
                <c:pt idx="770">
                  <c:v>-46.506636272103066</c:v>
                </c:pt>
                <c:pt idx="771">
                  <c:v>-46.506636378581291</c:v>
                </c:pt>
                <c:pt idx="772">
                  <c:v>-46.506636480267218</c:v>
                </c:pt>
                <c:pt idx="773">
                  <c:v>-46.506636577376526</c:v>
                </c:pt>
                <c:pt idx="774">
                  <c:v>-46.506636670115171</c:v>
                </c:pt>
                <c:pt idx="775">
                  <c:v>-46.506636758679988</c:v>
                </c:pt>
                <c:pt idx="776">
                  <c:v>-46.506636843258619</c:v>
                </c:pt>
                <c:pt idx="777">
                  <c:v>-46.50663692403063</c:v>
                </c:pt>
                <c:pt idx="778">
                  <c:v>-46.506637001167306</c:v>
                </c:pt>
                <c:pt idx="779">
                  <c:v>-46.50663707483227</c:v>
                </c:pt>
                <c:pt idx="780">
                  <c:v>-46.506637145181756</c:v>
                </c:pt>
                <c:pt idx="781">
                  <c:v>-46.506637212364978</c:v>
                </c:pt>
                <c:pt idx="782">
                  <c:v>-46.506637276524458</c:v>
                </c:pt>
                <c:pt idx="783">
                  <c:v>-46.506637337796306</c:v>
                </c:pt>
                <c:pt idx="784">
                  <c:v>-46.506637396310467</c:v>
                </c:pt>
                <c:pt idx="785">
                  <c:v>-46.506637452191057</c:v>
                </c:pt>
                <c:pt idx="786">
                  <c:v>-46.506637505556583</c:v>
                </c:pt>
                <c:pt idx="787">
                  <c:v>-46.506637556520317</c:v>
                </c:pt>
                <c:pt idx="788">
                  <c:v>-46.506637605190235</c:v>
                </c:pt>
                <c:pt idx="789">
                  <c:v>-46.506637651669735</c:v>
                </c:pt>
                <c:pt idx="790">
                  <c:v>-46.506637696057254</c:v>
                </c:pt>
                <c:pt idx="791">
                  <c:v>-46.506637738446983</c:v>
                </c:pt>
                <c:pt idx="792">
                  <c:v>-46.506637778928933</c:v>
                </c:pt>
                <c:pt idx="793">
                  <c:v>-46.506637817588825</c:v>
                </c:pt>
                <c:pt idx="794">
                  <c:v>-46.506637854508739</c:v>
                </c:pt>
                <c:pt idx="795">
                  <c:v>-46.506637889767021</c:v>
                </c:pt>
                <c:pt idx="796">
                  <c:v>-46.506637923438362</c:v>
                </c:pt>
                <c:pt idx="797">
                  <c:v>-46.506637955594385</c:v>
                </c:pt>
                <c:pt idx="798">
                  <c:v>-46.506637986303019</c:v>
                </c:pt>
                <c:pt idx="799">
                  <c:v>-46.506638015629562</c:v>
                </c:pt>
                <c:pt idx="800">
                  <c:v>-46.506638043636215</c:v>
                </c:pt>
                <c:pt idx="801">
                  <c:v>-46.506638070382351</c:v>
                </c:pt>
                <c:pt idx="802">
                  <c:v>-46.506638095924686</c:v>
                </c:pt>
                <c:pt idx="803">
                  <c:v>-46.506638120317461</c:v>
                </c:pt>
                <c:pt idx="804">
                  <c:v>-46.506638143612335</c:v>
                </c:pt>
                <c:pt idx="805">
                  <c:v>-46.506638165858803</c:v>
                </c:pt>
                <c:pt idx="806">
                  <c:v>-46.506638187104031</c:v>
                </c:pt>
                <c:pt idx="807">
                  <c:v>-46.506638207393081</c:v>
                </c:pt>
                <c:pt idx="808">
                  <c:v>-46.50663822676897</c:v>
                </c:pt>
                <c:pt idx="809">
                  <c:v>-46.506638245272754</c:v>
                </c:pt>
                <c:pt idx="810">
                  <c:v>-46.50663826294371</c:v>
                </c:pt>
                <c:pt idx="811">
                  <c:v>-46.506638279819398</c:v>
                </c:pt>
                <c:pt idx="812">
                  <c:v>-46.506638295935517</c:v>
                </c:pt>
                <c:pt idx="813">
                  <c:v>-46.50663831132637</c:v>
                </c:pt>
                <c:pt idx="814">
                  <c:v>-46.506638326024429</c:v>
                </c:pt>
                <c:pt idx="815">
                  <c:v>-46.506638340060988</c:v>
                </c:pt>
                <c:pt idx="816">
                  <c:v>-46.506638353465789</c:v>
                </c:pt>
                <c:pt idx="817">
                  <c:v>-46.506638366267325</c:v>
                </c:pt>
                <c:pt idx="818">
                  <c:v>-46.506638378492653</c:v>
                </c:pt>
              </c:numCache>
            </c:numRef>
          </c:yVal>
          <c:smooth val="1"/>
          <c:extLst>
            <c:ext xmlns:c16="http://schemas.microsoft.com/office/drawing/2014/chart" uri="{C3380CC4-5D6E-409C-BE32-E72D297353CC}">
              <c16:uniqueId val="{00000000-471B-B04E-9500-7F8D858663F5}"/>
            </c:ext>
          </c:extLst>
        </c:ser>
        <c:ser>
          <c:idx val="2"/>
          <c:order val="2"/>
          <c:tx>
            <c:v>gain with Cff</c:v>
          </c:tx>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Sheet2!$AZ$4:$AZ$822</c:f>
              <c:numCache>
                <c:formatCode>0.00</c:formatCode>
                <c:ptCount val="819"/>
                <c:pt idx="0">
                  <c:v>45.370630150885972</c:v>
                </c:pt>
                <c:pt idx="1">
                  <c:v>45.170237321047708</c:v>
                </c:pt>
                <c:pt idx="2">
                  <c:v>44.969825182129206</c:v>
                </c:pt>
                <c:pt idx="3">
                  <c:v>44.769392868586856</c:v>
                </c:pt>
                <c:pt idx="4">
                  <c:v>44.568939472916405</c:v>
                </c:pt>
                <c:pt idx="5">
                  <c:v>44.36846404380799</c:v>
                </c:pt>
                <c:pt idx="6">
                  <c:v>44.167965584215409</c:v>
                </c:pt>
                <c:pt idx="7">
                  <c:v>43.967443049337334</c:v>
                </c:pt>
                <c:pt idx="8">
                  <c:v>43.766895344505862</c:v>
                </c:pt>
                <c:pt idx="9">
                  <c:v>43.566321322979555</c:v>
                </c:pt>
                <c:pt idx="10">
                  <c:v>43.365719783637019</c:v>
                </c:pt>
                <c:pt idx="11">
                  <c:v>43.165089468566961</c:v>
                </c:pt>
                <c:pt idx="12">
                  <c:v>42.964429060551247</c:v>
                </c:pt>
                <c:pt idx="13">
                  <c:v>42.76373718043606</c:v>
                </c:pt>
                <c:pt idx="14">
                  <c:v>42.563012384387974</c:v>
                </c:pt>
                <c:pt idx="15">
                  <c:v>42.362253161029713</c:v>
                </c:pt>
                <c:pt idx="16">
                  <c:v>42.161457928451576</c:v>
                </c:pt>
                <c:pt idx="17">
                  <c:v>41.96062503109399</c:v>
                </c:pt>
                <c:pt idx="18">
                  <c:v>41.759752736496353</c:v>
                </c:pt>
                <c:pt idx="19">
                  <c:v>41.558839231907378</c:v>
                </c:pt>
                <c:pt idx="20">
                  <c:v>41.357882620752399</c:v>
                </c:pt>
                <c:pt idx="21">
                  <c:v>41.156880918952197</c:v>
                </c:pt>
                <c:pt idx="22">
                  <c:v>40.95583205108867</c:v>
                </c:pt>
                <c:pt idx="23">
                  <c:v>40.754733846412165</c:v>
                </c:pt>
                <c:pt idx="24">
                  <c:v>40.55358403468513</c:v>
                </c:pt>
                <c:pt idx="25">
                  <c:v>40.352380241857126</c:v>
                </c:pt>
                <c:pt idx="26">
                  <c:v>40.151119985565856</c:v>
                </c:pt>
                <c:pt idx="27">
                  <c:v>39.949800670458849</c:v>
                </c:pt>
                <c:pt idx="28">
                  <c:v>39.748419583330772</c:v>
                </c:pt>
                <c:pt idx="29">
                  <c:v>39.546973888071015</c:v>
                </c:pt>
                <c:pt idx="30">
                  <c:v>39.345460620416588</c:v>
                </c:pt>
                <c:pt idx="31">
                  <c:v>39.143876682504938</c:v>
                </c:pt>
                <c:pt idx="32">
                  <c:v>38.94221883722215</c:v>
                </c:pt>
                <c:pt idx="33">
                  <c:v>38.740483702341663</c:v>
                </c:pt>
                <c:pt idx="34">
                  <c:v>38.53866774444851</c:v>
                </c:pt>
                <c:pt idx="35">
                  <c:v>38.336767272645609</c:v>
                </c:pt>
                <c:pt idx="36">
                  <c:v>38.13477843203718</c:v>
                </c:pt>
                <c:pt idx="37">
                  <c:v>37.932697196986268</c:v>
                </c:pt>
                <c:pt idx="38">
                  <c:v>37.730519364142715</c:v>
                </c:pt>
                <c:pt idx="39">
                  <c:v>37.528240545239008</c:v>
                </c:pt>
                <c:pt idx="40">
                  <c:v>37.3258561596517</c:v>
                </c:pt>
                <c:pt idx="41">
                  <c:v>37.123361426726817</c:v>
                </c:pt>
                <c:pt idx="42">
                  <c:v>36.920751357868298</c:v>
                </c:pt>
                <c:pt idx="43">
                  <c:v>36.718020748389463</c:v>
                </c:pt>
                <c:pt idx="44">
                  <c:v>36.515164169128383</c:v>
                </c:pt>
                <c:pt idx="45">
                  <c:v>36.312175957828963</c:v>
                </c:pt>
                <c:pt idx="46">
                  <c:v>36.109050210290754</c:v>
                </c:pt>
                <c:pt idx="47">
                  <c:v>35.905780771291852</c:v>
                </c:pt>
                <c:pt idx="48">
                  <c:v>35.702361225290687</c:v>
                </c:pt>
                <c:pt idx="49">
                  <c:v>35.498784886913668</c:v>
                </c:pt>
                <c:pt idx="50">
                  <c:v>35.295044791238332</c:v>
                </c:pt>
                <c:pt idx="51">
                  <c:v>35.091133683882219</c:v>
                </c:pt>
                <c:pt idx="52">
                  <c:v>34.887044010911232</c:v>
                </c:pt>
                <c:pt idx="53">
                  <c:v>34.682767908582377</c:v>
                </c:pt>
                <c:pt idx="54">
                  <c:v>34.478297192938868</c:v>
                </c:pt>
                <c:pt idx="55">
                  <c:v>34.27362334927826</c:v>
                </c:pt>
                <c:pt idx="56">
                  <c:v>34.068737521517242</c:v>
                </c:pt>
                <c:pt idx="57">
                  <c:v>33.863630501479662</c:v>
                </c:pt>
                <c:pt idx="58">
                  <c:v>33.658292718138185</c:v>
                </c:pt>
                <c:pt idx="59">
                  <c:v>33.452714226843689</c:v>
                </c:pt>
                <c:pt idx="60">
                  <c:v>33.246884698580239</c:v>
                </c:pt>
                <c:pt idx="61">
                  <c:v>33.040793409288149</c:v>
                </c:pt>
                <c:pt idx="62">
                  <c:v>32.834429229302131</c:v>
                </c:pt>
                <c:pt idx="63">
                  <c:v>32.627780612956307</c:v>
                </c:pt>
                <c:pt idx="64">
                  <c:v>32.420835588413382</c:v>
                </c:pt>
                <c:pt idx="65">
                  <c:v>32.213581747780623</c:v>
                </c:pt>
                <c:pt idx="66">
                  <c:v>32.006006237581161</c:v>
                </c:pt>
                <c:pt idx="67">
                  <c:v>31.798095749655438</c:v>
                </c:pt>
                <c:pt idx="68">
                  <c:v>31.589836512573921</c:v>
                </c:pt>
                <c:pt idx="69">
                  <c:v>31.381214283649086</c:v>
                </c:pt>
                <c:pt idx="70">
                  <c:v>31.172214341641499</c:v>
                </c:pt>
                <c:pt idx="71">
                  <c:v>30.962821480262576</c:v>
                </c:pt>
                <c:pt idx="72">
                  <c:v>30.75302000258322</c:v>
                </c:pt>
                <c:pt idx="73">
                  <c:v>30.542793716466182</c:v>
                </c:pt>
                <c:pt idx="74">
                  <c:v>30.332125931147054</c:v>
                </c:pt>
                <c:pt idx="75">
                  <c:v>30.120999455096793</c:v>
                </c:pt>
                <c:pt idx="76">
                  <c:v>29.909396595306891</c:v>
                </c:pt>
                <c:pt idx="77">
                  <c:v>29.697299158145682</c:v>
                </c:pt>
                <c:pt idx="78">
                  <c:v>29.484688451942041</c:v>
                </c:pt>
                <c:pt idx="79">
                  <c:v>29.271545291460153</c:v>
                </c:pt>
                <c:pt idx="80">
                  <c:v>29.057850004436144</c:v>
                </c:pt>
                <c:pt idx="81">
                  <c:v>28.843582440353686</c:v>
                </c:pt>
                <c:pt idx="82">
                  <c:v>28.628721981641448</c:v>
                </c:pt>
                <c:pt idx="83">
                  <c:v>28.413247557481075</c:v>
                </c:pt>
                <c:pt idx="84">
                  <c:v>28.197137660417567</c:v>
                </c:pt>
                <c:pt idx="85">
                  <c:v>27.980370365967691</c:v>
                </c:pt>
                <c:pt idx="86">
                  <c:v>27.762923355423496</c:v>
                </c:pt>
                <c:pt idx="87">
                  <c:v>27.544773942048089</c:v>
                </c:pt>
                <c:pt idx="88">
                  <c:v>27.325899100859726</c:v>
                </c:pt>
                <c:pt idx="89">
                  <c:v>27.106275502196045</c:v>
                </c:pt>
                <c:pt idx="90">
                  <c:v>26.885879549245562</c:v>
                </c:pt>
                <c:pt idx="91">
                  <c:v>26.664687419724416</c:v>
                </c:pt>
                <c:pt idx="92">
                  <c:v>26.442675111866578</c:v>
                </c:pt>
                <c:pt idx="93">
                  <c:v>26.219818494881764</c:v>
                </c:pt>
                <c:pt idx="94">
                  <c:v>25.996093364018236</c:v>
                </c:pt>
                <c:pt idx="95">
                  <c:v>25.771475500349045</c:v>
                </c:pt>
                <c:pt idx="96">
                  <c:v>25.545940735375364</c:v>
                </c:pt>
                <c:pt idx="97">
                  <c:v>25.319465020515075</c:v>
                </c:pt>
                <c:pt idx="98">
                  <c:v>25.09202450151335</c:v>
                </c:pt>
                <c:pt idx="99">
                  <c:v>24.863595597777806</c:v>
                </c:pt>
                <c:pt idx="100">
                  <c:v>24.634155086603137</c:v>
                </c:pt>
                <c:pt idx="101">
                  <c:v>24.403680192207698</c:v>
                </c:pt>
                <c:pt idx="102">
                  <c:v>24.17214867945961</c:v>
                </c:pt>
                <c:pt idx="103">
                  <c:v>23.939538952120348</c:v>
                </c:pt>
                <c:pt idx="104">
                  <c:v>23.705830155382753</c:v>
                </c:pt>
                <c:pt idx="105">
                  <c:v>23.471002282424216</c:v>
                </c:pt>
                <c:pt idx="106">
                  <c:v>23.235036284639175</c:v>
                </c:pt>
                <c:pt idx="107">
                  <c:v>22.997914185155597</c:v>
                </c:pt>
                <c:pt idx="108">
                  <c:v>22.759619195178779</c:v>
                </c:pt>
                <c:pt idx="109">
                  <c:v>22.520135832645739</c:v>
                </c:pt>
                <c:pt idx="110">
                  <c:v>22.279450042610222</c:v>
                </c:pt>
                <c:pt idx="111">
                  <c:v>22.037549318720323</c:v>
                </c:pt>
                <c:pt idx="112">
                  <c:v>21.794422825090098</c:v>
                </c:pt>
                <c:pt idx="113">
                  <c:v>21.550061517812598</c:v>
                </c:pt>
                <c:pt idx="114">
                  <c:v>21.30445826530832</c:v>
                </c:pt>
                <c:pt idx="115">
                  <c:v>21.057607966657667</c:v>
                </c:pt>
                <c:pt idx="116">
                  <c:v>20.80950766702319</c:v>
                </c:pt>
                <c:pt idx="117">
                  <c:v>20.560156669234651</c:v>
                </c:pt>
                <c:pt idx="118">
                  <c:v>20.309556640582045</c:v>
                </c:pt>
                <c:pt idx="119">
                  <c:v>20.057711713845372</c:v>
                </c:pt>
                <c:pt idx="120">
                  <c:v>19.804628581580737</c:v>
                </c:pt>
                <c:pt idx="121">
                  <c:v>19.55031658268528</c:v>
                </c:pt>
                <c:pt idx="122">
                  <c:v>19.294787780275946</c:v>
                </c:pt>
                <c:pt idx="123">
                  <c:v>19.038057029942198</c:v>
                </c:pt>
                <c:pt idx="124">
                  <c:v>18.780142037467531</c:v>
                </c:pt>
                <c:pt idx="125">
                  <c:v>18.521063405163687</c:v>
                </c:pt>
                <c:pt idx="126">
                  <c:v>18.260844666019146</c:v>
                </c:pt>
                <c:pt idx="127">
                  <c:v>17.999512304934967</c:v>
                </c:pt>
                <c:pt idx="128">
                  <c:v>17.737095766401755</c:v>
                </c:pt>
                <c:pt idx="129">
                  <c:v>17.473627448062167</c:v>
                </c:pt>
                <c:pt idx="130">
                  <c:v>17.209142679705209</c:v>
                </c:pt>
                <c:pt idx="131">
                  <c:v>16.943679687345639</c:v>
                </c:pt>
                <c:pt idx="132">
                  <c:v>16.677279542158413</c:v>
                </c:pt>
                <c:pt idx="133">
                  <c:v>16.409986094159066</c:v>
                </c:pt>
                <c:pt idx="134">
                  <c:v>16.141845890646824</c:v>
                </c:pt>
                <c:pt idx="135">
                  <c:v>15.872908079555163</c:v>
                </c:pt>
                <c:pt idx="136">
                  <c:v>15.603224297985239</c:v>
                </c:pt>
                <c:pt idx="137">
                  <c:v>15.332848546326224</c:v>
                </c:pt>
                <c:pt idx="138">
                  <c:v>15.061837048495027</c:v>
                </c:pt>
                <c:pt idx="139">
                  <c:v>14.7902480989521</c:v>
                </c:pt>
                <c:pt idx="140">
                  <c:v>14.518141897269762</c:v>
                </c:pt>
                <c:pt idx="141">
                  <c:v>14.24558037114307</c:v>
                </c:pt>
                <c:pt idx="142">
                  <c:v>13.972626988839616</c:v>
                </c:pt>
                <c:pt idx="143">
                  <c:v>13.699346562181619</c:v>
                </c:pt>
                <c:pt idx="144">
                  <c:v>13.425805041242292</c:v>
                </c:pt>
                <c:pt idx="145">
                  <c:v>13.152069302014725</c:v>
                </c:pt>
                <c:pt idx="146">
                  <c:v>12.878206928377875</c:v>
                </c:pt>
                <c:pt idx="147">
                  <c:v>12.604285989737328</c:v>
                </c:pt>
                <c:pt idx="148">
                  <c:v>12.330374815759296</c:v>
                </c:pt>
                <c:pt idx="149">
                  <c:v>12.056541769643992</c:v>
                </c:pt>
                <c:pt idx="150">
                  <c:v>11.782855021398694</c:v>
                </c:pt>
                <c:pt idx="151">
                  <c:v>11.509382322570932</c:v>
                </c:pt>
                <c:pt idx="152">
                  <c:v>11.236190783889977</c:v>
                </c:pt>
                <c:pt idx="153">
                  <c:v>10.963346657237937</c:v>
                </c:pt>
                <c:pt idx="154">
                  <c:v>10.690915123331518</c:v>
                </c:pt>
                <c:pt idx="155">
                  <c:v>10.418960086444581</c:v>
                </c:pt>
                <c:pt idx="156">
                  <c:v>10.1475439774356</c:v>
                </c:pt>
                <c:pt idx="157">
                  <c:v>9.8767275662683076</c:v>
                </c:pt>
                <c:pt idx="158">
                  <c:v>9.6065697851277321</c:v>
                </c:pt>
                <c:pt idx="159">
                  <c:v>9.3371275631357751</c:v>
                </c:pt>
                <c:pt idx="160">
                  <c:v>9.0684556735660689</c:v>
                </c:pt>
                <c:pt idx="161">
                  <c:v>8.8006065943447958</c:v>
                </c:pt>
                <c:pt idx="162">
                  <c:v>8.5336303825043558</c:v>
                </c:pt>
                <c:pt idx="163">
                  <c:v>8.2675745631335928</c:v>
                </c:pt>
                <c:pt idx="164">
                  <c:v>8.0024840332402114</c:v>
                </c:pt>
                <c:pt idx="165">
                  <c:v>7.73840098081204</c:v>
                </c:pt>
                <c:pt idx="166">
                  <c:v>7.4753648192339099</c:v>
                </c:pt>
                <c:pt idx="167">
                  <c:v>7.2134121370888256</c:v>
                </c:pt>
                <c:pt idx="168">
                  <c:v>6.9525766632455772</c:v>
                </c:pt>
                <c:pt idx="169">
                  <c:v>6.6928892470146817</c:v>
                </c:pt>
                <c:pt idx="170">
                  <c:v>6.4343778530370574</c:v>
                </c:pt>
                <c:pt idx="171">
                  <c:v>6.1770675704622402</c:v>
                </c:pt>
                <c:pt idx="172">
                  <c:v>5.9209806358712003</c:v>
                </c:pt>
                <c:pt idx="173">
                  <c:v>5.6661364693071699</c:v>
                </c:pt>
                <c:pt idx="174">
                  <c:v>5.4125517226967963</c:v>
                </c:pt>
                <c:pt idx="175">
                  <c:v>5.1602403398718462</c:v>
                </c:pt>
                <c:pt idx="176">
                  <c:v>4.9092136273426794</c:v>
                </c:pt>
                <c:pt idx="177">
                  <c:v>4.659480334926168</c:v>
                </c:pt>
                <c:pt idx="178">
                  <c:v>4.4110467452942173</c:v>
                </c:pt>
                <c:pt idx="179">
                  <c:v>4.1639167714832004</c:v>
                </c:pt>
                <c:pt idx="180">
                  <c:v>3.9180920613922674</c:v>
                </c:pt>
                <c:pt idx="181">
                  <c:v>3.6735721082940955</c:v>
                </c:pt>
                <c:pt idx="182">
                  <c:v>3.4303543663901528</c:v>
                </c:pt>
                <c:pt idx="183">
                  <c:v>3.1884343704590252</c:v>
                </c:pt>
                <c:pt idx="184">
                  <c:v>2.947805858672286</c:v>
                </c:pt>
                <c:pt idx="185">
                  <c:v>2.7084608976863169</c:v>
                </c:pt>
                <c:pt idx="186">
                  <c:v>2.4703900091590478</c:v>
                </c:pt>
                <c:pt idx="187">
                  <c:v>2.2335822968865324</c:v>
                </c:pt>
                <c:pt idx="188">
                  <c:v>1.9980255738069592</c:v>
                </c:pt>
                <c:pt idx="189">
                  <c:v>1.7637064881734383</c:v>
                </c:pt>
                <c:pt idx="190">
                  <c:v>1.5306106482563164</c:v>
                </c:pt>
                <c:pt idx="191">
                  <c:v>1.2987227449946737</c:v>
                </c:pt>
                <c:pt idx="192">
                  <c:v>1.0680266720782547</c:v>
                </c:pt>
                <c:pt idx="193">
                  <c:v>0.83850564300161101</c:v>
                </c:pt>
                <c:pt idx="194">
                  <c:v>0.61014230469311237</c:v>
                </c:pt>
                <c:pt idx="195">
                  <c:v>0.38291884737943244</c:v>
                </c:pt>
                <c:pt idx="196">
                  <c:v>0.15681711040421553</c:v>
                </c:pt>
                <c:pt idx="197">
                  <c:v>-6.8181316226811353E-2</c:v>
                </c:pt>
                <c:pt idx="198">
                  <c:v>-0.29209499474998174</c:v>
                </c:pt>
                <c:pt idx="199">
                  <c:v>-0.51494254712503951</c:v>
                </c:pt>
                <c:pt idx="200">
                  <c:v>-0.73674256717639586</c:v>
                </c:pt>
                <c:pt idx="201">
                  <c:v>-0.95751353743661838</c:v>
                </c:pt>
                <c:pt idx="202">
                  <c:v>-1.177273750697108</c:v>
                </c:pt>
                <c:pt idx="203">
                  <c:v>-1.3960412362378434</c:v>
                </c:pt>
                <c:pt idx="204">
                  <c:v>-1.6138336906786503</c:v>
                </c:pt>
                <c:pt idx="205">
                  <c:v>-1.8306684133695363</c:v>
                </c:pt>
                <c:pt idx="206">
                  <c:v>-2.046562246215303</c:v>
                </c:pt>
                <c:pt idx="207">
                  <c:v>-2.2615315178122239</c:v>
                </c:pt>
                <c:pt idx="208">
                  <c:v>-2.4755919917599143</c:v>
                </c:pt>
                <c:pt idx="209">
                  <c:v>-2.6887588189997254</c:v>
                </c:pt>
                <c:pt idx="210">
                  <c:v>-2.9010464940237628</c:v>
                </c:pt>
                <c:pt idx="211">
                  <c:v>-3.1124688147926283</c:v>
                </c:pt>
                <c:pt idx="212">
                  <c:v>-3.3230388461974414</c:v>
                </c:pt>
                <c:pt idx="213">
                  <c:v>-3.5327688869019704</c:v>
                </c:pt>
                <c:pt idx="214">
                  <c:v>-3.7416704394023195</c:v>
                </c:pt>
                <c:pt idx="215">
                  <c:v>-3.9497541831457017</c:v>
                </c:pt>
                <c:pt idx="216">
                  <c:v>-4.1570299505563133</c:v>
                </c:pt>
                <c:pt idx="217">
                  <c:v>-4.3635067058228696</c:v>
                </c:pt>
                <c:pt idx="218">
                  <c:v>-4.5691925263125226</c:v>
                </c:pt>
                <c:pt idx="219">
                  <c:v>-4.7740945864850621</c:v>
                </c:pt>
                <c:pt idx="220">
                  <c:v>-4.9782191441932033</c:v>
                </c:pt>
                <c:pt idx="221">
                  <c:v>-5.1815715292669422</c:v>
                </c:pt>
                <c:pt idx="222">
                  <c:v>-5.3841561342931055</c:v>
                </c:pt>
                <c:pt idx="223">
                  <c:v>-5.5859764075145826</c:v>
                </c:pt>
                <c:pt idx="224">
                  <c:v>-5.7870348477884681</c:v>
                </c:pt>
                <c:pt idx="225">
                  <c:v>-5.9873330015567774</c:v>
                </c:pt>
                <c:pt idx="226">
                  <c:v>-6.186871461798285</c:v>
                </c:pt>
                <c:pt idx="227">
                  <c:v>-6.3856498689455252</c:v>
                </c:pt>
                <c:pt idx="228">
                  <c:v>-6.5836669137658754</c:v>
                </c:pt>
                <c:pt idx="229">
                  <c:v>-6.7809203422209938</c:v>
                </c:pt>
                <c:pt idx="230">
                  <c:v>-6.9774069623343484</c:v>
                </c:pt>
                <c:pt idx="231">
                  <c:v>-7.1731226531105357</c:v>
                </c:pt>
                <c:pt idx="232">
                  <c:v>-7.3680623755658887</c:v>
                </c:pt>
                <c:pt idx="233">
                  <c:v>-7.5622201859424978</c:v>
                </c:pt>
                <c:pt idx="234">
                  <c:v>-7.7555892511926867</c:v>
                </c:pt>
                <c:pt idx="235">
                  <c:v>-7.9481618668325833</c:v>
                </c:pt>
                <c:pt idx="236">
                  <c:v>-8.1399294772758424</c:v>
                </c:pt>
                <c:pt idx="237">
                  <c:v>-8.3308826987700186</c:v>
                </c:pt>
                <c:pt idx="238">
                  <c:v>-8.521011345066599</c:v>
                </c:pt>
                <c:pt idx="239">
                  <c:v>-8.7103044559658542</c:v>
                </c:pt>
                <c:pt idx="240">
                  <c:v>-8.8987503288828069</c:v>
                </c:pt>
                <c:pt idx="241">
                  <c:v>-9.0863365535880103</c:v>
                </c:pt>
                <c:pt idx="242">
                  <c:v>-9.2730500502780373</c:v>
                </c:pt>
                <c:pt idx="243">
                  <c:v>-9.4588771111340986</c:v>
                </c:pt>
                <c:pt idx="244">
                  <c:v>-9.6438034455245116</c:v>
                </c:pt>
                <c:pt idx="245">
                  <c:v>-9.827814229004737</c:v>
                </c:pt>
                <c:pt idx="246">
                  <c:v>-10.010894156261445</c:v>
                </c:pt>
                <c:pt idx="247">
                  <c:v>-10.19302749813872</c:v>
                </c:pt>
                <c:pt idx="248">
                  <c:v>-10.374198162872229</c:v>
                </c:pt>
                <c:pt idx="249">
                  <c:v>-10.554389761641422</c:v>
                </c:pt>
                <c:pt idx="250">
                  <c:v>-10.733585678530982</c:v>
                </c:pt>
                <c:pt idx="251">
                  <c:v>-10.911769144969318</c:v>
                </c:pt>
                <c:pt idx="252">
                  <c:v>-11.088923318688472</c:v>
                </c:pt>
                <c:pt idx="253">
                  <c:v>-11.265031367213959</c:v>
                </c:pt>
                <c:pt idx="254">
                  <c:v>-11.440076555864287</c:v>
                </c:pt>
                <c:pt idx="255">
                  <c:v>-11.61404234019899</c:v>
                </c:pt>
                <c:pt idx="256">
                  <c:v>-11.78691246281223</c:v>
                </c:pt>
                <c:pt idx="257">
                  <c:v>-11.958671054324308</c:v>
                </c:pt>
                <c:pt idx="258">
                  <c:v>-12.129302738373028</c:v>
                </c:pt>
                <c:pt idx="259">
                  <c:v>-12.298792740356003</c:v>
                </c:pt>
                <c:pt idx="260">
                  <c:v>-12.467126999617969</c:v>
                </c:pt>
                <c:pt idx="261">
                  <c:v>-12.634292284721738</c:v>
                </c:pt>
                <c:pt idx="262">
                  <c:v>-12.80027631137979</c:v>
                </c:pt>
                <c:pt idx="263">
                  <c:v>-12.965067862564968</c:v>
                </c:pt>
                <c:pt idx="264">
                  <c:v>-13.128656910256135</c:v>
                </c:pt>
                <c:pt idx="265">
                  <c:v>-13.291034738214728</c:v>
                </c:pt>
                <c:pt idx="266">
                  <c:v>-13.45219406512849</c:v>
                </c:pt>
                <c:pt idx="267">
                  <c:v>-13.612129167401319</c:v>
                </c:pt>
                <c:pt idx="268">
                  <c:v>-13.77083600081388</c:v>
                </c:pt>
                <c:pt idx="269">
                  <c:v>-13.928312320229921</c:v>
                </c:pt>
                <c:pt idx="270">
                  <c:v>-14.084557796478775</c:v>
                </c:pt>
                <c:pt idx="271">
                  <c:v>-14.239574129505264</c:v>
                </c:pt>
                <c:pt idx="272">
                  <c:v>-14.393365156849125</c:v>
                </c:pt>
                <c:pt idx="273">
                  <c:v>-14.545936956491504</c:v>
                </c:pt>
                <c:pt idx="274">
                  <c:v>-14.697297943094551</c:v>
                </c:pt>
                <c:pt idx="275">
                  <c:v>-14.84745895665627</c:v>
                </c:pt>
                <c:pt idx="276">
                  <c:v>-14.99643334261096</c:v>
                </c:pt>
                <c:pt idx="277">
                  <c:v>-15.144237022424639</c:v>
                </c:pt>
                <c:pt idx="278">
                  <c:v>-15.290888553766681</c:v>
                </c:pt>
                <c:pt idx="279">
                  <c:v>-15.436409179381174</c:v>
                </c:pt>
                <c:pt idx="280">
                  <c:v>-15.580822863838389</c:v>
                </c:pt>
                <c:pt idx="281">
                  <c:v>-15.724156317413016</c:v>
                </c:pt>
                <c:pt idx="282">
                  <c:v>-15.866439006415584</c:v>
                </c:pt>
                <c:pt idx="283">
                  <c:v>-16.007703149394175</c:v>
                </c:pt>
                <c:pt idx="284">
                  <c:v>-16.147983698723021</c:v>
                </c:pt>
                <c:pt idx="285">
                  <c:v>-16.287318307205872</c:v>
                </c:pt>
                <c:pt idx="286">
                  <c:v>-16.42574727943899</c:v>
                </c:pt>
                <c:pt idx="287">
                  <c:v>-16.563313507804519</c:v>
                </c:pt>
                <c:pt idx="288">
                  <c:v>-16.700062393094868</c:v>
                </c:pt>
                <c:pt idx="289">
                  <c:v>-16.836041749903732</c:v>
                </c:pt>
                <c:pt idx="290">
                  <c:v>-16.971301697054894</c:v>
                </c:pt>
                <c:pt idx="291">
                  <c:v>-17.105894533478359</c:v>
                </c:pt>
                <c:pt idx="292">
                  <c:v>-17.239874600078252</c:v>
                </c:pt>
                <c:pt idx="293">
                  <c:v>-17.373298128268562</c:v>
                </c:pt>
                <c:pt idx="294">
                  <c:v>-17.506223075986068</c:v>
                </c:pt>
                <c:pt idx="295">
                  <c:v>-17.638708952101165</c:v>
                </c:pt>
                <c:pt idx="296">
                  <c:v>-17.770816630275004</c:v>
                </c:pt>
                <c:pt idx="297">
                  <c:v>-17.902608153402166</c:v>
                </c:pt>
                <c:pt idx="298">
                  <c:v>-18.034146529880775</c:v>
                </c:pt>
                <c:pt idx="299">
                  <c:v>-18.165495523029605</c:v>
                </c:pt>
                <c:pt idx="300">
                  <c:v>-18.296719435040835</c:v>
                </c:pt>
                <c:pt idx="301">
                  <c:v>-18.427882886912318</c:v>
                </c:pt>
                <c:pt idx="302">
                  <c:v>-18.559050595842692</c:v>
                </c:pt>
                <c:pt idx="303">
                  <c:v>-18.690287151597825</c:v>
                </c:pt>
                <c:pt idx="304">
                  <c:v>-18.821656793366614</c:v>
                </c:pt>
                <c:pt idx="305">
                  <c:v>-18.953223188617891</c:v>
                </c:pt>
                <c:pt idx="306">
                  <c:v>-19.085049215449065</c:v>
                </c:pt>
                <c:pt idx="307">
                  <c:v>-19.217196749879903</c:v>
                </c:pt>
                <c:pt idx="308">
                  <c:v>-19.349726459493766</c:v>
                </c:pt>
                <c:pt idx="309">
                  <c:v>-19.482697604762819</c:v>
                </c:pt>
                <c:pt idx="310">
                  <c:v>-19.616167849315222</c:v>
                </c:pt>
                <c:pt idx="311">
                  <c:v>-19.750193080310797</c:v>
                </c:pt>
                <c:pt idx="312">
                  <c:v>-19.884827239989992</c:v>
                </c:pt>
                <c:pt idx="313">
                  <c:v>-20.020122169348802</c:v>
                </c:pt>
                <c:pt idx="314">
                  <c:v>-20.156127464771799</c:v>
                </c:pt>
                <c:pt idx="315">
                  <c:v>-20.292890348329522</c:v>
                </c:pt>
                <c:pt idx="316">
                  <c:v>-20.430455552312729</c:v>
                </c:pt>
                <c:pt idx="317">
                  <c:v>-20.568865218441889</c:v>
                </c:pt>
                <c:pt idx="318">
                  <c:v>-20.708158812052268</c:v>
                </c:pt>
                <c:pt idx="319">
                  <c:v>-20.848373051418346</c:v>
                </c:pt>
                <c:pt idx="320">
                  <c:v>-20.989541852245324</c:v>
                </c:pt>
                <c:pt idx="321">
                  <c:v>-21.131696287224415</c:v>
                </c:pt>
                <c:pt idx="322">
                  <c:v>-21.274864560420998</c:v>
                </c:pt>
                <c:pt idx="323">
                  <c:v>-21.419071996144968</c:v>
                </c:pt>
                <c:pt idx="324">
                  <c:v>-21.564341041840326</c:v>
                </c:pt>
                <c:pt idx="325">
                  <c:v>-21.710691284427323</c:v>
                </c:pt>
                <c:pt idx="326">
                  <c:v>-21.858139479437682</c:v>
                </c:pt>
                <c:pt idx="327">
                  <c:v>-22.006699592201159</c:v>
                </c:pt>
                <c:pt idx="328">
                  <c:v>-22.156382850271157</c:v>
                </c:pt>
                <c:pt idx="329">
                  <c:v>-22.307197806217605</c:v>
                </c:pt>
                <c:pt idx="330">
                  <c:v>-22.45915040987008</c:v>
                </c:pt>
                <c:pt idx="331">
                  <c:v>-22.612244089058571</c:v>
                </c:pt>
                <c:pt idx="332">
                  <c:v>-22.766479837877505</c:v>
                </c:pt>
                <c:pt idx="333">
                  <c:v>-22.921856311487705</c:v>
                </c:pt>
                <c:pt idx="334">
                  <c:v>-23.078369926470732</c:v>
                </c:pt>
                <c:pt idx="335">
                  <c:v>-23.236014965761768</c:v>
                </c:pt>
                <c:pt idx="336">
                  <c:v>-23.394783687205123</c:v>
                </c:pt>
                <c:pt idx="337">
                  <c:v>-23.554666434809565</c:v>
                </c:pt>
                <c:pt idx="338">
                  <c:v>-23.715651751810334</c:v>
                </c:pt>
                <c:pt idx="339">
                  <c:v>-23.877726494695299</c:v>
                </c:pt>
                <c:pt idx="340">
                  <c:v>-24.040875947395598</c:v>
                </c:pt>
                <c:pt idx="341">
                  <c:v>-24.205083934897786</c:v>
                </c:pt>
                <c:pt idx="342">
                  <c:v>-24.370332935589104</c:v>
                </c:pt>
                <c:pt idx="343">
                  <c:v>-24.536604191708065</c:v>
                </c:pt>
                <c:pt idx="344">
                  <c:v>-24.703877817332071</c:v>
                </c:pt>
                <c:pt idx="345">
                  <c:v>-24.872132903395983</c:v>
                </c:pt>
                <c:pt idx="346">
                  <c:v>-25.0413476192956</c:v>
                </c:pt>
                <c:pt idx="347">
                  <c:v>-25.211499310691188</c:v>
                </c:pt>
                <c:pt idx="348">
                  <c:v>-25.382564593183609</c:v>
                </c:pt>
                <c:pt idx="349">
                  <c:v>-25.554519441592571</c:v>
                </c:pt>
                <c:pt idx="350">
                  <c:v>-25.727339274620256</c:v>
                </c:pt>
                <c:pt idx="351">
                  <c:v>-25.900999034733811</c:v>
                </c:pt>
                <c:pt idx="352">
                  <c:v>-26.075473263147828</c:v>
                </c:pt>
                <c:pt idx="353">
                  <c:v>-26.250736169831825</c:v>
                </c:pt>
                <c:pt idx="354">
                  <c:v>-26.426761698508027</c:v>
                </c:pt>
                <c:pt idx="355">
                  <c:v>-26.603523586640467</c:v>
                </c:pt>
                <c:pt idx="356">
                  <c:v>-26.780995420450523</c:v>
                </c:pt>
                <c:pt idx="357">
                  <c:v>-26.959150685021598</c:v>
                </c:pt>
                <c:pt idx="358">
                  <c:v>-27.137962809581921</c:v>
                </c:pt>
                <c:pt idx="359">
                  <c:v>-27.317405208076138</c:v>
                </c:pt>
                <c:pt idx="360">
                  <c:v>-27.49745131515505</c:v>
                </c:pt>
                <c:pt idx="361">
                  <c:v>-27.678074617728246</c:v>
                </c:pt>
                <c:pt idx="362">
                  <c:v>-27.859248682237151</c:v>
                </c:pt>
                <c:pt idx="363">
                  <c:v>-28.040947177815486</c:v>
                </c:pt>
                <c:pt idx="364">
                  <c:v>-28.223143895512777</c:v>
                </c:pt>
                <c:pt idx="365">
                  <c:v>-28.40581276375935</c:v>
                </c:pt>
                <c:pt idx="366">
                  <c:v>-28.588927860257488</c:v>
                </c:pt>
                <c:pt idx="367">
                  <c:v>-28.77246342048219</c:v>
                </c:pt>
                <c:pt idx="368">
                  <c:v>-28.956393842976698</c:v>
                </c:pt>
                <c:pt idx="369">
                  <c:v>-29.14069369162495</c:v>
                </c:pt>
                <c:pt idx="370">
                  <c:v>-29.325337695082073</c:v>
                </c:pt>
                <c:pt idx="371">
                  <c:v>-29.510300743538949</c:v>
                </c:pt>
                <c:pt idx="372">
                  <c:v>-29.695557882993935</c:v>
                </c:pt>
                <c:pt idx="373">
                  <c:v>-29.881084307198879</c:v>
                </c:pt>
                <c:pt idx="374">
                  <c:v>-30.06685534744166</c:v>
                </c:pt>
                <c:pt idx="375">
                  <c:v>-30.252846460322203</c:v>
                </c:pt>
                <c:pt idx="376">
                  <c:v>-30.439033213672172</c:v>
                </c:pt>
                <c:pt idx="377">
                  <c:v>-30.625391270763753</c:v>
                </c:pt>
                <c:pt idx="378">
                  <c:v>-30.811896372946457</c:v>
                </c:pt>
                <c:pt idx="379">
                  <c:v>-30.99852432084462</c:v>
                </c:pt>
                <c:pt idx="380">
                  <c:v>-31.18525095424619</c:v>
                </c:pt>
                <c:pt idx="381">
                  <c:v>-31.372052130802274</c:v>
                </c:pt>
                <c:pt idx="382">
                  <c:v>-31.558903703658107</c:v>
                </c:pt>
                <c:pt idx="383">
                  <c:v>-31.745781498128625</c:v>
                </c:pt>
                <c:pt idx="384">
                  <c:v>-31.93266128752888</c:v>
                </c:pt>
                <c:pt idx="385">
                  <c:v>-32.119518768265529</c:v>
                </c:pt>
                <c:pt idx="386">
                  <c:v>-32.306329534294349</c:v>
                </c:pt>
                <c:pt idx="387">
                  <c:v>-32.493069051044586</c:v>
                </c:pt>
                <c:pt idx="388">
                  <c:v>-32.679712628911417</c:v>
                </c:pt>
                <c:pt idx="389">
                  <c:v>-32.86623539641478</c:v>
                </c:pt>
                <c:pt idx="390">
                  <c:v>-33.052612273124524</c:v>
                </c:pt>
                <c:pt idx="391">
                  <c:v>-33.238817942450289</c:v>
                </c:pt>
                <c:pt idx="392">
                  <c:v>-33.424826824396966</c:v>
                </c:pt>
                <c:pt idx="393">
                  <c:v>-33.610613048387243</c:v>
                </c:pt>
                <c:pt idx="394">
                  <c:v>-33.796150426255181</c:v>
                </c:pt>
                <c:pt idx="395">
                  <c:v>-33.981412425517874</c:v>
                </c:pt>
                <c:pt idx="396">
                  <c:v>-34.16637214303509</c:v>
                </c:pt>
                <c:pt idx="397">
                  <c:v>-34.351002279171567</c:v>
                </c:pt>
                <c:pt idx="398">
                  <c:v>-34.535275112580187</c:v>
                </c:pt>
                <c:pt idx="399">
                  <c:v>-34.719162475730172</c:v>
                </c:pt>
                <c:pt idx="400">
                  <c:v>-34.902635731309275</c:v>
                </c:pt>
                <c:pt idx="401">
                  <c:v>-35.085665749635233</c:v>
                </c:pt>
                <c:pt idx="402">
                  <c:v>-35.268222887217483</c:v>
                </c:pt>
                <c:pt idx="403">
                  <c:v>-35.450276966617153</c:v>
                </c:pt>
                <c:pt idx="404">
                  <c:v>-35.631797257759672</c:v>
                </c:pt>
                <c:pt idx="405">
                  <c:v>-35.812752460860978</c:v>
                </c:pt>
                <c:pt idx="406">
                  <c:v>-35.99311069113503</c:v>
                </c:pt>
                <c:pt idx="407">
                  <c:v>-36.172839465457557</c:v>
                </c:pt>
                <c:pt idx="408">
                  <c:v>-36.35190569116596</c:v>
                </c:pt>
                <c:pt idx="409">
                  <c:v>-36.530275657182642</c:v>
                </c:pt>
                <c:pt idx="410">
                  <c:v>-36.70791502765362</c:v>
                </c:pt>
                <c:pt idx="411">
                  <c:v>-36.884788838298434</c:v>
                </c:pt>
                <c:pt idx="412">
                  <c:v>-37.060861495672476</c:v>
                </c:pt>
                <c:pt idx="413">
                  <c:v>-37.236096779544262</c:v>
                </c:pt>
                <c:pt idx="414">
                  <c:v>-37.410457848591896</c:v>
                </c:pt>
                <c:pt idx="415">
                  <c:v>-37.583907249623067</c:v>
                </c:pt>
                <c:pt idx="416">
                  <c:v>-37.75640693052064</c:v>
                </c:pt>
                <c:pt idx="417">
                  <c:v>-37.927918257112644</c:v>
                </c:pt>
                <c:pt idx="418">
                  <c:v>-38.09840203415866</c:v>
                </c:pt>
                <c:pt idx="419">
                  <c:v>-38.2678185306373</c:v>
                </c:pt>
                <c:pt idx="420">
                  <c:v>-38.436127509507777</c:v>
                </c:pt>
                <c:pt idx="421">
                  <c:v>-38.603288262105437</c:v>
                </c:pt>
                <c:pt idx="422">
                  <c:v>-38.769259647313199</c:v>
                </c:pt>
                <c:pt idx="423">
                  <c:v>-38.934000135634591</c:v>
                </c:pt>
                <c:pt idx="424">
                  <c:v>-39.097467858265333</c:v>
                </c:pt>
                <c:pt idx="425">
                  <c:v>-39.259620661239545</c:v>
                </c:pt>
                <c:pt idx="426">
                  <c:v>-39.420416164694203</c:v>
                </c:pt>
                <c:pt idx="427">
                  <c:v>-39.579811827261928</c:v>
                </c:pt>
                <c:pt idx="428">
                  <c:v>-39.737765015567909</c:v>
                </c:pt>
                <c:pt idx="429">
                  <c:v>-39.894233078764067</c:v>
                </c:pt>
                <c:pt idx="430">
                  <c:v>-40.04917342799348</c:v>
                </c:pt>
                <c:pt idx="431">
                  <c:v>-40.202543620630841</c:v>
                </c:pt>
                <c:pt idx="432">
                  <c:v>-40.354301449096816</c:v>
                </c:pt>
                <c:pt idx="433">
                  <c:v>-40.50440503399507</c:v>
                </c:pt>
                <c:pt idx="434">
                  <c:v>-40.652812921267689</c:v>
                </c:pt>
                <c:pt idx="435">
                  <c:v>-40.799484183013206</c:v>
                </c:pt>
                <c:pt idx="436">
                  <c:v>-40.94437852155724</c:v>
                </c:pt>
                <c:pt idx="437">
                  <c:v>-41.087456376315416</c:v>
                </c:pt>
                <c:pt idx="438">
                  <c:v>-41.228679032933371</c:v>
                </c:pt>
                <c:pt idx="439">
                  <c:v>-41.368008734143103</c:v>
                </c:pt>
                <c:pt idx="440">
                  <c:v>-41.505408791725387</c:v>
                </c:pt>
                <c:pt idx="441">
                  <c:v>-41.640843698927085</c:v>
                </c:pt>
                <c:pt idx="442">
                  <c:v>-41.774279242643836</c:v>
                </c:pt>
                <c:pt idx="443">
                  <c:v>-41.905682614645471</c:v>
                </c:pt>
                <c:pt idx="444">
                  <c:v>-42.035022521096877</c:v>
                </c:pt>
                <c:pt idx="445">
                  <c:v>-42.162269289607885</c:v>
                </c:pt>
                <c:pt idx="446">
                  <c:v>-42.287394973033948</c:v>
                </c:pt>
                <c:pt idx="447">
                  <c:v>-42.410373449249519</c:v>
                </c:pt>
                <c:pt idx="448">
                  <c:v>-42.531180516121239</c:v>
                </c:pt>
                <c:pt idx="449">
                  <c:v>-42.649793980924706</c:v>
                </c:pt>
                <c:pt idx="450">
                  <c:v>-42.766193743475476</c:v>
                </c:pt>
                <c:pt idx="451">
                  <c:v>-42.880361872279103</c:v>
                </c:pt>
                <c:pt idx="452">
                  <c:v>-42.992282673051058</c:v>
                </c:pt>
                <c:pt idx="453">
                  <c:v>-43.101942749010931</c:v>
                </c:pt>
                <c:pt idx="454">
                  <c:v>-43.209331052416964</c:v>
                </c:pt>
                <c:pt idx="455">
                  <c:v>-43.314438926879099</c:v>
                </c:pt>
                <c:pt idx="456">
                  <c:v>-43.417260140063178</c:v>
                </c:pt>
                <c:pt idx="457">
                  <c:v>-43.517790906483235</c:v>
                </c:pt>
                <c:pt idx="458">
                  <c:v>-43.616029900166275</c:v>
                </c:pt>
                <c:pt idx="459">
                  <c:v>-43.711978257063016</c:v>
                </c:pt>
                <c:pt idx="460">
                  <c:v>-43.805639567172264</c:v>
                </c:pt>
                <c:pt idx="461">
                  <c:v>-43.897019856438021</c:v>
                </c:pt>
                <c:pt idx="462">
                  <c:v>-43.986127558571653</c:v>
                </c:pt>
                <c:pt idx="463">
                  <c:v>-44.072973477039817</c:v>
                </c:pt>
                <c:pt idx="464">
                  <c:v>-44.157570737545967</c:v>
                </c:pt>
                <c:pt idx="465">
                  <c:v>-44.239934731413356</c:v>
                </c:pt>
                <c:pt idx="466">
                  <c:v>-44.32008305035194</c:v>
                </c:pt>
                <c:pt idx="467">
                  <c:v>-44.398035413161345</c:v>
                </c:pt>
                <c:pt idx="468">
                  <c:v>-44.473813584977968</c:v>
                </c:pt>
                <c:pt idx="469">
                  <c:v>-44.54744128972915</c:v>
                </c:pt>
                <c:pt idx="470">
                  <c:v>-44.618944116496955</c:v>
                </c:pt>
                <c:pt idx="471">
                  <c:v>-44.688349420526556</c:v>
                </c:pt>
                <c:pt idx="472">
                  <c:v>-44.75568621963756</c:v>
                </c:pt>
                <c:pt idx="473">
                  <c:v>-44.820985086809912</c:v>
                </c:pt>
                <c:pt idx="474">
                  <c:v>-44.88427803971863</c:v>
                </c:pt>
                <c:pt idx="475">
                  <c:v>-44.945598427988571</c:v>
                </c:pt>
                <c:pt idx="476">
                  <c:v>-45.00498081892475</c:v>
                </c:pt>
                <c:pt idx="477">
                  <c:v>-45.062460882454751</c:v>
                </c:pt>
                <c:pt idx="478">
                  <c:v>-45.118075275989582</c:v>
                </c:pt>
                <c:pt idx="479">
                  <c:v>-45.171861529876551</c:v>
                </c:pt>
                <c:pt idx="480">
                  <c:v>-45.223857934076946</c:v>
                </c:pt>
                <c:pt idx="481">
                  <c:v>-45.27410342665835</c:v>
                </c:pt>
                <c:pt idx="482">
                  <c:v>-45.322637484642023</c:v>
                </c:pt>
                <c:pt idx="483">
                  <c:v>-45.369500017697575</c:v>
                </c:pt>
                <c:pt idx="484">
                  <c:v>-45.414731265124537</c:v>
                </c:pt>
                <c:pt idx="485">
                  <c:v>-45.458371696506134</c:v>
                </c:pt>
                <c:pt idx="486">
                  <c:v>-45.500461916369979</c:v>
                </c:pt>
                <c:pt idx="487">
                  <c:v>-45.541042573136366</c:v>
                </c:pt>
                <c:pt idx="488">
                  <c:v>-45.580154272583599</c:v>
                </c:pt>
                <c:pt idx="489">
                  <c:v>-45.61783749601134</c:v>
                </c:pt>
                <c:pt idx="490">
                  <c:v>-45.65413252323409</c:v>
                </c:pt>
                <c:pt idx="491">
                  <c:v>-45.689079360493409</c:v>
                </c:pt>
                <c:pt idx="492">
                  <c:v>-45.722717673335389</c:v>
                </c:pt>
                <c:pt idx="493">
                  <c:v>-45.755086724460426</c:v>
                </c:pt>
                <c:pt idx="494">
                  <c:v>-45.786225316518028</c:v>
                </c:pt>
                <c:pt idx="495">
                  <c:v>-45.816171739786704</c:v>
                </c:pt>
                <c:pt idx="496">
                  <c:v>-45.844963724650178</c:v>
                </c:pt>
                <c:pt idx="497">
                  <c:v>-45.872638398757346</c:v>
                </c:pt>
                <c:pt idx="498">
                  <c:v>-45.899232248729135</c:v>
                </c:pt>
                <c:pt idx="499">
                  <c:v>-45.924781086259777</c:v>
                </c:pt>
                <c:pt idx="500">
                  <c:v>-45.949320018442215</c:v>
                </c:pt>
                <c:pt idx="501">
                  <c:v>-45.972883422135673</c:v>
                </c:pt>
                <c:pt idx="502">
                  <c:v>-45.995504922184082</c:v>
                </c:pt>
                <c:pt idx="503">
                  <c:v>-46.017217373285909</c:v>
                </c:pt>
                <c:pt idx="504">
                  <c:v>-46.038052845311817</c:v>
                </c:pt>
                <c:pt idx="505">
                  <c:v>-46.058042611863598</c:v>
                </c:pt>
                <c:pt idx="506">
                  <c:v>-46.077217141866733</c:v>
                </c:pt>
                <c:pt idx="507">
                  <c:v>-46.095606093990419</c:v>
                </c:pt>
                <c:pt idx="508">
                  <c:v>-46.113238313690779</c:v>
                </c:pt>
                <c:pt idx="509">
                  <c:v>-46.130141832676706</c:v>
                </c:pt>
                <c:pt idx="510">
                  <c:v>-46.146343870603559</c:v>
                </c:pt>
                <c:pt idx="511">
                  <c:v>-46.161870838803758</c:v>
                </c:pt>
                <c:pt idx="512">
                  <c:v>-46.176748345872404</c:v>
                </c:pt>
                <c:pt idx="513">
                  <c:v>-46.191001204930757</c:v>
                </c:pt>
                <c:pt idx="514">
                  <c:v>-46.204653442399866</c:v>
                </c:pt>
                <c:pt idx="515">
                  <c:v>-46.217728308123775</c:v>
                </c:pt>
                <c:pt idx="516">
                  <c:v>-46.230248286690127</c:v>
                </c:pt>
                <c:pt idx="517">
                  <c:v>-46.242235109804518</c:v>
                </c:pt>
                <c:pt idx="518">
                  <c:v>-46.253709769583196</c:v>
                </c:pt>
                <c:pt idx="519">
                  <c:v>-46.264692532637483</c:v>
                </c:pt>
                <c:pt idx="520">
                  <c:v>-46.275202954830768</c:v>
                </c:pt>
                <c:pt idx="521">
                  <c:v>-46.285259896598525</c:v>
                </c:pt>
                <c:pt idx="522">
                  <c:v>-46.294881538727765</c:v>
                </c:pt>
                <c:pt idx="523">
                  <c:v>-46.304085398502387</c:v>
                </c:pt>
                <c:pt idx="524">
                  <c:v>-46.312888346126208</c:v>
                </c:pt>
                <c:pt idx="525">
                  <c:v>-46.321306621343766</c:v>
                </c:pt>
                <c:pt idx="526">
                  <c:v>-46.329355850185905</c:v>
                </c:pt>
                <c:pt idx="527">
                  <c:v>-46.337051061772875</c:v>
                </c:pt>
                <c:pt idx="528">
                  <c:v>-46.344406705114281</c:v>
                </c:pt>
                <c:pt idx="529">
                  <c:v>-46.35143666585158</c:v>
                </c:pt>
                <c:pt idx="530">
                  <c:v>-46.358154282893054</c:v>
                </c:pt>
                <c:pt idx="531">
                  <c:v>-46.364572364897541</c:v>
                </c:pt>
                <c:pt idx="532">
                  <c:v>-46.370703206567207</c:v>
                </c:pt>
                <c:pt idx="533">
                  <c:v>-46.376558604714532</c:v>
                </c:pt>
                <c:pt idx="534">
                  <c:v>-46.382149874072859</c:v>
                </c:pt>
                <c:pt idx="535">
                  <c:v>-46.387487862823328</c:v>
                </c:pt>
                <c:pt idx="536">
                  <c:v>-46.392582967814988</c:v>
                </c:pt>
                <c:pt idx="537">
                  <c:v>-46.397445149458022</c:v>
                </c:pt>
                <c:pt idx="538">
                  <c:v>-46.402083946272647</c:v>
                </c:pt>
                <c:pt idx="539">
                  <c:v>-46.406508489080245</c:v>
                </c:pt>
                <c:pt idx="540">
                  <c:v>-46.410727514823684</c:v>
                </c:pt>
                <c:pt idx="541">
                  <c:v>-46.414749380008338</c:v>
                </c:pt>
                <c:pt idx="542">
                  <c:v>-46.418582073755793</c:v>
                </c:pt>
                <c:pt idx="543">
                  <c:v>-46.422233230464535</c:v>
                </c:pt>
                <c:pt idx="544">
                  <c:v>-46.425710142074323</c:v>
                </c:pt>
                <c:pt idx="545">
                  <c:v>-46.429019769930719</c:v>
                </c:pt>
                <c:pt idx="546">
                  <c:v>-46.43216875625</c:v>
                </c:pt>
                <c:pt idx="547">
                  <c:v>-46.435163435183163</c:v>
                </c:pt>
                <c:pt idx="548">
                  <c:v>-46.438009843481133</c:v>
                </c:pt>
                <c:pt idx="549">
                  <c:v>-46.440713730762589</c:v>
                </c:pt>
                <c:pt idx="550">
                  <c:v>-46.443280569387426</c:v>
                </c:pt>
                <c:pt idx="551">
                  <c:v>-46.445715563939267</c:v>
                </c:pt>
                <c:pt idx="552">
                  <c:v>-46.448023660321034</c:v>
                </c:pt>
                <c:pt idx="553">
                  <c:v>-46.450209554468017</c:v>
                </c:pt>
                <c:pt idx="554">
                  <c:v>-46.452277700683425</c:v>
                </c:pt>
                <c:pt idx="555">
                  <c:v>-46.454232319601374</c:v>
                </c:pt>
                <c:pt idx="556">
                  <c:v>-46.456077405783148</c:v>
                </c:pt>
                <c:pt idx="557">
                  <c:v>-46.457816734952075</c:v>
                </c:pt>
                <c:pt idx="558">
                  <c:v>-46.459453870872395</c:v>
                </c:pt>
                <c:pt idx="559">
                  <c:v>-46.460992171878729</c:v>
                </c:pt>
                <c:pt idx="560">
                  <c:v>-46.462434797060887</c:v>
                </c:pt>
                <c:pt idx="561">
                  <c:v>-46.463784712110794</c:v>
                </c:pt>
                <c:pt idx="562">
                  <c:v>-46.46504469483633</c:v>
                </c:pt>
                <c:pt idx="563">
                  <c:v>-46.466217340348067</c:v>
                </c:pt>
                <c:pt idx="564">
                  <c:v>-46.467305065924293</c:v>
                </c:pt>
                <c:pt idx="565">
                  <c:v>-46.468310115559333</c:v>
                </c:pt>
                <c:pt idx="566">
                  <c:v>-46.469234564200448</c:v>
                </c:pt>
                <c:pt idx="567">
                  <c:v>-46.470080321677955</c:v>
                </c:pt>
                <c:pt idx="568">
                  <c:v>-46.470849136333108</c:v>
                </c:pt>
                <c:pt idx="569">
                  <c:v>-46.471542598348286</c:v>
                </c:pt>
                <c:pt idx="570">
                  <c:v>-46.472162142782985</c:v>
                </c:pt>
                <c:pt idx="571">
                  <c:v>-46.472709052320106</c:v>
                </c:pt>
                <c:pt idx="572">
                  <c:v>-46.473184459725047</c:v>
                </c:pt>
                <c:pt idx="573">
                  <c:v>-46.473589350021562</c:v>
                </c:pt>
                <c:pt idx="574">
                  <c:v>-46.473924562386578</c:v>
                </c:pt>
                <c:pt idx="575">
                  <c:v>-46.474190791766738</c:v>
                </c:pt>
                <c:pt idx="576">
                  <c:v>-46.474388590218304</c:v>
                </c:pt>
                <c:pt idx="577">
                  <c:v>-46.474518367973118</c:v>
                </c:pt>
                <c:pt idx="578">
                  <c:v>-46.47458039423082</c:v>
                </c:pt>
                <c:pt idx="579">
                  <c:v>-46.474574797679367</c:v>
                </c:pt>
                <c:pt idx="580">
                  <c:v>-46.474501566743889</c:v>
                </c:pt>
                <c:pt idx="581">
                  <c:v>-46.4743605495648</c:v>
                </c:pt>
                <c:pt idx="582">
                  <c:v>-46.474151453704387</c:v>
                </c:pt>
                <c:pt idx="583">
                  <c:v>-46.473873845582425</c:v>
                </c:pt>
                <c:pt idx="584">
                  <c:v>-46.473527149638976</c:v>
                </c:pt>
                <c:pt idx="585">
                  <c:v>-46.473110647224466</c:v>
                </c:pt>
                <c:pt idx="586">
                  <c:v>-46.472623475214462</c:v>
                </c:pt>
                <c:pt idx="587">
                  <c:v>-46.472064624348334</c:v>
                </c:pt>
                <c:pt idx="588">
                  <c:v>-46.471432937288768</c:v>
                </c:pt>
                <c:pt idx="589">
                  <c:v>-46.470727106400204</c:v>
                </c:pt>
                <c:pt idx="590">
                  <c:v>-46.469945671243302</c:v>
                </c:pt>
                <c:pt idx="591">
                  <c:v>-46.469087015782044</c:v>
                </c:pt>
                <c:pt idx="592">
                  <c:v>-46.468149365300455</c:v>
                </c:pt>
                <c:pt idx="593">
                  <c:v>-46.467130783024466</c:v>
                </c:pt>
                <c:pt idx="594">
                  <c:v>-46.466029166445686</c:v>
                </c:pt>
                <c:pt idx="595">
                  <c:v>-46.464842243342126</c:v>
                </c:pt>
                <c:pt idx="596">
                  <c:v>-46.463567567491701</c:v>
                </c:pt>
                <c:pt idx="597">
                  <c:v>-46.462202514073283</c:v>
                </c:pt>
                <c:pt idx="598">
                  <c:v>-46.460744274750802</c:v>
                </c:pt>
                <c:pt idx="599">
                  <c:v>-46.459189852434221</c:v>
                </c:pt>
                <c:pt idx="600">
                  <c:v>-46.457536055713504</c:v>
                </c:pt>
                <c:pt idx="601">
                  <c:v>-46.455779492958236</c:v>
                </c:pt>
                <c:pt idx="602">
                  <c:v>-46.453916566078469</c:v>
                </c:pt>
                <c:pt idx="603">
                  <c:v>-46.451943463940893</c:v>
                </c:pt>
                <c:pt idx="604">
                  <c:v>-46.449856155433991</c:v>
                </c:pt>
                <c:pt idx="605">
                  <c:v>-46.44765038217718</c:v>
                </c:pt>
                <c:pt idx="606">
                  <c:v>-46.445321650867704</c:v>
                </c:pt>
                <c:pt idx="607">
                  <c:v>-46.442865225260149</c:v>
                </c:pt>
                <c:pt idx="608">
                  <c:v>-46.440276117772846</c:v>
                </c:pt>
                <c:pt idx="609">
                  <c:v>-46.437549080716671</c:v>
                </c:pt>
                <c:pt idx="610">
                  <c:v>-46.434678597140255</c:v>
                </c:pt>
                <c:pt idx="611">
                  <c:v>-46.431658871288839</c:v>
                </c:pt>
                <c:pt idx="612">
                  <c:v>-46.428483818671602</c:v>
                </c:pt>
                <c:pt idx="613">
                  <c:v>-46.42514705573452</c:v>
                </c:pt>
                <c:pt idx="614">
                  <c:v>-46.421641889136573</c:v>
                </c:pt>
                <c:pt idx="615">
                  <c:v>-46.417961304626878</c:v>
                </c:pt>
                <c:pt idx="616">
                  <c:v>-46.414097955522216</c:v>
                </c:pt>
                <c:pt idx="617">
                  <c:v>-46.410044150785147</c:v>
                </c:pt>
                <c:pt idx="618">
                  <c:v>-46.405791842703898</c:v>
                </c:pt>
                <c:pt idx="619">
                  <c:v>-46.401332614177136</c:v>
                </c:pt>
                <c:pt idx="620">
                  <c:v>-46.396657665607528</c:v>
                </c:pt>
                <c:pt idx="621">
                  <c:v>-46.391757801410243</c:v>
                </c:pt>
                <c:pt idx="622">
                  <c:v>-46.38662341614431</c:v>
                </c:pt>
                <c:pt idx="623">
                  <c:v>-46.381244480276969</c:v>
                </c:pt>
                <c:pt idx="624">
                  <c:v>-46.375610525592919</c:v>
                </c:pt>
                <c:pt idx="625">
                  <c:v>-46.369710630263867</c:v>
                </c:pt>
                <c:pt idx="626">
                  <c:v>-46.363533403595611</c:v>
                </c:pt>
                <c:pt idx="627">
                  <c:v>-46.357066970473554</c:v>
                </c:pt>
                <c:pt idx="628">
                  <c:v>-46.350298955530931</c:v>
                </c:pt>
                <c:pt idx="629">
                  <c:v>-46.343216467066959</c:v>
                </c:pt>
                <c:pt idx="630">
                  <c:v>-46.335806080747027</c:v>
                </c:pt>
                <c:pt idx="631">
                  <c:v>-46.328053823120435</c:v>
                </c:pt>
                <c:pt idx="632">
                  <c:v>-46.319945154995885</c:v>
                </c:pt>
                <c:pt idx="633">
                  <c:v>-46.311464954720513</c:v>
                </c:pt>
                <c:pt idx="634">
                  <c:v>-46.302597501412464</c:v>
                </c:pt>
                <c:pt idx="635">
                  <c:v>-46.293326458202792</c:v>
                </c:pt>
                <c:pt idx="636">
                  <c:v>-46.2836348555496</c:v>
                </c:pt>
                <c:pt idx="637">
                  <c:v>-46.273505074690867</c:v>
                </c:pt>
                <c:pt idx="638">
                  <c:v>-46.262918831312327</c:v>
                </c:pt>
                <c:pt idx="639">
                  <c:v>-46.251857159510827</c:v>
                </c:pt>
                <c:pt idx="640">
                  <c:v>-46.240300396142345</c:v>
                </c:pt>
                <c:pt idx="641">
                  <c:v>-46.228228165651011</c:v>
                </c:pt>
                <c:pt idx="642">
                  <c:v>-46.215619365483093</c:v>
                </c:pt>
                <c:pt idx="643">
                  <c:v>-46.20245215219785</c:v>
                </c:pt>
                <c:pt idx="644">
                  <c:v>-46.188703928395654</c:v>
                </c:pt>
                <c:pt idx="645">
                  <c:v>-46.17435133059206</c:v>
                </c:pt>
                <c:pt idx="646">
                  <c:v>-46.159370218174374</c:v>
                </c:pt>
                <c:pt idx="647">
                  <c:v>-46.143735663587215</c:v>
                </c:pt>
                <c:pt idx="648">
                  <c:v>-46.127421943899073</c:v>
                </c:pt>
                <c:pt idx="649">
                  <c:v>-46.110402533914076</c:v>
                </c:pt>
                <c:pt idx="650">
                  <c:v>-46.092650100997332</c:v>
                </c:pt>
                <c:pt idx="651">
                  <c:v>-46.074136501791912</c:v>
                </c:pt>
                <c:pt idx="652">
                  <c:v>-46.054832781012664</c:v>
                </c:pt>
                <c:pt idx="653">
                  <c:v>-46.034709172506986</c:v>
                </c:pt>
                <c:pt idx="654">
                  <c:v>-46.013735102780004</c:v>
                </c:pt>
                <c:pt idx="655">
                  <c:v>-45.991879197185241</c:v>
                </c:pt>
                <c:pt idx="656">
                  <c:v>-45.969109288985614</c:v>
                </c:pt>
                <c:pt idx="657">
                  <c:v>-45.945392431491513</c:v>
                </c:pt>
                <c:pt idx="658">
                  <c:v>-45.92069491348429</c:v>
                </c:pt>
                <c:pt idx="659">
                  <c:v>-45.894982278130428</c:v>
                </c:pt>
                <c:pt idx="660">
                  <c:v>-45.868219345591214</c:v>
                </c:pt>
                <c:pt idx="661">
                  <c:v>-45.840370239524717</c:v>
                </c:pt>
                <c:pt idx="662">
                  <c:v>-45.811398417670944</c:v>
                </c:pt>
                <c:pt idx="663">
                  <c:v>-45.781266706700528</c:v>
                </c:pt>
                <c:pt idx="664">
                  <c:v>-45.749937341493975</c:v>
                </c:pt>
                <c:pt idx="665">
                  <c:v>-45.717372009001693</c:v>
                </c:pt>
                <c:pt idx="666">
                  <c:v>-45.683531896818032</c:v>
                </c:pt>
                <c:pt idx="667">
                  <c:v>-45.648377746577744</c:v>
                </c:pt>
                <c:pt idx="668">
                  <c:v>-45.611869912258946</c:v>
                </c:pt>
                <c:pt idx="669">
                  <c:v>-45.573968423446615</c:v>
                </c:pt>
                <c:pt idx="670">
                  <c:v>-45.534633053579306</c:v>
                </c:pt>
                <c:pt idx="671">
                  <c:v>-45.493823393163858</c:v>
                </c:pt>
                <c:pt idx="672">
                  <c:v>-45.451498927905369</c:v>
                </c:pt>
                <c:pt idx="673">
                  <c:v>-45.407619121655699</c:v>
                </c:pt>
                <c:pt idx="674">
                  <c:v>-45.362143504040915</c:v>
                </c:pt>
                <c:pt idx="675">
                  <c:v>-45.315031762576758</c:v>
                </c:pt>
                <c:pt idx="676">
                  <c:v>-45.266243839035219</c:v>
                </c:pt>
                <c:pt idx="677">
                  <c:v>-45.215740029770686</c:v>
                </c:pt>
                <c:pt idx="678">
                  <c:v>-45.163481089663705</c:v>
                </c:pt>
                <c:pt idx="679">
                  <c:v>-45.109428339285685</c:v>
                </c:pt>
                <c:pt idx="680">
                  <c:v>-45.053543774836697</c:v>
                </c:pt>
                <c:pt idx="681">
                  <c:v>-44.995790180355343</c:v>
                </c:pt>
                <c:pt idx="682">
                  <c:v>-44.936131241651914</c:v>
                </c:pt>
                <c:pt idx="683">
                  <c:v>-44.874531661365559</c:v>
                </c:pt>
                <c:pt idx="684">
                  <c:v>-44.810957274508326</c:v>
                </c:pt>
                <c:pt idx="685">
                  <c:v>-44.745375163814195</c:v>
                </c:pt>
                <c:pt idx="686">
                  <c:v>-44.677753774182221</c:v>
                </c:pt>
                <c:pt idx="687">
                  <c:v>-44.608063025474635</c:v>
                </c:pt>
                <c:pt idx="688">
                  <c:v>-44.536274422910466</c:v>
                </c:pt>
                <c:pt idx="689">
                  <c:v>-44.462361164284111</c:v>
                </c:pt>
                <c:pt idx="690">
                  <c:v>-44.386298243234734</c:v>
                </c:pt>
                <c:pt idx="691">
                  <c:v>-44.308062547797761</c:v>
                </c:pt>
                <c:pt idx="692">
                  <c:v>-44.227632953485262</c:v>
                </c:pt>
                <c:pt idx="693">
                  <c:v>-44.144990410165235</c:v>
                </c:pt>
                <c:pt idx="694">
                  <c:v>-44.060118022046581</c:v>
                </c:pt>
                <c:pt idx="695">
                  <c:v>-43.973001120117139</c:v>
                </c:pt>
                <c:pt idx="696">
                  <c:v>-43.883627326436148</c:v>
                </c:pt>
                <c:pt idx="697">
                  <c:v>-43.791986609745251</c:v>
                </c:pt>
                <c:pt idx="698">
                  <c:v>-43.698071331928254</c:v>
                </c:pt>
                <c:pt idx="699">
                  <c:v>-43.601876284928359</c:v>
                </c:pt>
                <c:pt idx="700">
                  <c:v>-43.50339871781236</c:v>
                </c:pt>
                <c:pt idx="701">
                  <c:v>-43.402638353758753</c:v>
                </c:pt>
                <c:pt idx="702">
                  <c:v>-43.299597396836191</c:v>
                </c:pt>
                <c:pt idx="703">
                  <c:v>-43.194280528531472</c:v>
                </c:pt>
                <c:pt idx="704">
                  <c:v>-43.086694894079649</c:v>
                </c:pt>
                <c:pt idx="705">
                  <c:v>-42.976850078739837</c:v>
                </c:pt>
                <c:pt idx="706">
                  <c:v>-42.864758074251746</c:v>
                </c:pt>
                <c:pt idx="707">
                  <c:v>-42.75043323579424</c:v>
                </c:pt>
                <c:pt idx="708">
                  <c:v>-42.633892229847625</c:v>
                </c:pt>
                <c:pt idx="709">
                  <c:v>-42.515153973440135</c:v>
                </c:pt>
                <c:pt idx="710">
                  <c:v>-42.394239565324483</c:v>
                </c:pt>
                <c:pt idx="711">
                  <c:v>-42.271172209693496</c:v>
                </c:pt>
                <c:pt idx="712">
                  <c:v>-42.145977133096444</c:v>
                </c:pt>
                <c:pt idx="713">
                  <c:v>-42.01868149525874</c:v>
                </c:pt>
                <c:pt idx="714">
                  <c:v>-41.889314294543965</c:v>
                </c:pt>
                <c:pt idx="715">
                  <c:v>-41.757906268819973</c:v>
                </c:pt>
                <c:pt idx="716">
                  <c:v>-41.624489792505614</c:v>
                </c:pt>
                <c:pt idx="717">
                  <c:v>-41.489098770580554</c:v>
                </c:pt>
                <c:pt idx="718">
                  <c:v>-41.351768530336514</c:v>
                </c:pt>
                <c:pt idx="719">
                  <c:v>-41.212535711636264</c:v>
                </c:pt>
                <c:pt idx="720">
                  <c:v>-41.071438156426325</c:v>
                </c:pt>
                <c:pt idx="721">
                  <c:v>-40.92851479822302</c:v>
                </c:pt>
                <c:pt idx="722">
                  <c:v>-40.783805552257782</c:v>
                </c:pt>
                <c:pt idx="723">
                  <c:v>-40.637351206928216</c:v>
                </c:pt>
                <c:pt idx="724">
                  <c:v>-40.48919331715895</c:v>
                </c:pt>
                <c:pt idx="725">
                  <c:v>-40.339374100229158</c:v>
                </c:pt>
                <c:pt idx="726">
                  <c:v>-40.187936334572271</c:v>
                </c:pt>
                <c:pt idx="727">
                  <c:v>-40.034923262004767</c:v>
                </c:pt>
                <c:pt idx="728">
                  <c:v>-39.880378493786068</c:v>
                </c:pt>
                <c:pt idx="729">
                  <c:v>-39.724345920858369</c:v>
                </c:pt>
                <c:pt idx="730">
                  <c:v>-39.566869628564504</c:v>
                </c:pt>
                <c:pt idx="731">
                  <c:v>-39.407993816089444</c:v>
                </c:pt>
                <c:pt idx="732">
                  <c:v>-39.247762720820901</c:v>
                </c:pt>
                <c:pt idx="733">
                  <c:v>-39.086220547778069</c:v>
                </c:pt>
                <c:pt idx="734">
                  <c:v>-38.923411404211663</c:v>
                </c:pt>
                <c:pt idx="735">
                  <c:v>-38.759379239435411</c:v>
                </c:pt>
                <c:pt idx="736">
                  <c:v>-38.594167789912191</c:v>
                </c:pt>
                <c:pt idx="737">
                  <c:v>-38.427820529579265</c:v>
                </c:pt>
                <c:pt idx="738">
                  <c:v>-38.2603806253668</c:v>
                </c:pt>
                <c:pt idx="739">
                  <c:v>-38.091890897833146</c:v>
                </c:pt>
                <c:pt idx="740">
                  <c:v>-37.922393786815157</c:v>
                </c:pt>
                <c:pt idx="741">
                  <c:v>-37.75193132196911</c:v>
                </c:pt>
                <c:pt idx="742">
                  <c:v>-37.580545098058465</c:v>
                </c:pt>
                <c:pt idx="743">
                  <c:v>-37.408276254828408</c:v>
                </c:pt>
                <c:pt idx="744">
                  <c:v>-37.235165461293761</c:v>
                </c:pt>
                <c:pt idx="745">
                  <c:v>-37.061252904255817</c:v>
                </c:pt>
                <c:pt idx="746">
                  <c:v>-36.886578280856106</c:v>
                </c:pt>
                <c:pt idx="747">
                  <c:v>-36.711180794968826</c:v>
                </c:pt>
                <c:pt idx="748">
                  <c:v>-36.535099157229368</c:v>
                </c:pt>
                <c:pt idx="749">
                  <c:v>-36.358371588495267</c:v>
                </c:pt>
                <c:pt idx="750">
                  <c:v>-36.181035826534739</c:v>
                </c:pt>
                <c:pt idx="751">
                  <c:v>-36.003129135739897</c:v>
                </c:pt>
                <c:pt idx="752">
                  <c:v>-35.824688319661981</c:v>
                </c:pt>
                <c:pt idx="753">
                  <c:v>-35.645749736172071</c:v>
                </c:pt>
                <c:pt idx="754">
                  <c:v>-35.466349315052135</c:v>
                </c:pt>
                <c:pt idx="755">
                  <c:v>-35.286522577826858</c:v>
                </c:pt>
                <c:pt idx="756">
                  <c:v>-35.106304659651741</c:v>
                </c:pt>
                <c:pt idx="757">
                  <c:v>-34.925730333078853</c:v>
                </c:pt>
                <c:pt idx="758">
                  <c:v>-34.744834033525407</c:v>
                </c:pt>
                <c:pt idx="759">
                  <c:v>-34.563649886277631</c:v>
                </c:pt>
                <c:pt idx="760">
                  <c:v>-34.382211734866978</c:v>
                </c:pt>
                <c:pt idx="761">
                  <c:v>-34.200553170660783</c:v>
                </c:pt>
                <c:pt idx="762">
                  <c:v>-34.018707563514511</c:v>
                </c:pt>
                <c:pt idx="763">
                  <c:v>-33.836708093337684</c:v>
                </c:pt>
                <c:pt idx="764">
                  <c:v>-33.654587782429189</c:v>
                </c:pt>
                <c:pt idx="765">
                  <c:v>-33.472379528441209</c:v>
                </c:pt>
                <c:pt idx="766">
                  <c:v>-33.290116137833856</c:v>
                </c:pt>
                <c:pt idx="767">
                  <c:v>-33.107830359686346</c:v>
                </c:pt>
                <c:pt idx="768">
                  <c:v>-32.925554919730011</c:v>
                </c:pt>
                <c:pt idx="769">
                  <c:v>-32.743322554472158</c:v>
                </c:pt>
                <c:pt idx="770">
                  <c:v>-32.561166045277062</c:v>
                </c:pt>
                <c:pt idx="771">
                  <c:v>-32.379118252274466</c:v>
                </c:pt>
                <c:pt idx="772">
                  <c:v>-32.197212147960776</c:v>
                </c:pt>
                <c:pt idx="773">
                  <c:v>-32.015480850359104</c:v>
                </c:pt>
                <c:pt idx="774">
                  <c:v>-31.833957655601768</c:v>
                </c:pt>
                <c:pt idx="775">
                  <c:v>-31.652676069795461</c:v>
                </c:pt>
                <c:pt idx="776">
                  <c:v>-31.471669840025839</c:v>
                </c:pt>
                <c:pt idx="777">
                  <c:v>-31.290972984356479</c:v>
                </c:pt>
                <c:pt idx="778">
                  <c:v>-31.110619820668667</c:v>
                </c:pt>
                <c:pt idx="779">
                  <c:v>-30.930644994188512</c:v>
                </c:pt>
                <c:pt idx="780">
                  <c:v>-30.751083503538766</c:v>
                </c:pt>
                <c:pt idx="781">
                  <c:v>-30.571970725150162</c:v>
                </c:pt>
                <c:pt idx="782">
                  <c:v>-30.393342435859964</c:v>
                </c:pt>
                <c:pt idx="783">
                  <c:v>-30.215234833520505</c:v>
                </c:pt>
                <c:pt idx="784">
                  <c:v>-30.037684555435472</c:v>
                </c:pt>
                <c:pt idx="785">
                  <c:v>-29.860728694435679</c:v>
                </c:pt>
                <c:pt idx="786">
                  <c:v>-29.684404812402029</c:v>
                </c:pt>
                <c:pt idx="787">
                  <c:v>-29.508750951039072</c:v>
                </c:pt>
                <c:pt idx="788">
                  <c:v>-29.333805639697978</c:v>
                </c:pt>
                <c:pt idx="789">
                  <c:v>-29.159607900047771</c:v>
                </c:pt>
                <c:pt idx="790">
                  <c:v>-28.986197247388308</c:v>
                </c:pt>
                <c:pt idx="791">
                  <c:v>-28.813613688402825</c:v>
                </c:pt>
                <c:pt idx="792">
                  <c:v>-28.641897715145252</c:v>
                </c:pt>
                <c:pt idx="793">
                  <c:v>-28.471090295062876</c:v>
                </c:pt>
                <c:pt idx="794">
                  <c:v>-28.301232856860334</c:v>
                </c:pt>
                <c:pt idx="795">
                  <c:v>-28.132367272016328</c:v>
                </c:pt>
                <c:pt idx="796">
                  <c:v>-27.964535831775972</c:v>
                </c:pt>
                <c:pt idx="797">
                  <c:v>-27.797781219453636</c:v>
                </c:pt>
                <c:pt idx="798">
                  <c:v>-27.632146477895002</c:v>
                </c:pt>
                <c:pt idx="799">
                  <c:v>-27.46767497196878</c:v>
                </c:pt>
                <c:pt idx="800">
                  <c:v>-27.304410345974606</c:v>
                </c:pt>
                <c:pt idx="801">
                  <c:v>-27.142396475883359</c:v>
                </c:pt>
                <c:pt idx="802">
                  <c:v>-26.981677416351179</c:v>
                </c:pt>
                <c:pt idx="803">
                  <c:v>-26.822297342480681</c:v>
                </c:pt>
                <c:pt idx="804">
                  <c:v>-26.664300486337332</c:v>
                </c:pt>
                <c:pt idx="805">
                  <c:v>-26.50773106826778</c:v>
                </c:pt>
                <c:pt idx="806">
                  <c:v>-26.352633223106565</c:v>
                </c:pt>
                <c:pt idx="807">
                  <c:v>-26.199050921403714</c:v>
                </c:pt>
                <c:pt idx="808">
                  <c:v>-26.047027885850635</c:v>
                </c:pt>
                <c:pt idx="809">
                  <c:v>-25.896607503131719</c:v>
                </c:pt>
                <c:pt idx="810">
                  <c:v>-25.747832731480951</c:v>
                </c:pt>
                <c:pt idx="811">
                  <c:v>-25.600746004270086</c:v>
                </c:pt>
                <c:pt idx="812">
                  <c:v>-25.455389130017117</c:v>
                </c:pt>
                <c:pt idx="813">
                  <c:v>-25.311803189246486</c:v>
                </c:pt>
                <c:pt idx="814">
                  <c:v>-25.170028428689385</c:v>
                </c:pt>
                <c:pt idx="815">
                  <c:v>-25.03010415336616</c:v>
                </c:pt>
                <c:pt idx="816">
                  <c:v>-24.892068617133347</c:v>
                </c:pt>
                <c:pt idx="817">
                  <c:v>-24.755958912329444</c:v>
                </c:pt>
                <c:pt idx="818">
                  <c:v>-24.621810859190411</c:v>
                </c:pt>
              </c:numCache>
            </c:numRef>
          </c:yVal>
          <c:smooth val="1"/>
          <c:extLst>
            <c:ext xmlns:c16="http://schemas.microsoft.com/office/drawing/2014/chart" uri="{C3380CC4-5D6E-409C-BE32-E72D297353CC}">
              <c16:uniqueId val="{00000001-471B-B04E-9500-7F8D858663F5}"/>
            </c:ext>
          </c:extLst>
        </c:ser>
        <c:dLbls>
          <c:showLegendKey val="0"/>
          <c:showVal val="0"/>
          <c:showCatName val="0"/>
          <c:showSerName val="0"/>
          <c:showPercent val="0"/>
          <c:showBubbleSize val="0"/>
        </c:dLbls>
        <c:axId val="529020032"/>
        <c:axId val="529021952"/>
      </c:scatterChart>
      <c:scatterChart>
        <c:scatterStyle val="smoothMarker"/>
        <c:varyColors val="0"/>
        <c:ser>
          <c:idx val="1"/>
          <c:order val="1"/>
          <c:tx>
            <c:v>phase</c:v>
          </c:tx>
          <c:spPr>
            <a:ln w="38100" cap="rnd" cmpd="sng" algn="ctr">
              <a:solidFill>
                <a:schemeClr val="accent2">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Sheet2!$AS$4:$AS$822</c:f>
              <c:numCache>
                <c:formatCode>0.0000</c:formatCode>
                <c:ptCount val="819"/>
                <c:pt idx="0">
                  <c:v>-91.271221216248932</c:v>
                </c:pt>
                <c:pt idx="1">
                  <c:v>-91.318930578590766</c:v>
                </c:pt>
                <c:pt idx="2">
                  <c:v>-91.367329533620094</c:v>
                </c:pt>
                <c:pt idx="3">
                  <c:v>-91.416443046885703</c:v>
                </c:pt>
                <c:pt idx="4">
                  <c:v>-91.466296413545777</c:v>
                </c:pt>
                <c:pt idx="5">
                  <c:v>-91.516915268278396</c:v>
                </c:pt>
                <c:pt idx="6">
                  <c:v>-91.568325595127376</c:v>
                </c:pt>
                <c:pt idx="7">
                  <c:v>-91.620553737271223</c:v>
                </c:pt>
                <c:pt idx="8">
                  <c:v>-91.673626406702539</c:v>
                </c:pt>
                <c:pt idx="9">
                  <c:v>-91.727570693803244</c:v>
                </c:pt>
                <c:pt idx="10">
                  <c:v>-91.782414076800492</c:v>
                </c:pt>
                <c:pt idx="11">
                  <c:v>-91.838184431085466</c:v>
                </c:pt>
                <c:pt idx="12">
                  <c:v>-91.894910038377162</c:v>
                </c:pt>
                <c:pt idx="13">
                  <c:v>-91.952619595710345</c:v>
                </c:pt>
                <c:pt idx="14">
                  <c:v>-92.011342224225814</c:v>
                </c:pt>
                <c:pt idx="15">
                  <c:v>-92.071107477739261</c:v>
                </c:pt>
                <c:pt idx="16">
                  <c:v>-92.131945351062228</c:v>
                </c:pt>
                <c:pt idx="17">
                  <c:v>-92.193886288047949</c:v>
                </c:pt>
                <c:pt idx="18">
                  <c:v>-92.256961189330752</c:v>
                </c:pt>
                <c:pt idx="19">
                  <c:v>-92.321201419727345</c:v>
                </c:pt>
                <c:pt idx="20">
                  <c:v>-92.386638815263922</c:v>
                </c:pt>
                <c:pt idx="21">
                  <c:v>-92.453305689791307</c:v>
                </c:pt>
                <c:pt idx="22">
                  <c:v>-92.521234841147447</c:v>
                </c:pt>
                <c:pt idx="23">
                  <c:v>-92.590459556823035</c:v>
                </c:pt>
                <c:pt idx="24">
                  <c:v>-92.661013619083207</c:v>
                </c:pt>
                <c:pt idx="25">
                  <c:v>-92.732931309494546</c:v>
                </c:pt>
                <c:pt idx="26">
                  <c:v>-92.806247412803287</c:v>
                </c:pt>
                <c:pt idx="27">
                  <c:v>-92.880997220106281</c:v>
                </c:pt>
                <c:pt idx="28">
                  <c:v>-92.957216531252769</c:v>
                </c:pt>
                <c:pt idx="29">
                  <c:v>-93.03494165641051</c:v>
                </c:pt>
                <c:pt idx="30">
                  <c:v>-93.114209416724663</c:v>
                </c:pt>
                <c:pt idx="31">
                  <c:v>-93.195057143994418</c:v>
                </c:pt>
                <c:pt idx="32">
                  <c:v>-93.277522679285767</c:v>
                </c:pt>
                <c:pt idx="33">
                  <c:v>-93.361644370394657</c:v>
                </c:pt>
                <c:pt idx="34">
                  <c:v>-93.447461068068876</c:v>
                </c:pt>
                <c:pt idx="35">
                  <c:v>-93.535012120890769</c:v>
                </c:pt>
                <c:pt idx="36">
                  <c:v>-93.624337368717562</c:v>
                </c:pt>
                <c:pt idx="37">
                  <c:v>-93.71547713456917</c:v>
                </c:pt>
                <c:pt idx="38">
                  <c:v>-93.80847221484666</c:v>
                </c:pt>
                <c:pt idx="39">
                  <c:v>-93.903363867758159</c:v>
                </c:pt>
                <c:pt idx="40">
                  <c:v>-94.000193799820863</c:v>
                </c:pt>
                <c:pt idx="41">
                  <c:v>-94.099004150301838</c:v>
                </c:pt>
                <c:pt idx="42">
                  <c:v>-94.199837473450188</c:v>
                </c:pt>
                <c:pt idx="43">
                  <c:v>-94.30273671836818</c:v>
                </c:pt>
                <c:pt idx="44">
                  <c:v>-94.407745206357802</c:v>
                </c:pt>
                <c:pt idx="45">
                  <c:v>-94.514906605572719</c:v>
                </c:pt>
                <c:pt idx="46">
                  <c:v>-94.624264902796085</c:v>
                </c:pt>
                <c:pt idx="47">
                  <c:v>-94.735864372156243</c:v>
                </c:pt>
                <c:pt idx="48">
                  <c:v>-94.849749540582607</c:v>
                </c:pt>
                <c:pt idx="49">
                  <c:v>-94.965965149796318</c:v>
                </c:pt>
                <c:pt idx="50">
                  <c:v>-95.084556114619659</c:v>
                </c:pt>
                <c:pt idx="51">
                  <c:v>-95.205567477380271</c:v>
                </c:pt>
                <c:pt idx="52">
                  <c:v>-95.329044358176574</c:v>
                </c:pt>
                <c:pt idx="53">
                  <c:v>-95.455031900762123</c:v>
                </c:pt>
                <c:pt idx="54">
                  <c:v>-95.5835752137979</c:v>
                </c:pt>
                <c:pt idx="55">
                  <c:v>-95.714719307213457</c:v>
                </c:pt>
                <c:pt idx="56">
                  <c:v>-95.848509023409633</c:v>
                </c:pt>
                <c:pt idx="57">
                  <c:v>-95.984988963028172</c:v>
                </c:pt>
                <c:pt idx="58">
                  <c:v>-96.124203405007933</c:v>
                </c:pt>
                <c:pt idx="59">
                  <c:v>-96.266196220640026</c:v>
                </c:pt>
                <c:pt idx="60">
                  <c:v>-96.411010781330816</c:v>
                </c:pt>
                <c:pt idx="61">
                  <c:v>-96.558689859777644</c:v>
                </c:pt>
                <c:pt idx="62">
                  <c:v>-96.709275524260107</c:v>
                </c:pt>
                <c:pt idx="63">
                  <c:v>-96.862809025749172</c:v>
                </c:pt>
                <c:pt idx="64">
                  <c:v>-97.019330677538207</c:v>
                </c:pt>
                <c:pt idx="65">
                  <c:v>-97.178879727102782</c:v>
                </c:pt>
                <c:pt idx="66">
                  <c:v>-97.341494219903737</c:v>
                </c:pt>
                <c:pt idx="67">
                  <c:v>-97.507210854854463</c:v>
                </c:pt>
                <c:pt idx="68">
                  <c:v>-97.676064831187745</c:v>
                </c:pt>
                <c:pt idx="69">
                  <c:v>-97.848089686470857</c:v>
                </c:pt>
                <c:pt idx="70">
                  <c:v>-98.023317125538114</c:v>
                </c:pt>
                <c:pt idx="71">
                  <c:v>-98.201776840132382</c:v>
                </c:pt>
                <c:pt idx="72">
                  <c:v>-98.383496319075817</c:v>
                </c:pt>
                <c:pt idx="73">
                  <c:v>-98.568500648822777</c:v>
                </c:pt>
                <c:pt idx="74">
                  <c:v>-98.756812304286086</c:v>
                </c:pt>
                <c:pt idx="75">
                  <c:v>-98.948450929872138</c:v>
                </c:pt>
                <c:pt idx="76">
                  <c:v>-99.143433110711726</c:v>
                </c:pt>
                <c:pt idx="77">
                  <c:v>-99.341772134129513</c:v>
                </c:pt>
                <c:pt idx="78">
                  <c:v>-99.543477741460947</c:v>
                </c:pt>
                <c:pt idx="79">
                  <c:v>-99.748555870396345</c:v>
                </c:pt>
                <c:pt idx="80">
                  <c:v>-99.95700838811257</c:v>
                </c:pt>
                <c:pt idx="81">
                  <c:v>-100.16883281554085</c:v>
                </c:pt>
                <c:pt idx="82">
                  <c:v>-100.38402204321517</c:v>
                </c:pt>
                <c:pt idx="83">
                  <c:v>-100.6025640392523</c:v>
                </c:pt>
                <c:pt idx="84">
                  <c:v>-100.82444155012729</c:v>
                </c:pt>
                <c:pt idx="85">
                  <c:v>-101.04963179503164</c:v>
                </c:pt>
                <c:pt idx="86">
                  <c:v>-101.27810615473332</c:v>
                </c:pt>
                <c:pt idx="87">
                  <c:v>-101.50982985599671</c:v>
                </c:pt>
                <c:pt idx="88">
                  <c:v>-101.74476165276889</c:v>
                </c:pt>
                <c:pt idx="89">
                  <c:v>-101.98285350549435</c:v>
                </c:pt>
                <c:pt idx="90">
                  <c:v>-102.2240502600813</c:v>
                </c:pt>
                <c:pt idx="91">
                  <c:v>-102.4682893282111</c:v>
                </c:pt>
                <c:pt idx="92">
                  <c:v>-102.71550037085376</c:v>
                </c:pt>
                <c:pt idx="93">
                  <c:v>-102.96560498702789</c:v>
                </c:pt>
                <c:pt idx="94">
                  <c:v>-103.21851641001986</c:v>
                </c:pt>
                <c:pt idx="95">
                  <c:v>-103.47413921345219</c:v>
                </c:pt>
                <c:pt idx="96">
                  <c:v>-103.73236902976475</c:v>
                </c:pt>
                <c:pt idx="97">
                  <c:v>-103.99309228383922</c:v>
                </c:pt>
                <c:pt idx="98">
                  <c:v>-104.25618594465689</c:v>
                </c:pt>
                <c:pt idx="99">
                  <c:v>-104.52151729802871</c:v>
                </c:pt>
                <c:pt idx="100">
                  <c:v>-104.78894374356915</c:v>
                </c:pt>
                <c:pt idx="101">
                  <c:v>-105.05831261920389</c:v>
                </c:pt>
                <c:pt idx="102">
                  <c:v>-105.329461056594</c:v>
                </c:pt>
                <c:pt idx="103">
                  <c:v>-105.60221587093218</c:v>
                </c:pt>
                <c:pt idx="104">
                  <c:v>-105.87639348860534</c:v>
                </c:pt>
                <c:pt idx="105">
                  <c:v>-106.15179991623017</c:v>
                </c:pt>
                <c:pt idx="106">
                  <c:v>-106.42823075453944</c:v>
                </c:pt>
                <c:pt idx="107">
                  <c:v>-106.70547126053206</c:v>
                </c:pt>
                <c:pt idx="108">
                  <c:v>-106.98329646119268</c:v>
                </c:pt>
                <c:pt idx="109">
                  <c:v>-107.26147132193111</c:v>
                </c:pt>
                <c:pt idx="110">
                  <c:v>-107.53975097269385</c:v>
                </c:pt>
                <c:pt idx="111">
                  <c:v>-107.8178809944481</c:v>
                </c:pt>
                <c:pt idx="112">
                  <c:v>-108.09559776843948</c:v>
                </c:pt>
                <c:pt idx="113">
                  <c:v>-108.37262889027423</c:v>
                </c:pt>
                <c:pt idx="114">
                  <c:v>-108.64869365047522</c:v>
                </c:pt>
                <c:pt idx="115">
                  <c:v>-108.92350358271204</c:v>
                </c:pt>
                <c:pt idx="116">
                  <c:v>-109.19676308040999</c:v>
                </c:pt>
                <c:pt idx="117">
                  <c:v>-109.46817008190305</c:v>
                </c:pt>
                <c:pt idx="118">
                  <c:v>-109.73741682371909</c:v>
                </c:pt>
                <c:pt idx="119">
                  <c:v>-110.00419066097385</c:v>
                </c:pt>
                <c:pt idx="120">
                  <c:v>-110.26817495321208</c:v>
                </c:pt>
                <c:pt idx="121">
                  <c:v>-110.52905001337496</c:v>
                </c:pt>
                <c:pt idx="122">
                  <c:v>-110.78649411690213</c:v>
                </c:pt>
                <c:pt idx="123">
                  <c:v>-111.04018456730095</c:v>
                </c:pt>
                <c:pt idx="124">
                  <c:v>-111.28979881384544</c:v>
                </c:pt>
                <c:pt idx="125">
                  <c:v>-111.53501561641107</c:v>
                </c:pt>
                <c:pt idx="126">
                  <c:v>-111.77551625181974</c:v>
                </c:pt>
                <c:pt idx="127">
                  <c:v>-112.01098575546911</c:v>
                </c:pt>
                <c:pt idx="128">
                  <c:v>-112.24111419146506</c:v>
                </c:pt>
                <c:pt idx="129">
                  <c:v>-112.46559794397049</c:v>
                </c:pt>
                <c:pt idx="130">
                  <c:v>-112.68414102203701</c:v>
                </c:pt>
                <c:pt idx="131">
                  <c:v>-112.89645636980978</c:v>
                </c:pt>
                <c:pt idx="132">
                  <c:v>-113.1022671736894</c:v>
                </c:pt>
                <c:pt idx="133">
                  <c:v>-113.30130815781122</c:v>
                </c:pt>
                <c:pt idx="134">
                  <c:v>-113.4933268590605</c:v>
                </c:pt>
                <c:pt idx="135">
                  <c:v>-113.67808487278884</c:v>
                </c:pt>
                <c:pt idx="136">
                  <c:v>-113.85535906043243</c:v>
                </c:pt>
                <c:pt idx="137">
                  <c:v>-114.02494271035881</c:v>
                </c:pt>
                <c:pt idx="138">
                  <c:v>-114.18664664348358</c:v>
                </c:pt>
                <c:pt idx="139">
                  <c:v>-114.34030025550203</c:v>
                </c:pt>
                <c:pt idx="140">
                  <c:v>-114.48575248796831</c:v>
                </c:pt>
                <c:pt idx="141">
                  <c:v>-114.62287272092443</c:v>
                </c:pt>
                <c:pt idx="142">
                  <c:v>-114.75155158032578</c:v>
                </c:pt>
                <c:pt idx="143">
                  <c:v>-114.87170165412674</c:v>
                </c:pt>
                <c:pt idx="144">
                  <c:v>-114.98325811156775</c:v>
                </c:pt>
                <c:pt idx="145">
                  <c:v>-115.08617922094267</c:v>
                </c:pt>
                <c:pt idx="146">
                  <c:v>-115.1804467619085</c:v>
                </c:pt>
                <c:pt idx="147">
                  <c:v>-115.26606632922598</c:v>
                </c:pt>
                <c:pt idx="148">
                  <c:v>-115.34306752567576</c:v>
                </c:pt>
                <c:pt idx="149">
                  <c:v>-115.41150404277549</c:v>
                </c:pt>
                <c:pt idx="150">
                  <c:v>-115.47145362881756</c:v>
                </c:pt>
                <c:pt idx="151">
                  <c:v>-115.5230179446458</c:v>
                </c:pt>
                <c:pt idx="152">
                  <c:v>-115.56632230848493</c:v>
                </c:pt>
                <c:pt idx="153">
                  <c:v>-115.60151533201727</c:v>
                </c:pt>
                <c:pt idx="154">
                  <c:v>-115.62876845076038</c:v>
                </c:pt>
                <c:pt idx="155">
                  <c:v>-115.6482753526268</c:v>
                </c:pt>
                <c:pt idx="156">
                  <c:v>-115.66025130933382</c:v>
                </c:pt>
                <c:pt idx="157">
                  <c:v>-115.66493241607103</c:v>
                </c:pt>
                <c:pt idx="158">
                  <c:v>-115.66257474551566</c:v>
                </c:pt>
                <c:pt idx="159">
                  <c:v>-115.65345342290624</c:v>
                </c:pt>
                <c:pt idx="160">
                  <c:v>-115.63786162943339</c:v>
                </c:pt>
                <c:pt idx="161">
                  <c:v>-115.61610954168172</c:v>
                </c:pt>
                <c:pt idx="162">
                  <c:v>-115.58852321524853</c:v>
                </c:pt>
                <c:pt idx="163">
                  <c:v>-115.55544342097406</c:v>
                </c:pt>
                <c:pt idx="164">
                  <c:v>-115.51722444243731</c:v>
                </c:pt>
                <c:pt idx="165">
                  <c:v>-115.4742328435027</c:v>
                </c:pt>
                <c:pt idx="166">
                  <c:v>-115.42684621474342</c:v>
                </c:pt>
                <c:pt idx="167">
                  <c:v>-115.37545190751734</c:v>
                </c:pt>
                <c:pt idx="168">
                  <c:v>-115.32044576433574</c:v>
                </c:pt>
                <c:pt idx="169">
                  <c:v>-115.26223085394349</c:v>
                </c:pt>
                <c:pt idx="170">
                  <c:v>-115.20121621922776</c:v>
                </c:pt>
                <c:pt idx="171">
                  <c:v>-115.13781564569797</c:v>
                </c:pt>
                <c:pt idx="172">
                  <c:v>-115.07244645783487</c:v>
                </c:pt>
                <c:pt idx="173">
                  <c:v>-115.00552835010379</c:v>
                </c:pt>
                <c:pt idx="174">
                  <c:v>-114.93748225886981</c:v>
                </c:pt>
                <c:pt idx="175">
                  <c:v>-114.86872928085522</c:v>
                </c:pt>
                <c:pt idx="176">
                  <c:v>-114.79968964314301</c:v>
                </c:pt>
                <c:pt idx="177">
                  <c:v>-114.73078172907535</c:v>
                </c:pt>
                <c:pt idx="178">
                  <c:v>-114.66242116371961</c:v>
                </c:pt>
                <c:pt idx="179">
                  <c:v>-114.59501996189755</c:v>
                </c:pt>
                <c:pt idx="180">
                  <c:v>-114.5289857410956</c:v>
                </c:pt>
                <c:pt idx="181">
                  <c:v>-114.46472100091063</c:v>
                </c:pt>
                <c:pt idx="182">
                  <c:v>-114.40262247004016</c:v>
                </c:pt>
                <c:pt idx="183">
                  <c:v>-114.34308052120778</c:v>
                </c:pt>
                <c:pt idx="184">
                  <c:v>-114.28647865382916</c:v>
                </c:pt>
                <c:pt idx="185">
                  <c:v>-114.23319304367534</c:v>
                </c:pt>
                <c:pt idx="186">
                  <c:v>-114.18359215828697</c:v>
                </c:pt>
                <c:pt idx="187">
                  <c:v>-114.13803643643219</c:v>
                </c:pt>
                <c:pt idx="188">
                  <c:v>-114.09687802949038</c:v>
                </c:pt>
                <c:pt idx="189">
                  <c:v>-114.0604606022832</c:v>
                </c:pt>
                <c:pt idx="190">
                  <c:v>-114.02911919056213</c:v>
                </c:pt>
                <c:pt idx="191">
                  <c:v>-114.00318011210132</c:v>
                </c:pt>
                <c:pt idx="192">
                  <c:v>-113.98296092813132</c:v>
                </c:pt>
                <c:pt idx="193">
                  <c:v>-113.96877045168463</c:v>
                </c:pt>
                <c:pt idx="194">
                  <c:v>-113.96090879930316</c:v>
                </c:pt>
                <c:pt idx="195">
                  <c:v>-113.95966748247929</c:v>
                </c:pt>
                <c:pt idx="196">
                  <c:v>-113.96532953516346</c:v>
                </c:pt>
                <c:pt idx="197">
                  <c:v>-113.97816967366701</c:v>
                </c:pt>
                <c:pt idx="198">
                  <c:v>-113.99845448531772</c:v>
                </c:pt>
                <c:pt idx="199">
                  <c:v>-114.02644264228272</c:v>
                </c:pt>
                <c:pt idx="200">
                  <c:v>-114.06238513705351</c:v>
                </c:pt>
                <c:pt idx="201">
                  <c:v>-114.10652553619305</c:v>
                </c:pt>
                <c:pt idx="202">
                  <c:v>-114.15910024906188</c:v>
                </c:pt>
                <c:pt idx="203">
                  <c:v>-114.22033880837712</c:v>
                </c:pt>
                <c:pt idx="204">
                  <c:v>-114.29046415960178</c:v>
                </c:pt>
                <c:pt idx="205">
                  <c:v>-114.36969295631522</c:v>
                </c:pt>
                <c:pt idx="206">
                  <c:v>-114.4582358588748</c:v>
                </c:pt>
                <c:pt idx="207">
                  <c:v>-114.55629783383853</c:v>
                </c:pt>
                <c:pt idx="208">
                  <c:v>-114.66407845178122</c:v>
                </c:pt>
                <c:pt idx="209">
                  <c:v>-114.78177218129687</c:v>
                </c:pt>
                <c:pt idx="210">
                  <c:v>-114.90956867713706</c:v>
                </c:pt>
                <c:pt idx="211">
                  <c:v>-115.04765306058897</c:v>
                </c:pt>
                <c:pt idx="212">
                  <c:v>-115.19620619034333</c:v>
                </c:pt>
                <c:pt idx="213">
                  <c:v>-115.35540492224521</c:v>
                </c:pt>
                <c:pt idx="214">
                  <c:v>-115.52542235645377</c:v>
                </c:pt>
                <c:pt idx="215">
                  <c:v>-115.7064280706649</c:v>
                </c:pt>
                <c:pt idx="216">
                  <c:v>-115.89858833816963</c:v>
                </c:pt>
                <c:pt idx="217">
                  <c:v>-116.10206632963309</c:v>
                </c:pt>
                <c:pt idx="218">
                  <c:v>-116.31702229758204</c:v>
                </c:pt>
                <c:pt idx="219">
                  <c:v>-116.54361374268683</c:v>
                </c:pt>
                <c:pt idx="220">
                  <c:v>-116.78199556101171</c:v>
                </c:pt>
                <c:pt idx="221">
                  <c:v>-117.03232017149078</c:v>
                </c:pt>
                <c:pt idx="222">
                  <c:v>-117.29473762296456</c:v>
                </c:pt>
                <c:pt idx="223">
                  <c:v>-117.569395680181</c:v>
                </c:pt>
                <c:pt idx="224">
                  <c:v>-117.85643988823477</c:v>
                </c:pt>
                <c:pt idx="225">
                  <c:v>-118.15601361497737</c:v>
                </c:pt>
                <c:pt idx="226">
                  <c:v>-118.46825807099327</c:v>
                </c:pt>
                <c:pt idx="227">
                  <c:v>-118.79331230679185</c:v>
                </c:pt>
                <c:pt idx="228">
                  <c:v>-119.13131318692162</c:v>
                </c:pt>
                <c:pt idx="229">
                  <c:v>-119.48239534076696</c:v>
                </c:pt>
                <c:pt idx="230">
                  <c:v>-119.8466910898436</c:v>
                </c:pt>
                <c:pt idx="231">
                  <c:v>-120.22433035146359</c:v>
                </c:pt>
                <c:pt idx="232">
                  <c:v>-120.61544051869957</c:v>
                </c:pt>
                <c:pt idx="233">
                  <c:v>-121.02014631663836</c:v>
                </c:pt>
                <c:pt idx="234">
                  <c:v>-121.43856963497703</c:v>
                </c:pt>
                <c:pt idx="235">
                  <c:v>-121.87082933708501</c:v>
                </c:pt>
                <c:pt idx="236">
                  <c:v>-122.31704104572725</c:v>
                </c:pt>
                <c:pt idx="237">
                  <c:v>-122.77731690572313</c:v>
                </c:pt>
                <c:pt idx="238">
                  <c:v>-123.25176532390176</c:v>
                </c:pt>
                <c:pt idx="239">
                  <c:v>-123.74049068680492</c:v>
                </c:pt>
                <c:pt idx="240">
                  <c:v>-124.24359305668864</c:v>
                </c:pt>
                <c:pt idx="241">
                  <c:v>-124.76116784648052</c:v>
                </c:pt>
                <c:pt idx="242">
                  <c:v>-125.29330547446199</c:v>
                </c:pt>
                <c:pt idx="243">
                  <c:v>-125.8400909995689</c:v>
                </c:pt>
                <c:pt idx="244">
                  <c:v>-126.40160373832694</c:v>
                </c:pt>
                <c:pt idx="245">
                  <c:v>-126.97791686457774</c:v>
                </c:pt>
                <c:pt idx="246">
                  <c:v>-127.56909699328907</c:v>
                </c:pt>
                <c:pt idx="247">
                  <c:v>-128.1752037498901</c:v>
                </c:pt>
                <c:pt idx="248">
                  <c:v>-128.79628932672287</c:v>
                </c:pt>
                <c:pt idx="249">
                  <c:v>-129.43239802835413</c:v>
                </c:pt>
                <c:pt idx="250">
                  <c:v>-130.08356580764789</c:v>
                </c:pt>
                <c:pt idx="251">
                  <c:v>-130.749819794649</c:v>
                </c:pt>
                <c:pt idx="252">
                  <c:v>-131.43117782049478</c:v>
                </c:pt>
                <c:pt idx="253">
                  <c:v>-132.12764793869681</c:v>
                </c:pt>
                <c:pt idx="254">
                  <c:v>-132.83922794630024</c:v>
                </c:pt>
                <c:pt idx="255">
                  <c:v>-133.56590490754621</c:v>
                </c:pt>
                <c:pt idx="256">
                  <c:v>-134.30765468278815</c:v>
                </c:pt>
                <c:pt idx="257">
                  <c:v>-135.06444146551954</c:v>
                </c:pt>
                <c:pt idx="258">
                  <c:v>-135.83621733045402</c:v>
                </c:pt>
                <c:pt idx="259">
                  <c:v>-136.62292179567427</c:v>
                </c:pt>
                <c:pt idx="260">
                  <c:v>-137.42448140190035</c:v>
                </c:pt>
                <c:pt idx="261">
                  <c:v>-138.24080931195539</c:v>
                </c:pt>
                <c:pt idx="262">
                  <c:v>-139.07180493348903</c:v>
                </c:pt>
                <c:pt idx="263">
                  <c:v>-139.91735356798119</c:v>
                </c:pt>
                <c:pt idx="264">
                  <c:v>-140.77732608897301</c:v>
                </c:pt>
                <c:pt idx="265">
                  <c:v>-141.6515786523631</c:v>
                </c:pt>
                <c:pt idx="266">
                  <c:v>-142.53995244146518</c:v>
                </c:pt>
                <c:pt idx="267">
                  <c:v>-143.44227344934271</c:v>
                </c:pt>
                <c:pt idx="268">
                  <c:v>-144.35835230072405</c:v>
                </c:pt>
                <c:pt idx="269">
                  <c:v>-145.28798411555402</c:v>
                </c:pt>
                <c:pt idx="270">
                  <c:v>-146.23094841595938</c:v>
                </c:pt>
                <c:pt idx="271">
                  <c:v>-147.18700907809728</c:v>
                </c:pt>
                <c:pt idx="272">
                  <c:v>-148.15591433002444</c:v>
                </c:pt>
                <c:pt idx="273">
                  <c:v>-149.1373967963703</c:v>
                </c:pt>
                <c:pt idx="274">
                  <c:v>-150.13117359022556</c:v>
                </c:pt>
                <c:pt idx="275">
                  <c:v>-151.13694645228341</c:v>
                </c:pt>
                <c:pt idx="276">
                  <c:v>-152.15440193687914</c:v>
                </c:pt>
                <c:pt idx="277">
                  <c:v>-153.18321164420061</c:v>
                </c:pt>
                <c:pt idx="278">
                  <c:v>-154.22303249756513</c:v>
                </c:pt>
                <c:pt idx="279">
                  <c:v>-155.27350706430633</c:v>
                </c:pt>
                <c:pt idx="280">
                  <c:v>-156.33426391848477</c:v>
                </c:pt>
                <c:pt idx="281">
                  <c:v>-157.40491804333223</c:v>
                </c:pt>
                <c:pt idx="282">
                  <c:v>-158.48507127107902</c:v>
                </c:pt>
                <c:pt idx="283">
                  <c:v>-159.57431275758785</c:v>
                </c:pt>
                <c:pt idx="284">
                  <c:v>-160.67221948904455</c:v>
                </c:pt>
                <c:pt idx="285">
                  <c:v>-161.77835681782753</c:v>
                </c:pt>
                <c:pt idx="286">
                  <c:v>-162.89227902460294</c:v>
                </c:pt>
                <c:pt idx="287">
                  <c:v>-164.01352990367187</c:v>
                </c:pt>
                <c:pt idx="288">
                  <c:v>-165.14164336862521</c:v>
                </c:pt>
                <c:pt idx="289">
                  <c:v>-166.27614407544218</c:v>
                </c:pt>
                <c:pt idx="290">
                  <c:v>-167.41654806029675</c:v>
                </c:pt>
                <c:pt idx="291">
                  <c:v>-168.56236338950458</c:v>
                </c:pt>
                <c:pt idx="292">
                  <c:v>-169.71309081925403</c:v>
                </c:pt>
                <c:pt idx="293">
                  <c:v>-170.86822446298419</c:v>
                </c:pt>
                <c:pt idx="294">
                  <c:v>-172.0272524645716</c:v>
                </c:pt>
                <c:pt idx="295">
                  <c:v>-173.18965767567855</c:v>
                </c:pt>
                <c:pt idx="296">
                  <c:v>-174.35491833599872</c:v>
                </c:pt>
                <c:pt idx="297">
                  <c:v>-175.52250875529725</c:v>
                </c:pt>
                <c:pt idx="298">
                  <c:v>-176.69189999647378</c:v>
                </c:pt>
                <c:pt idx="299">
                  <c:v>-177.86256055907455</c:v>
                </c:pt>
                <c:pt idx="300">
                  <c:v>-179.03395706289399</c:v>
                </c:pt>
                <c:pt idx="301">
                  <c:v>-180.2055549314714</c:v>
                </c:pt>
                <c:pt idx="302">
                  <c:v>-181.3768190754142</c:v>
                </c:pt>
                <c:pt idx="303">
                  <c:v>-182.54721457555812</c:v>
                </c:pt>
                <c:pt idx="304">
                  <c:v>-183.7162073660046</c:v>
                </c:pt>
                <c:pt idx="305">
                  <c:v>-184.88326491705737</c:v>
                </c:pt>
                <c:pt idx="306">
                  <c:v>-186.04785691800996</c:v>
                </c:pt>
                <c:pt idx="307">
                  <c:v>-187.20945595962377</c:v>
                </c:pt>
                <c:pt idx="308">
                  <c:v>-188.36753821597267</c:v>
                </c:pt>
                <c:pt idx="309">
                  <c:v>-189.5215841251389</c:v>
                </c:pt>
                <c:pt idx="310">
                  <c:v>-190.67107906801368</c:v>
                </c:pt>
                <c:pt idx="311">
                  <c:v>-191.81551404420628</c:v>
                </c:pt>
                <c:pt idx="312">
                  <c:v>-192.95438634379431</c:v>
                </c:pt>
                <c:pt idx="313">
                  <c:v>-194.08720021337601</c:v>
                </c:pt>
                <c:pt idx="314">
                  <c:v>-195.21346751461073</c:v>
                </c:pt>
                <c:pt idx="315">
                  <c:v>-196.33270837317301</c:v>
                </c:pt>
                <c:pt idx="316">
                  <c:v>-197.44445181580002</c:v>
                </c:pt>
                <c:pt idx="317">
                  <c:v>-198.54823639290106</c:v>
                </c:pt>
                <c:pt idx="318">
                  <c:v>-199.64361078401271</c:v>
                </c:pt>
                <c:pt idx="319">
                  <c:v>-200.73013438324938</c:v>
                </c:pt>
                <c:pt idx="320">
                  <c:v>-201.80737786179884</c:v>
                </c:pt>
                <c:pt idx="321">
                  <c:v>-202.8749237044743</c:v>
                </c:pt>
                <c:pt idx="322">
                  <c:v>-203.93236671733706</c:v>
                </c:pt>
                <c:pt idx="323">
                  <c:v>-204.97931450346982</c:v>
                </c:pt>
                <c:pt idx="324">
                  <c:v>-206.01538790408651</c:v>
                </c:pt>
                <c:pt idx="325">
                  <c:v>-207.04022140233405</c:v>
                </c:pt>
                <c:pt idx="326">
                  <c:v>-208.05346348734605</c:v>
                </c:pt>
                <c:pt idx="327">
                  <c:v>-209.05477697636448</c:v>
                </c:pt>
                <c:pt idx="328">
                  <c:v>-210.04383929303384</c:v>
                </c:pt>
                <c:pt idx="329">
                  <c:v>-211.02034270029367</c:v>
                </c:pt>
                <c:pt idx="330">
                  <c:v>-211.98399448664529</c:v>
                </c:pt>
                <c:pt idx="331">
                  <c:v>-212.93451710493116</c:v>
                </c:pt>
                <c:pt idx="332">
                  <c:v>-213.87164826314358</c:v>
                </c:pt>
                <c:pt idx="333">
                  <c:v>-214.79514096715926</c:v>
                </c:pt>
                <c:pt idx="334">
                  <c:v>-215.70476351567643</c:v>
                </c:pt>
                <c:pt idx="335">
                  <c:v>-216.6002994480005</c:v>
                </c:pt>
                <c:pt idx="336">
                  <c:v>-217.48154744567535</c:v>
                </c:pt>
                <c:pt idx="337">
                  <c:v>-218.34832118930692</c:v>
                </c:pt>
                <c:pt idx="338">
                  <c:v>-219.20044917221026</c:v>
                </c:pt>
                <c:pt idx="339">
                  <c:v>-220.03777447282249</c:v>
                </c:pt>
                <c:pt idx="340">
                  <c:v>-220.86015448805608</c:v>
                </c:pt>
                <c:pt idx="341">
                  <c:v>-221.66746062999289</c:v>
                </c:pt>
                <c:pt idx="342">
                  <c:v>-222.45957798850063</c:v>
                </c:pt>
                <c:pt idx="343">
                  <c:v>-223.23640496250258</c:v>
                </c:pt>
                <c:pt idx="344">
                  <c:v>-223.99785286274181</c:v>
                </c:pt>
                <c:pt idx="345">
                  <c:v>-224.74384548896285</c:v>
                </c:pt>
                <c:pt idx="346">
                  <c:v>-225.47431868447589</c:v>
                </c:pt>
                <c:pt idx="347">
                  <c:v>-226.18921987108348</c:v>
                </c:pt>
                <c:pt idx="348">
                  <c:v>-226.88850756733427</c:v>
                </c:pt>
                <c:pt idx="349">
                  <c:v>-227.572150893024</c:v>
                </c:pt>
                <c:pt idx="350">
                  <c:v>-228.24012906279972</c:v>
                </c:pt>
                <c:pt idx="351">
                  <c:v>-228.89243087163368</c:v>
                </c:pt>
                <c:pt idx="352">
                  <c:v>-229.52905417482665</c:v>
                </c:pt>
                <c:pt idx="353">
                  <c:v>-230.15000536507958</c:v>
                </c:pt>
                <c:pt idx="354">
                  <c:v>-230.75529884903744</c:v>
                </c:pt>
                <c:pt idx="355">
                  <c:v>-231.34495652556484</c:v>
                </c:pt>
                <c:pt idx="356">
                  <c:v>-231.91900726786304</c:v>
                </c:pt>
                <c:pt idx="357">
                  <c:v>-232.47748641137918</c:v>
                </c:pt>
                <c:pt idx="358">
                  <c:v>-233.02043524930377</c:v>
                </c:pt>
                <c:pt idx="359">
                  <c:v>-233.5479005372905</c:v>
                </c:pt>
                <c:pt idx="360">
                  <c:v>-234.05993400887979</c:v>
                </c:pt>
                <c:pt idx="361">
                  <c:v>-234.55659190294824</c:v>
                </c:pt>
                <c:pt idx="362">
                  <c:v>-235.03793450436291</c:v>
                </c:pt>
                <c:pt idx="363">
                  <c:v>-235.50402569887137</c:v>
                </c:pt>
                <c:pt idx="364">
                  <c:v>-235.95493254312672</c:v>
                </c:pt>
                <c:pt idx="365">
                  <c:v>-236.39072485061268</c:v>
                </c:pt>
                <c:pt idx="366">
                  <c:v>-236.81147479411939</c:v>
                </c:pt>
                <c:pt idx="367">
                  <c:v>-237.21725652530301</c:v>
                </c:pt>
                <c:pt idx="368">
                  <c:v>-237.60814581176419</c:v>
                </c:pt>
                <c:pt idx="369">
                  <c:v>-237.98421969198239</c:v>
                </c:pt>
                <c:pt idx="370">
                  <c:v>-238.3455561483612</c:v>
                </c:pt>
                <c:pt idx="371">
                  <c:v>-238.69223379856203</c:v>
                </c:pt>
                <c:pt idx="372">
                  <c:v>-239.02433160523782</c:v>
                </c:pt>
                <c:pt idx="373">
                  <c:v>-239.34192860421743</c:v>
                </c:pt>
                <c:pt idx="374">
                  <c:v>-239.64510365114376</c:v>
                </c:pt>
                <c:pt idx="375">
                  <c:v>-239.93393518652312</c:v>
                </c:pt>
                <c:pt idx="376">
                  <c:v>-240.20850101910929</c:v>
                </c:pt>
                <c:pt idx="377">
                  <c:v>-240.4688781275168</c:v>
                </c:pt>
                <c:pt idx="378">
                  <c:v>-240.71514247993554</c:v>
                </c:pt>
                <c:pt idx="379">
                  <c:v>-240.94736887180107</c:v>
                </c:pt>
                <c:pt idx="380">
                  <c:v>-241.16563078126842</c:v>
                </c:pt>
                <c:pt idx="381">
                  <c:v>-241.3700002423231</c:v>
                </c:pt>
                <c:pt idx="382">
                  <c:v>-241.56054773536917</c:v>
                </c:pt>
                <c:pt idx="383">
                  <c:v>-241.73734209513088</c:v>
                </c:pt>
                <c:pt idx="384">
                  <c:v>-241.9004504357107</c:v>
                </c:pt>
                <c:pt idx="385">
                  <c:v>-242.04993809265579</c:v>
                </c:pt>
                <c:pt idx="386">
                  <c:v>-242.18586858189201</c:v>
                </c:pt>
                <c:pt idx="387">
                  <c:v>-242.3083035753998</c:v>
                </c:pt>
                <c:pt idx="388">
                  <c:v>-242.41730289351568</c:v>
                </c:pt>
                <c:pt idx="389">
                  <c:v>-242.51292451375997</c:v>
                </c:pt>
                <c:pt idx="390">
                  <c:v>-242.59522459610236</c:v>
                </c:pt>
                <c:pt idx="391">
                  <c:v>-242.66425752459236</c:v>
                </c:pt>
                <c:pt idx="392">
                  <c:v>-242.72007596529363</c:v>
                </c:pt>
                <c:pt idx="393">
                  <c:v>-242.76273094047303</c:v>
                </c:pt>
                <c:pt idx="394">
                  <c:v>-242.79227191900412</c:v>
                </c:pt>
                <c:pt idx="395">
                  <c:v>-242.80874692295393</c:v>
                </c:pt>
                <c:pt idx="396">
                  <c:v>-242.81220265032343</c:v>
                </c:pt>
                <c:pt idx="397">
                  <c:v>-242.80268461391825</c:v>
                </c:pt>
                <c:pt idx="398">
                  <c:v>-242.78023729631769</c:v>
                </c:pt>
                <c:pt idx="399">
                  <c:v>-242.74490432090903</c:v>
                </c:pt>
                <c:pt idx="400">
                  <c:v>-242.6967286389384</c:v>
                </c:pt>
                <c:pt idx="401">
                  <c:v>-242.63575273251502</c:v>
                </c:pt>
                <c:pt idx="402">
                  <c:v>-242.56201883348149</c:v>
                </c:pt>
                <c:pt idx="403">
                  <c:v>-242.47556915803446</c:v>
                </c:pt>
                <c:pt idx="404">
                  <c:v>-242.37644615694342</c:v>
                </c:pt>
                <c:pt idx="405">
                  <c:v>-242.26469278117361</c:v>
                </c:pt>
                <c:pt idx="406">
                  <c:v>-242.14035276266577</c:v>
                </c:pt>
                <c:pt idx="407">
                  <c:v>-242.00347090996905</c:v>
                </c:pt>
                <c:pt idx="408">
                  <c:v>-241.85409341835435</c:v>
                </c:pt>
                <c:pt idx="409">
                  <c:v>-241.69226819395973</c:v>
                </c:pt>
                <c:pt idx="410">
                  <c:v>-241.51804519143494</c:v>
                </c:pt>
                <c:pt idx="411">
                  <c:v>-241.33147676445716</c:v>
                </c:pt>
                <c:pt idx="412">
                  <c:v>-241.13261802838775</c:v>
                </c:pt>
                <c:pt idx="413">
                  <c:v>-240.9215272342268</c:v>
                </c:pt>
                <c:pt idx="414">
                  <c:v>-240.69826615290219</c:v>
                </c:pt>
                <c:pt idx="415">
                  <c:v>-240.46290046880046</c:v>
                </c:pt>
                <c:pt idx="416">
                  <c:v>-240.21550018130802</c:v>
                </c:pt>
                <c:pt idx="417">
                  <c:v>-239.95614001299001</c:v>
                </c:pt>
                <c:pt idx="418">
                  <c:v>-239.68489982288122</c:v>
                </c:pt>
                <c:pt idx="419">
                  <c:v>-239.40186502320836</c:v>
                </c:pt>
                <c:pt idx="420">
                  <c:v>-239.10712699770534</c:v>
                </c:pt>
                <c:pt idx="421">
                  <c:v>-238.80078351951943</c:v>
                </c:pt>
                <c:pt idx="422">
                  <c:v>-238.48293916654964</c:v>
                </c:pt>
                <c:pt idx="423">
                  <c:v>-238.15370573189085</c:v>
                </c:pt>
                <c:pt idx="424">
                  <c:v>-237.81320262691298</c:v>
                </c:pt>
                <c:pt idx="425">
                  <c:v>-237.46155727434663</c:v>
                </c:pt>
                <c:pt idx="426">
                  <c:v>-237.09890548861392</c:v>
                </c:pt>
                <c:pt idx="427">
                  <c:v>-236.72539184051493</c:v>
                </c:pt>
                <c:pt idx="428">
                  <c:v>-236.3411700032695</c:v>
                </c:pt>
                <c:pt idx="429">
                  <c:v>-235.94640307682624</c:v>
                </c:pt>
                <c:pt idx="430">
                  <c:v>-235.54126388727741</c:v>
                </c:pt>
                <c:pt idx="431">
                  <c:v>-235.12593525817877</c:v>
                </c:pt>
                <c:pt idx="432">
                  <c:v>-234.70061025055961</c:v>
                </c:pt>
                <c:pt idx="433">
                  <c:v>-234.26549236842285</c:v>
                </c:pt>
                <c:pt idx="434">
                  <c:v>-233.82079572659347</c:v>
                </c:pt>
                <c:pt idx="435">
                  <c:v>-233.36674517786082</c:v>
                </c:pt>
                <c:pt idx="436">
                  <c:v>-232.90357639649301</c:v>
                </c:pt>
                <c:pt idx="437">
                  <c:v>-232.43153591537339</c:v>
                </c:pt>
                <c:pt idx="438">
                  <c:v>-231.95088111422638</c:v>
                </c:pt>
                <c:pt idx="439">
                  <c:v>-231.46188015665504</c:v>
                </c:pt>
                <c:pt idx="440">
                  <c:v>-230.96481187401906</c:v>
                </c:pt>
                <c:pt idx="441">
                  <c:v>-230.45996559452095</c:v>
                </c:pt>
                <c:pt idx="442">
                  <c:v>-229.94764091625484</c:v>
                </c:pt>
                <c:pt idx="443">
                  <c:v>-229.42814742339209</c:v>
                </c:pt>
                <c:pt idx="444">
                  <c:v>-228.90180434513019</c:v>
                </c:pt>
                <c:pt idx="445">
                  <c:v>-228.36894015751679</c:v>
                </c:pt>
                <c:pt idx="446">
                  <c:v>-227.82989212876424</c:v>
                </c:pt>
                <c:pt idx="447">
                  <c:v>-227.28500580919354</c:v>
                </c:pt>
                <c:pt idx="448">
                  <c:v>-226.73463446747877</c:v>
                </c:pt>
                <c:pt idx="449">
                  <c:v>-226.17913847539756</c:v>
                </c:pt>
                <c:pt idx="450">
                  <c:v>-225.61888464382145</c:v>
                </c:pt>
                <c:pt idx="451">
                  <c:v>-225.05424551319615</c:v>
                </c:pt>
                <c:pt idx="452">
                  <c:v>-224.48559860225075</c:v>
                </c:pt>
                <c:pt idx="453">
                  <c:v>-223.91332561913867</c:v>
                </c:pt>
                <c:pt idx="454">
                  <c:v>-223.33781163963414</c:v>
                </c:pt>
                <c:pt idx="455">
                  <c:v>-222.75944425738246</c:v>
                </c:pt>
                <c:pt idx="456">
                  <c:v>-222.17861271152617</c:v>
                </c:pt>
                <c:pt idx="457">
                  <c:v>-221.59570699729164</c:v>
                </c:pt>
                <c:pt idx="458">
                  <c:v>-221.01111696531746</c:v>
                </c:pt>
                <c:pt idx="459">
                  <c:v>-220.42523141564115</c:v>
                </c:pt>
                <c:pt idx="460">
                  <c:v>-219.83843719231442</c:v>
                </c:pt>
                <c:pt idx="461">
                  <c:v>-219.25111828461218</c:v>
                </c:pt>
                <c:pt idx="462">
                  <c:v>-218.66365494071329</c:v>
                </c:pt>
                <c:pt idx="463">
                  <c:v>-218.07642279958003</c:v>
                </c:pt>
                <c:pt idx="464">
                  <c:v>-217.48979204654387</c:v>
                </c:pt>
                <c:pt idx="465">
                  <c:v>-216.90412659782243</c:v>
                </c:pt>
                <c:pt idx="466">
                  <c:v>-216.31978331885529</c:v>
                </c:pt>
                <c:pt idx="467">
                  <c:v>-215.73711128094479</c:v>
                </c:pt>
                <c:pt idx="468">
                  <c:v>-215.15645106027523</c:v>
                </c:pt>
                <c:pt idx="469">
                  <c:v>-214.57813408288729</c:v>
                </c:pt>
                <c:pt idx="470">
                  <c:v>-214.00248201870227</c:v>
                </c:pt>
                <c:pt idx="471">
                  <c:v>-213.42980622716595</c:v>
                </c:pt>
                <c:pt idx="472">
                  <c:v>-212.86040725655101</c:v>
                </c:pt>
                <c:pt idx="473">
                  <c:v>-212.29457439842406</c:v>
                </c:pt>
                <c:pt idx="474">
                  <c:v>-211.73258529825657</c:v>
                </c:pt>
                <c:pt idx="475">
                  <c:v>-211.17470562263827</c:v>
                </c:pt>
                <c:pt idx="476">
                  <c:v>-210.6211887830591</c:v>
                </c:pt>
                <c:pt idx="477">
                  <c:v>-210.07227571574913</c:v>
                </c:pt>
                <c:pt idx="478">
                  <c:v>-209.52819471662804</c:v>
                </c:pt>
                <c:pt idx="479">
                  <c:v>-208.98916133000552</c:v>
                </c:pt>
                <c:pt idx="480">
                  <c:v>-208.45537828930748</c:v>
                </c:pt>
                <c:pt idx="481">
                  <c:v>-207.9270355077723</c:v>
                </c:pt>
                <c:pt idx="482">
                  <c:v>-207.40431011677993</c:v>
                </c:pt>
                <c:pt idx="483">
                  <c:v>-206.88736654922997</c:v>
                </c:pt>
                <c:pt idx="484">
                  <c:v>-206.37635666518884</c:v>
                </c:pt>
                <c:pt idx="485">
                  <c:v>-205.8714199168702</c:v>
                </c:pt>
                <c:pt idx="486">
                  <c:v>-205.37268354989445</c:v>
                </c:pt>
                <c:pt idx="487">
                  <c:v>-204.88026283770307</c:v>
                </c:pt>
                <c:pt idx="488">
                  <c:v>-204.39426134595999</c:v>
                </c:pt>
                <c:pt idx="489">
                  <c:v>-203.91477122377154</c:v>
                </c:pt>
                <c:pt idx="490">
                  <c:v>-203.44187351858278</c:v>
                </c:pt>
                <c:pt idx="491">
                  <c:v>-202.97563851166288</c:v>
                </c:pt>
                <c:pt idx="492">
                  <c:v>-202.51612607117437</c:v>
                </c:pt>
                <c:pt idx="493">
                  <c:v>-202.06338601992132</c:v>
                </c:pt>
                <c:pt idx="494">
                  <c:v>-201.61745851499273</c:v>
                </c:pt>
                <c:pt idx="495">
                  <c:v>-201.17837443665326</c:v>
                </c:pt>
                <c:pt idx="496">
                  <c:v>-200.74615578397805</c:v>
                </c:pt>
                <c:pt idx="497">
                  <c:v>-200.32081607488999</c:v>
                </c:pt>
                <c:pt idx="498">
                  <c:v>-199.90236074841238</c:v>
                </c:pt>
                <c:pt idx="499">
                  <c:v>-199.49078756712552</c:v>
                </c:pt>
                <c:pt idx="500">
                  <c:v>-199.08608701797579</c:v>
                </c:pt>
                <c:pt idx="501">
                  <c:v>-198.68824270975873</c:v>
                </c:pt>
                <c:pt idx="502">
                  <c:v>-198.29723176576002</c:v>
                </c:pt>
                <c:pt idx="503">
                  <c:v>-197.91302521020108</c:v>
                </c:pt>
                <c:pt idx="504">
                  <c:v>-197.53558834729222</c:v>
                </c:pt>
                <c:pt idx="505">
                  <c:v>-197.16488113184749</c:v>
                </c:pt>
                <c:pt idx="506">
                  <c:v>-196.80085853055681</c:v>
                </c:pt>
                <c:pt idx="507">
                  <c:v>-196.44347087315009</c:v>
                </c:pt>
                <c:pt idx="508">
                  <c:v>-196.09266419281329</c:v>
                </c:pt>
                <c:pt idx="509">
                  <c:v>-195.74838055533851</c:v>
                </c:pt>
                <c:pt idx="510">
                  <c:v>-195.41055837659428</c:v>
                </c:pt>
                <c:pt idx="511">
                  <c:v>-195.07913272801727</c:v>
                </c:pt>
                <c:pt idx="512">
                  <c:v>-194.75403562990684</c:v>
                </c:pt>
                <c:pt idx="513">
                  <c:v>-194.4351963323968</c:v>
                </c:pt>
                <c:pt idx="514">
                  <c:v>-194.12254158405412</c:v>
                </c:pt>
                <c:pt idx="515">
                  <c:v>-193.8159958881235</c:v>
                </c:pt>
                <c:pt idx="516">
                  <c:v>-193.51548174649679</c:v>
                </c:pt>
                <c:pt idx="517">
                  <c:v>-193.22091989154416</c:v>
                </c:pt>
                <c:pt idx="518">
                  <c:v>-192.93222950598647</c:v>
                </c:pt>
                <c:pt idx="519">
                  <c:v>-192.64932843103492</c:v>
                </c:pt>
                <c:pt idx="520">
                  <c:v>-192.37213336305481</c:v>
                </c:pt>
                <c:pt idx="521">
                  <c:v>-192.10056003904313</c:v>
                </c:pt>
                <c:pt idx="522">
                  <c:v>-191.83452341123183</c:v>
                </c:pt>
                <c:pt idx="523">
                  <c:v>-191.57393781115127</c:v>
                </c:pt>
                <c:pt idx="524">
                  <c:v>-191.31871710350163</c:v>
                </c:pt>
                <c:pt idx="525">
                  <c:v>-191.06877483019423</c:v>
                </c:pt>
                <c:pt idx="526">
                  <c:v>-190.82402434493076</c:v>
                </c:pt>
                <c:pt idx="527">
                  <c:v>-190.58437893869683</c:v>
                </c:pt>
                <c:pt idx="528">
                  <c:v>-190.34975195654573</c:v>
                </c:pt>
                <c:pt idx="529">
                  <c:v>-190.12005690605127</c:v>
                </c:pt>
                <c:pt idx="530">
                  <c:v>-189.89520755780399</c:v>
                </c:pt>
                <c:pt idx="531">
                  <c:v>-189.67511803832446</c:v>
                </c:pt>
                <c:pt idx="532">
                  <c:v>-189.45970291575799</c:v>
                </c:pt>
                <c:pt idx="533">
                  <c:v>-189.24887727871265</c:v>
                </c:pt>
                <c:pt idx="534">
                  <c:v>-189.04255680859097</c:v>
                </c:pt>
                <c:pt idx="535">
                  <c:v>-188.84065784575836</c:v>
                </c:pt>
                <c:pt idx="536">
                  <c:v>-188.64309744988284</c:v>
                </c:pt>
                <c:pt idx="537">
                  <c:v>-188.44979345476747</c:v>
                </c:pt>
                <c:pt idx="538">
                  <c:v>-188.26066451798886</c:v>
                </c:pt>
                <c:pt idx="539">
                  <c:v>-188.07563016564268</c:v>
                </c:pt>
                <c:pt idx="540">
                  <c:v>-187.89461083248585</c:v>
                </c:pt>
                <c:pt idx="541">
                  <c:v>-187.71752789775388</c:v>
                </c:pt>
                <c:pt idx="542">
                  <c:v>-187.54430371692052</c:v>
                </c:pt>
                <c:pt idx="543">
                  <c:v>-187.37486164965429</c:v>
                </c:pt>
                <c:pt idx="544">
                  <c:v>-187.20912608421634</c:v>
                </c:pt>
                <c:pt idx="545">
                  <c:v>-187.04702245853215</c:v>
                </c:pt>
                <c:pt idx="546">
                  <c:v>-186.88847727815875</c:v>
                </c:pt>
                <c:pt idx="547">
                  <c:v>-186.73341813135701</c:v>
                </c:pt>
                <c:pt idx="548">
                  <c:v>-186.58177370147081</c:v>
                </c:pt>
                <c:pt idx="549">
                  <c:v>-186.43347377680081</c:v>
                </c:pt>
                <c:pt idx="550">
                  <c:v>-186.28844925815451</c:v>
                </c:pt>
                <c:pt idx="551">
                  <c:v>-186.1466321642404</c:v>
                </c:pt>
                <c:pt idx="552">
                  <c:v>-186.00795563506955</c:v>
                </c:pt>
                <c:pt idx="553">
                  <c:v>-185.87235393351293</c:v>
                </c:pt>
                <c:pt idx="554">
                  <c:v>-185.73976244516092</c:v>
                </c:pt>
                <c:pt idx="555">
                  <c:v>-185.61011767661745</c:v>
                </c:pt>
                <c:pt idx="556">
                  <c:v>-185.48335725235654</c:v>
                </c:pt>
                <c:pt idx="557">
                  <c:v>-185.35941991025999</c:v>
                </c:pt>
                <c:pt idx="558">
                  <c:v>-185.23824549594832</c:v>
                </c:pt>
                <c:pt idx="559">
                  <c:v>-185.11977495601082</c:v>
                </c:pt>
                <c:pt idx="560">
                  <c:v>-185.00395033023165</c:v>
                </c:pt>
                <c:pt idx="561">
                  <c:v>-184.89071474290563</c:v>
                </c:pt>
                <c:pt idx="562">
                  <c:v>-184.78001239332951</c:v>
                </c:pt>
                <c:pt idx="563">
                  <c:v>-184.67178854554948</c:v>
                </c:pt>
                <c:pt idx="564">
                  <c:v>-184.56598951744036</c:v>
                </c:pt>
                <c:pt idx="565">
                  <c:v>-184.46256266918704</c:v>
                </c:pt>
                <c:pt idx="566">
                  <c:v>-184.36145639123345</c:v>
                </c:pt>
                <c:pt idx="567">
                  <c:v>-184.26262009176037</c:v>
                </c:pt>
                <c:pt idx="568">
                  <c:v>-184.16600418374907</c:v>
                </c:pt>
                <c:pt idx="569">
                  <c:v>-184.07156007168345</c:v>
                </c:pt>
                <c:pt idx="570">
                  <c:v>-183.97924013794025</c:v>
                </c:pt>
                <c:pt idx="571">
                  <c:v>-183.88899772891205</c:v>
                </c:pt>
                <c:pt idx="572">
                  <c:v>-183.80078714090615</c:v>
                </c:pt>
                <c:pt idx="573">
                  <c:v>-183.7145636058583</c:v>
                </c:pt>
                <c:pt idx="574">
                  <c:v>-183.63028327689722</c:v>
                </c:pt>
                <c:pt idx="575">
                  <c:v>-183.54790321379284</c:v>
                </c:pt>
                <c:pt idx="576">
                  <c:v>-183.46738136832073</c:v>
                </c:pt>
                <c:pt idx="577">
                  <c:v>-183.38867656956887</c:v>
                </c:pt>
                <c:pt idx="578">
                  <c:v>-183.31174850921502</c:v>
                </c:pt>
                <c:pt idx="579">
                  <c:v>-183.23655772679712</c:v>
                </c:pt>
                <c:pt idx="580">
                  <c:v>-183.16306559499944</c:v>
                </c:pt>
                <c:pt idx="581">
                  <c:v>-183.09123430497453</c:v>
                </c:pt>
                <c:pt idx="582">
                  <c:v>-183.02102685171957</c:v>
                </c:pt>
                <c:pt idx="583">
                  <c:v>-182.95240701952326</c:v>
                </c:pt>
                <c:pt idx="584">
                  <c:v>-182.88533936749928</c:v>
                </c:pt>
                <c:pt idx="585">
                  <c:v>-182.81978921521971</c:v>
                </c:pt>
                <c:pt idx="586">
                  <c:v>-182.75572262846117</c:v>
                </c:pt>
                <c:pt idx="587">
                  <c:v>-182.69310640507479</c:v>
                </c:pt>
                <c:pt idx="588">
                  <c:v>-182.63190806099055</c:v>
                </c:pt>
                <c:pt idx="589">
                  <c:v>-182.57209581636477</c:v>
                </c:pt>
                <c:pt idx="590">
                  <c:v>-182.51363858187875</c:v>
                </c:pt>
                <c:pt idx="591">
                  <c:v>-182.45650594519657</c:v>
                </c:pt>
                <c:pt idx="592">
                  <c:v>-182.4006681575878</c:v>
                </c:pt>
                <c:pt idx="593">
                  <c:v>-182.34609612072023</c:v>
                </c:pt>
                <c:pt idx="594">
                  <c:v>-182.29276137362876</c:v>
                </c:pt>
                <c:pt idx="595">
                  <c:v>-182.24063607986352</c:v>
                </c:pt>
                <c:pt idx="596">
                  <c:v>-182.18969301482181</c:v>
                </c:pt>
                <c:pt idx="597">
                  <c:v>-182.13990555326529</c:v>
                </c:pt>
                <c:pt idx="598">
                  <c:v>-182.09124765702677</c:v>
                </c:pt>
                <c:pt idx="599">
                  <c:v>-182.04369386290711</c:v>
                </c:pt>
                <c:pt idx="600">
                  <c:v>-181.99721927076433</c:v>
                </c:pt>
                <c:pt idx="601">
                  <c:v>-181.95179953179644</c:v>
                </c:pt>
                <c:pt idx="602">
                  <c:v>-181.90741083701744</c:v>
                </c:pt>
                <c:pt idx="603">
                  <c:v>-181.86402990592853</c:v>
                </c:pt>
                <c:pt idx="604">
                  <c:v>-181.82163397538309</c:v>
                </c:pt>
                <c:pt idx="605">
                  <c:v>-181.78020078864614</c:v>
                </c:pt>
                <c:pt idx="606">
                  <c:v>-181.73970858464739</c:v>
                </c:pt>
                <c:pt idx="607">
                  <c:v>-181.70013608742735</c:v>
                </c:pt>
                <c:pt idx="608">
                  <c:v>-181.66146249577474</c:v>
                </c:pt>
                <c:pt idx="609">
                  <c:v>-181.6236674730556</c:v>
                </c:pt>
                <c:pt idx="610">
                  <c:v>-181.58673113723094</c:v>
                </c:pt>
                <c:pt idx="611">
                  <c:v>-181.55063405106276</c:v>
                </c:pt>
                <c:pt idx="612">
                  <c:v>-181.51535721250596</c:v>
                </c:pt>
                <c:pt idx="613">
                  <c:v>-181.48088204528486</c:v>
                </c:pt>
                <c:pt idx="614">
                  <c:v>-181.44719038965206</c:v>
                </c:pt>
                <c:pt idx="615">
                  <c:v>-181.41426449332766</c:v>
                </c:pt>
                <c:pt idx="616">
                  <c:v>-181.38208700261697</c:v>
                </c:pt>
                <c:pt idx="617">
                  <c:v>-181.35064095370393</c:v>
                </c:pt>
                <c:pt idx="618">
                  <c:v>-181.3199097641189</c:v>
                </c:pt>
                <c:pt idx="619">
                  <c:v>-181.28987722437751</c:v>
                </c:pt>
                <c:pt idx="620">
                  <c:v>-181.26052748978861</c:v>
                </c:pt>
                <c:pt idx="621">
                  <c:v>-181.23184507242908</c:v>
                </c:pt>
                <c:pt idx="622">
                  <c:v>-181.20381483328254</c:v>
                </c:pt>
                <c:pt idx="623">
                  <c:v>-181.17642197454006</c:v>
                </c:pt>
                <c:pt idx="624">
                  <c:v>-181.14965203205952</c:v>
                </c:pt>
                <c:pt idx="625">
                  <c:v>-181.12349086798184</c:v>
                </c:pt>
                <c:pt idx="626">
                  <c:v>-181.09792466350149</c:v>
                </c:pt>
                <c:pt idx="627">
                  <c:v>-181.07293991178753</c:v>
                </c:pt>
                <c:pt idx="628">
                  <c:v>-181.0485234110547</c:v>
                </c:pt>
                <c:pt idx="629">
                  <c:v>-181.02466225777988</c:v>
                </c:pt>
                <c:pt idx="630">
                  <c:v>-181.00134384006256</c:v>
                </c:pt>
                <c:pt idx="631">
                  <c:v>-180.97855583112664</c:v>
                </c:pt>
                <c:pt idx="632">
                  <c:v>-180.95628618296081</c:v>
                </c:pt>
                <c:pt idx="633">
                  <c:v>-180.93452312009452</c:v>
                </c:pt>
                <c:pt idx="634">
                  <c:v>-180.91325513350819</c:v>
                </c:pt>
                <c:pt idx="635">
                  <c:v>-180.89247097467398</c:v>
                </c:pt>
                <c:pt idx="636">
                  <c:v>-180.87215964972555</c:v>
                </c:pt>
                <c:pt idx="637">
                  <c:v>-180.85231041375343</c:v>
                </c:pt>
                <c:pt idx="638">
                  <c:v>-180.83291276522456</c:v>
                </c:pt>
                <c:pt idx="639">
                  <c:v>-180.81395644052276</c:v>
                </c:pt>
                <c:pt idx="640">
                  <c:v>-180.79543140860829</c:v>
                </c:pt>
                <c:pt idx="641">
                  <c:v>-180.77732786579392</c:v>
                </c:pt>
                <c:pt idx="642">
                  <c:v>-180.75963623063535</c:v>
                </c:pt>
                <c:pt idx="643">
                  <c:v>-180.74234713893324</c:v>
                </c:pt>
                <c:pt idx="644">
                  <c:v>-180.72545143884534</c:v>
                </c:pt>
                <c:pt idx="645">
                  <c:v>-180.70894018610576</c:v>
                </c:pt>
                <c:pt idx="646">
                  <c:v>-180.69280463934979</c:v>
                </c:pt>
                <c:pt idx="647">
                  <c:v>-180.67703625554142</c:v>
                </c:pt>
                <c:pt idx="648">
                  <c:v>-180.66162668550254</c:v>
                </c:pt>
                <c:pt idx="649">
                  <c:v>-180.64656776954013</c:v>
                </c:pt>
                <c:pt idx="650">
                  <c:v>-180.63185153317102</c:v>
                </c:pt>
                <c:pt idx="651">
                  <c:v>-180.61747018294113</c:v>
                </c:pt>
                <c:pt idx="652">
                  <c:v>-180.60341610233769</c:v>
                </c:pt>
                <c:pt idx="653">
                  <c:v>-180.58968184779206</c:v>
                </c:pt>
                <c:pt idx="654">
                  <c:v>-180.57626014477151</c:v>
                </c:pt>
                <c:pt idx="655">
                  <c:v>-180.56314388395867</c:v>
                </c:pt>
                <c:pt idx="656">
                  <c:v>-180.55032611751537</c:v>
                </c:pt>
                <c:pt idx="657">
                  <c:v>-180.53780005543004</c:v>
                </c:pt>
                <c:pt idx="658">
                  <c:v>-180.52555906194712</c:v>
                </c:pt>
                <c:pt idx="659">
                  <c:v>-180.51359665207602</c:v>
                </c:pt>
                <c:pt idx="660">
                  <c:v>-180.50190648817795</c:v>
                </c:pt>
                <c:pt idx="661">
                  <c:v>-180.4904823766297</c:v>
                </c:pt>
                <c:pt idx="662">
                  <c:v>-180.47931826456175</c:v>
                </c:pt>
                <c:pt idx="663">
                  <c:v>-180.46840823666969</c:v>
                </c:pt>
                <c:pt idx="664">
                  <c:v>-180.45774651209732</c:v>
                </c:pt>
                <c:pt idx="665">
                  <c:v>-180.44732744138958</c:v>
                </c:pt>
                <c:pt idx="666">
                  <c:v>-180.43714550351382</c:v>
                </c:pt>
                <c:pt idx="667">
                  <c:v>-180.42719530294849</c:v>
                </c:pt>
                <c:pt idx="668">
                  <c:v>-180.41747156683689</c:v>
                </c:pt>
                <c:pt idx="669">
                  <c:v>-180.40796914220505</c:v>
                </c:pt>
                <c:pt idx="670">
                  <c:v>-180.39868299324246</c:v>
                </c:pt>
                <c:pt idx="671">
                  <c:v>-180.38960819864411</c:v>
                </c:pt>
                <c:pt idx="672">
                  <c:v>-180.38073994901185</c:v>
                </c:pt>
                <c:pt idx="673">
                  <c:v>-180.37207354431513</c:v>
                </c:pt>
                <c:pt idx="674">
                  <c:v>-180.36360439140873</c:v>
                </c:pt>
                <c:pt idx="675">
                  <c:v>-180.35532800160615</c:v>
                </c:pt>
                <c:pt idx="676">
                  <c:v>-180.34723998830827</c:v>
                </c:pt>
                <c:pt idx="677">
                  <c:v>-180.33933606468557</c:v>
                </c:pt>
                <c:pt idx="678">
                  <c:v>-180.33161204141223</c:v>
                </c:pt>
                <c:pt idx="679">
                  <c:v>-180.32406382445197</c:v>
                </c:pt>
                <c:pt idx="680">
                  <c:v>-180.31668741289374</c:v>
                </c:pt>
                <c:pt idx="681">
                  <c:v>-180.30947889683631</c:v>
                </c:pt>
                <c:pt idx="682">
                  <c:v>-180.30243445532082</c:v>
                </c:pt>
                <c:pt idx="683">
                  <c:v>-180.29555035430997</c:v>
                </c:pt>
                <c:pt idx="684">
                  <c:v>-180.28882294471316</c:v>
                </c:pt>
                <c:pt idx="685">
                  <c:v>-180.28224866045628</c:v>
                </c:pt>
                <c:pt idx="686">
                  <c:v>-180.27582401659478</c:v>
                </c:pt>
                <c:pt idx="687">
                  <c:v>-180.2695456074706</c:v>
                </c:pt>
                <c:pt idx="688">
                  <c:v>-180.26341010490921</c:v>
                </c:pt>
                <c:pt idx="689">
                  <c:v>-180.25741425645927</c:v>
                </c:pt>
                <c:pt idx="690">
                  <c:v>-180.25155488367076</c:v>
                </c:pt>
                <c:pt idx="691">
                  <c:v>-180.24582888041303</c:v>
                </c:pt>
                <c:pt idx="692">
                  <c:v>-180.2402332112305</c:v>
                </c:pt>
                <c:pt idx="693">
                  <c:v>-180.23476490973604</c:v>
                </c:pt>
                <c:pt idx="694">
                  <c:v>-180.22942107704029</c:v>
                </c:pt>
                <c:pt idx="695">
                  <c:v>-180.22419888021727</c:v>
                </c:pt>
                <c:pt idx="696">
                  <c:v>-180.21909555080413</c:v>
                </c:pt>
                <c:pt idx="697">
                  <c:v>-180.2141083833356</c:v>
                </c:pt>
                <c:pt idx="698">
                  <c:v>-180.20923473391082</c:v>
                </c:pt>
                <c:pt idx="699">
                  <c:v>-180.20447201879381</c:v>
                </c:pt>
                <c:pt idx="700">
                  <c:v>-180.19981771304489</c:v>
                </c:pt>
                <c:pt idx="701">
                  <c:v>-180.19526934918338</c:v>
                </c:pt>
                <c:pt idx="702">
                  <c:v>-180.19082451588085</c:v>
                </c:pt>
                <c:pt idx="703">
                  <c:v>-180.18648085668369</c:v>
                </c:pt>
                <c:pt idx="704">
                  <c:v>-180.18223606876529</c:v>
                </c:pt>
                <c:pt idx="705">
                  <c:v>-180.17808790170574</c:v>
                </c:pt>
                <c:pt idx="706">
                  <c:v>-180.17403415630005</c:v>
                </c:pt>
                <c:pt idx="707">
                  <c:v>-180.17007268339285</c:v>
                </c:pt>
                <c:pt idx="708">
                  <c:v>-180.16620138274004</c:v>
                </c:pt>
                <c:pt idx="709">
                  <c:v>-180.1624182018958</c:v>
                </c:pt>
                <c:pt idx="710">
                  <c:v>-180.1587211351254</c:v>
                </c:pt>
                <c:pt idx="711">
                  <c:v>-180.15510822234239</c:v>
                </c:pt>
                <c:pt idx="712">
                  <c:v>-180.15157754807012</c:v>
                </c:pt>
                <c:pt idx="713">
                  <c:v>-180.14812724042656</c:v>
                </c:pt>
                <c:pt idx="714">
                  <c:v>-180.14475547013254</c:v>
                </c:pt>
                <c:pt idx="715">
                  <c:v>-180.14146044954276</c:v>
                </c:pt>
                <c:pt idx="716">
                  <c:v>-180.13824043169785</c:v>
                </c:pt>
                <c:pt idx="717">
                  <c:v>-180.13509370939903</c:v>
                </c:pt>
                <c:pt idx="718">
                  <c:v>-180.13201861430326</c:v>
                </c:pt>
                <c:pt idx="719">
                  <c:v>-180.12901351603927</c:v>
                </c:pt>
                <c:pt idx="720">
                  <c:v>-180.12607682134319</c:v>
                </c:pt>
                <c:pt idx="721">
                  <c:v>-180.12320697321451</c:v>
                </c:pt>
                <c:pt idx="722">
                  <c:v>-180.12040245009058</c:v>
                </c:pt>
                <c:pt idx="723">
                  <c:v>-180.11766176504057</c:v>
                </c:pt>
                <c:pt idx="724">
                  <c:v>-180.11498346497677</c:v>
                </c:pt>
                <c:pt idx="725">
                  <c:v>-180.11236612988512</c:v>
                </c:pt>
                <c:pt idx="726">
                  <c:v>-180.10980837207217</c:v>
                </c:pt>
                <c:pt idx="727">
                  <c:v>-180.10730883542973</c:v>
                </c:pt>
                <c:pt idx="728">
                  <c:v>-180.10486619471581</c:v>
                </c:pt>
                <c:pt idx="729">
                  <c:v>-180.1024791548524</c:v>
                </c:pt>
                <c:pt idx="730">
                  <c:v>-180.10014645023915</c:v>
                </c:pt>
                <c:pt idx="731">
                  <c:v>-180.09786684408209</c:v>
                </c:pt>
                <c:pt idx="732">
                  <c:v>-180.09563912773837</c:v>
                </c:pt>
                <c:pt idx="733">
                  <c:v>-180.09346212007563</c:v>
                </c:pt>
                <c:pt idx="734">
                  <c:v>-180.09133466684557</c:v>
                </c:pt>
                <c:pt idx="735">
                  <c:v>-180.08925564007239</c:v>
                </c:pt>
                <c:pt idx="736">
                  <c:v>-180.08722393745487</c:v>
                </c:pt>
                <c:pt idx="737">
                  <c:v>-180.08523848178169</c:v>
                </c:pt>
                <c:pt idx="738">
                  <c:v>-180.08329822036086</c:v>
                </c:pt>
                <c:pt idx="739">
                  <c:v>-180.08140212446142</c:v>
                </c:pt>
                <c:pt idx="740">
                  <c:v>-180.07954918876806</c:v>
                </c:pt>
                <c:pt idx="741">
                  <c:v>-180.07773843084823</c:v>
                </c:pt>
                <c:pt idx="742">
                  <c:v>-180.07596889063149</c:v>
                </c:pt>
                <c:pt idx="743">
                  <c:v>-180.07423962990032</c:v>
                </c:pt>
                <c:pt idx="744">
                  <c:v>-180.07254973179286</c:v>
                </c:pt>
                <c:pt idx="745">
                  <c:v>-180.07089830031683</c:v>
                </c:pt>
                <c:pt idx="746">
                  <c:v>-180.06928445987455</c:v>
                </c:pt>
                <c:pt idx="747">
                  <c:v>-180.0677073547987</c:v>
                </c:pt>
                <c:pt idx="748">
                  <c:v>-180.0661661488987</c:v>
                </c:pt>
                <c:pt idx="749">
                  <c:v>-180.06466002501747</c:v>
                </c:pt>
                <c:pt idx="750">
                  <c:v>-180.06318818459818</c:v>
                </c:pt>
                <c:pt idx="751">
                  <c:v>-180.06174984726078</c:v>
                </c:pt>
                <c:pt idx="752">
                  <c:v>-180.06034425038848</c:v>
                </c:pt>
                <c:pt idx="753">
                  <c:v>-180.05897064872335</c:v>
                </c:pt>
                <c:pt idx="754">
                  <c:v>-180.05762831397112</c:v>
                </c:pt>
                <c:pt idx="755">
                  <c:v>-180.05631653441515</c:v>
                </c:pt>
                <c:pt idx="756">
                  <c:v>-180.05503461453918</c:v>
                </c:pt>
                <c:pt idx="757">
                  <c:v>-180.05378187465851</c:v>
                </c:pt>
                <c:pt idx="758">
                  <c:v>-180.05255765055955</c:v>
                </c:pt>
                <c:pt idx="759">
                  <c:v>-180.05136129314781</c:v>
                </c:pt>
                <c:pt idx="760">
                  <c:v>-180.05019216810371</c:v>
                </c:pt>
                <c:pt idx="761">
                  <c:v>-180.04904965554641</c:v>
                </c:pt>
                <c:pt idx="762">
                  <c:v>-180.04793314970499</c:v>
                </c:pt>
                <c:pt idx="763">
                  <c:v>-180.04684205859729</c:v>
                </c:pt>
                <c:pt idx="764">
                  <c:v>-180.04577580371614</c:v>
                </c:pt>
                <c:pt idx="765">
                  <c:v>-180.04473381972261</c:v>
                </c:pt>
                <c:pt idx="766">
                  <c:v>-180.04371555414633</c:v>
                </c:pt>
                <c:pt idx="767">
                  <c:v>-180.04272046709247</c:v>
                </c:pt>
                <c:pt idx="768">
                  <c:v>-180.0417480309556</c:v>
                </c:pt>
                <c:pt idx="769">
                  <c:v>-180.04079773013984</c:v>
                </c:pt>
                <c:pt idx="770">
                  <c:v>-180.03986906078569</c:v>
                </c:pt>
                <c:pt idx="771">
                  <c:v>-180.03896153050263</c:v>
                </c:pt>
                <c:pt idx="772">
                  <c:v>-180.03807465810831</c:v>
                </c:pt>
                <c:pt idx="773">
                  <c:v>-180.03720797337326</c:v>
                </c:pt>
                <c:pt idx="774">
                  <c:v>-180.03636101677165</c:v>
                </c:pt>
                <c:pt idx="775">
                  <c:v>-180.03553333923767</c:v>
                </c:pt>
                <c:pt idx="776">
                  <c:v>-180.03472450192743</c:v>
                </c:pt>
                <c:pt idx="777">
                  <c:v>-180.03393407598617</c:v>
                </c:pt>
                <c:pt idx="778">
                  <c:v>-180.03316164232098</c:v>
                </c:pt>
                <c:pt idx="779">
                  <c:v>-180.03240679137875</c:v>
                </c:pt>
                <c:pt idx="780">
                  <c:v>-180.03166912292878</c:v>
                </c:pt>
                <c:pt idx="781">
                  <c:v>-180.0309482458506</c:v>
                </c:pt>
                <c:pt idx="782">
                  <c:v>-180.03024377792673</c:v>
                </c:pt>
                <c:pt idx="783">
                  <c:v>-180.02955534564001</c:v>
                </c:pt>
                <c:pt idx="784">
                  <c:v>-180.02888258397542</c:v>
                </c:pt>
                <c:pt idx="785">
                  <c:v>-180.02822513622678</c:v>
                </c:pt>
                <c:pt idx="786">
                  <c:v>-180.02758265380737</c:v>
                </c:pt>
                <c:pt idx="787">
                  <c:v>-180.02695479606535</c:v>
                </c:pt>
                <c:pt idx="788">
                  <c:v>-180.02634123010287</c:v>
                </c:pt>
                <c:pt idx="789">
                  <c:v>-180.0257416305999</c:v>
                </c:pt>
                <c:pt idx="790">
                  <c:v>-180.02515567964136</c:v>
                </c:pt>
                <c:pt idx="791">
                  <c:v>-180.02458306654893</c:v>
                </c:pt>
                <c:pt idx="792">
                  <c:v>-180.02402348771619</c:v>
                </c:pt>
                <c:pt idx="793">
                  <c:v>-180.02347664644742</c:v>
                </c:pt>
                <c:pt idx="794">
                  <c:v>-180.02294225280076</c:v>
                </c:pt>
                <c:pt idx="795">
                  <c:v>-180.02242002343394</c:v>
                </c:pt>
                <c:pt idx="796">
                  <c:v>-180.02190968145447</c:v>
                </c:pt>
                <c:pt idx="797">
                  <c:v>-180.02141095627275</c:v>
                </c:pt>
                <c:pt idx="798">
                  <c:v>-180.0209235834584</c:v>
                </c:pt>
                <c:pt idx="799">
                  <c:v>-180.02044730460022</c:v>
                </c:pt>
                <c:pt idx="800">
                  <c:v>-180.01998186716921</c:v>
                </c:pt>
                <c:pt idx="801">
                  <c:v>-180.0195270243845</c:v>
                </c:pt>
                <c:pt idx="802">
                  <c:v>-180.01908253508282</c:v>
                </c:pt>
                <c:pt idx="803">
                  <c:v>-180.0186481635902</c:v>
                </c:pt>
                <c:pt idx="804">
                  <c:v>-180.01822367959744</c:v>
                </c:pt>
                <c:pt idx="805">
                  <c:v>-180.01780885803768</c:v>
                </c:pt>
                <c:pt idx="806">
                  <c:v>-180.01740347896731</c:v>
                </c:pt>
                <c:pt idx="807">
                  <c:v>-180.01700732744911</c:v>
                </c:pt>
                <c:pt idx="808">
                  <c:v>-180.01662019343851</c:v>
                </c:pt>
                <c:pt idx="809">
                  <c:v>-180.01624187167212</c:v>
                </c:pt>
                <c:pt idx="810">
                  <c:v>-180.01587216155886</c:v>
                </c:pt>
                <c:pt idx="811">
                  <c:v>-180.01551086707366</c:v>
                </c:pt>
                <c:pt idx="812">
                  <c:v>-180.01515779665363</c:v>
                </c:pt>
                <c:pt idx="813">
                  <c:v>-180.01481276309619</c:v>
                </c:pt>
                <c:pt idx="814">
                  <c:v>-180.01447558346013</c:v>
                </c:pt>
                <c:pt idx="815">
                  <c:v>-180.01414607896851</c:v>
                </c:pt>
                <c:pt idx="816">
                  <c:v>-180.01382407491371</c:v>
                </c:pt>
                <c:pt idx="817">
                  <c:v>-180.01350940056508</c:v>
                </c:pt>
                <c:pt idx="818">
                  <c:v>-180.01320188907812</c:v>
                </c:pt>
              </c:numCache>
            </c:numRef>
          </c:yVal>
          <c:smooth val="1"/>
          <c:extLst>
            <c:ext xmlns:c16="http://schemas.microsoft.com/office/drawing/2014/chart" uri="{C3380CC4-5D6E-409C-BE32-E72D297353CC}">
              <c16:uniqueId val="{00000002-471B-B04E-9500-7F8D858663F5}"/>
            </c:ext>
          </c:extLst>
        </c:ser>
        <c:ser>
          <c:idx val="3"/>
          <c:order val="3"/>
          <c:tx>
            <c:v>phase with Cff</c:v>
          </c:tx>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Sheet2!$BA$4:$BA$822</c:f>
              <c:numCache>
                <c:formatCode>0.00</c:formatCode>
                <c:ptCount val="819"/>
                <c:pt idx="0">
                  <c:v>-91.271215749362568</c:v>
                </c:pt>
                <c:pt idx="1">
                  <c:v>-91.318924984364273</c:v>
                </c:pt>
                <c:pt idx="2">
                  <c:v>-91.367323809087324</c:v>
                </c:pt>
                <c:pt idx="3">
                  <c:v>-91.416437189011432</c:v>
                </c:pt>
                <c:pt idx="4">
                  <c:v>-91.46629041922408</c:v>
                </c:pt>
                <c:pt idx="5">
                  <c:v>-91.516909134331016</c:v>
                </c:pt>
                <c:pt idx="6">
                  <c:v>-91.568319318302002</c:v>
                </c:pt>
                <c:pt idx="7">
                  <c:v>-91.620547314239801</c:v>
                </c:pt>
                <c:pt idx="8">
                  <c:v>-91.673619834059508</c:v>
                </c:pt>
                <c:pt idx="9">
                  <c:v>-91.727563968063677</c:v>
                </c:pt>
                <c:pt idx="10">
                  <c:v>-91.782407194398331</c:v>
                </c:pt>
                <c:pt idx="11">
                  <c:v>-91.838177388371562</c:v>
                </c:pt>
                <c:pt idx="12">
                  <c:v>-91.894902831617387</c:v>
                </c:pt>
                <c:pt idx="13">
                  <c:v>-91.952612221083569</c:v>
                </c:pt>
                <c:pt idx="14">
                  <c:v>-92.011334677821907</c:v>
                </c:pt>
                <c:pt idx="15">
                  <c:v>-92.071099755557029</c:v>
                </c:pt>
                <c:pt idx="16">
                  <c:v>-92.131937449007268</c:v>
                </c:pt>
                <c:pt idx="17">
                  <c:v>-92.193878201930474</c:v>
                </c:pt>
                <c:pt idx="18">
                  <c:v>-92.256952914863405</c:v>
                </c:pt>
                <c:pt idx="19">
                  <c:v>-92.321192952522892</c:v>
                </c:pt>
                <c:pt idx="20">
                  <c:v>-92.386630150832943</c:v>
                </c:pt>
                <c:pt idx="21">
                  <c:v>-92.453296823539816</c:v>
                </c:pt>
                <c:pt idx="22">
                  <c:v>-92.521225768374421</c:v>
                </c:pt>
                <c:pt idx="23">
                  <c:v>-92.590450272717973</c:v>
                </c:pt>
                <c:pt idx="24">
                  <c:v>-92.661004118723568</c:v>
                </c:pt>
                <c:pt idx="25">
                  <c:v>-92.732921587843094</c:v>
                </c:pt>
                <c:pt idx="26">
                  <c:v>-92.80623746470549</c:v>
                </c:pt>
                <c:pt idx="27">
                  <c:v>-92.880987040287508</c:v>
                </c:pt>
                <c:pt idx="28">
                  <c:v>-92.957206114315568</c:v>
                </c:pt>
                <c:pt idx="29">
                  <c:v>-93.034930996831662</c:v>
                </c:pt>
                <c:pt idx="30">
                  <c:v>-93.114198508852326</c:v>
                </c:pt>
                <c:pt idx="31">
                  <c:v>-93.195045982045102</c:v>
                </c:pt>
                <c:pt idx="32">
                  <c:v>-93.277511257341246</c:v>
                </c:pt>
                <c:pt idx="33">
                  <c:v>-93.361632682398877</c:v>
                </c:pt>
                <c:pt idx="34">
                  <c:v>-93.447449107824696</c:v>
                </c:pt>
                <c:pt idx="35">
                  <c:v>-93.534999882056709</c:v>
                </c:pt>
                <c:pt idx="36">
                  <c:v>-93.624324844804448</c:v>
                </c:pt>
                <c:pt idx="37">
                  <c:v>-93.71546431893664</c:v>
                </c:pt>
                <c:pt idx="38">
                  <c:v>-93.808459100699693</c:v>
                </c:pt>
                <c:pt idx="39">
                  <c:v>-93.90335044814347</c:v>
                </c:pt>
                <c:pt idx="40">
                  <c:v>-94.000180067623191</c:v>
                </c:pt>
                <c:pt idx="41">
                  <c:v>-94.098990098240193</c:v>
                </c:pt>
                <c:pt idx="42">
                  <c:v>-94.199823094073977</c:v>
                </c:pt>
                <c:pt idx="43">
                  <c:v>-94.30272200405328</c:v>
                </c:pt>
                <c:pt idx="44">
                  <c:v>-94.407730149302481</c:v>
                </c:pt>
                <c:pt idx="45">
                  <c:v>-94.514891197793517</c:v>
                </c:pt>
                <c:pt idx="46">
                  <c:v>-94.624249136123609</c:v>
                </c:pt>
                <c:pt idx="47">
                  <c:v>-94.735848238230787</c:v>
                </c:pt>
                <c:pt idx="48">
                  <c:v>-94.849733030849748</c:v>
                </c:pt>
                <c:pt idx="49">
                  <c:v>-94.965948255502369</c:v>
                </c:pt>
                <c:pt idx="50">
                  <c:v>-95.084538826807062</c:v>
                </c:pt>
                <c:pt idx="51">
                  <c:v>-95.205549786882784</c:v>
                </c:pt>
                <c:pt idx="52">
                  <c:v>-95.329026255614465</c:v>
                </c:pt>
                <c:pt idx="53">
                  <c:v>-95.455013376537167</c:v>
                </c:pt>
                <c:pt idx="54">
                  <c:v>-95.583556258088322</c:v>
                </c:pt>
                <c:pt idx="55">
                  <c:v>-95.714699909968687</c:v>
                </c:pt>
                <c:pt idx="56">
                  <c:v>-95.848489174344991</c:v>
                </c:pt>
                <c:pt idx="57">
                  <c:v>-95.984968651619411</c:v>
                </c:pt>
                <c:pt idx="58">
                  <c:v>-96.124182620485684</c:v>
                </c:pt>
                <c:pt idx="59">
                  <c:v>-96.26617495198407</c:v>
                </c:pt>
                <c:pt idx="60">
                  <c:v>-96.410989017264214</c:v>
                </c:pt>
                <c:pt idx="61">
                  <c:v>-96.558667588760812</c:v>
                </c:pt>
                <c:pt idx="62">
                  <c:v>-96.70925273448465</c:v>
                </c:pt>
                <c:pt idx="63">
                  <c:v>-96.862785705131657</c:v>
                </c:pt>
                <c:pt idx="64">
                  <c:v>-97.019306813713726</c:v>
                </c:pt>
                <c:pt idx="65">
                  <c:v>-97.178855307418416</c:v>
                </c:pt>
                <c:pt idx="66">
                  <c:v>-97.34146923141185</c:v>
                </c:pt>
                <c:pt idx="67">
                  <c:v>-97.507185284305834</c:v>
                </c:pt>
                <c:pt idx="68">
                  <c:v>-97.676038665024521</c:v>
                </c:pt>
                <c:pt idx="69">
                  <c:v>-97.848062910819394</c:v>
                </c:pt>
                <c:pt idx="70">
                  <c:v>-98.023289726201611</c:v>
                </c:pt>
                <c:pt idx="71">
                  <c:v>-98.201748802583339</c:v>
                </c:pt>
                <c:pt idx="72">
                  <c:v>-98.383467628448358</c:v>
                </c:pt>
                <c:pt idx="73">
                  <c:v>-98.568471289904764</c:v>
                </c:pt>
                <c:pt idx="74">
                  <c:v>-98.75678226151102</c:v>
                </c:pt>
                <c:pt idx="75">
                  <c:v>-98.948420187310944</c:v>
                </c:pt>
                <c:pt idx="76">
                  <c:v>-99.143401652064284</c:v>
                </c:pt>
                <c:pt idx="77">
                  <c:v>-99.341739942716046</c:v>
                </c:pt>
                <c:pt idx="78">
                  <c:v>-99.543444800213138</c:v>
                </c:pt>
                <c:pt idx="79">
                  <c:v>-99.7485221618483</c:v>
                </c:pt>
                <c:pt idx="80">
                  <c:v>-99.956973894391581</c:v>
                </c:pt>
                <c:pt idx="81">
                  <c:v>-100.16879751835788</c:v>
                </c:pt>
                <c:pt idx="82">
                  <c:v>-100.38398592385519</c:v>
                </c:pt>
                <c:pt idx="83">
                  <c:v>-100.60252707856435</c:v>
                </c:pt>
                <c:pt idx="84">
                  <c:v>-100.82440372851431</c:v>
                </c:pt>
                <c:pt idx="85">
                  <c:v>-101.04959309244013</c:v>
                </c:pt>
                <c:pt idx="86">
                  <c:v>-101.27806655064265</c:v>
                </c:pt>
                <c:pt idx="87">
                  <c:v>-101.50978932940826</c:v>
                </c:pt>
                <c:pt idx="88">
                  <c:v>-101.74472018219491</c:v>
                </c:pt>
                <c:pt idx="89">
                  <c:v>-101.98281106894662</c:v>
                </c:pt>
                <c:pt idx="90">
                  <c:v>-102.2240068350594</c:v>
                </c:pt>
                <c:pt idx="91">
                  <c:v>-102.46824489169049</c:v>
                </c:pt>
                <c:pt idx="92">
                  <c:v>-102.71545489927362</c:v>
                </c:pt>
                <c:pt idx="93">
                  <c:v>-102.96555845627859</c:v>
                </c:pt>
                <c:pt idx="94">
                  <c:v>-103.21846879543017</c:v>
                </c:pt>
                <c:pt idx="95">
                  <c:v>-103.47409048977623</c:v>
                </c:pt>
                <c:pt idx="96">
                  <c:v>-103.73231917116858</c:v>
                </c:pt>
                <c:pt idx="97">
                  <c:v>-103.99304126388715</c:v>
                </c:pt>
                <c:pt idx="98">
                  <c:v>-104.25613373629749</c:v>
                </c:pt>
                <c:pt idx="99">
                  <c:v>-104.52146387358039</c:v>
                </c:pt>
                <c:pt idx="100">
                  <c:v>-104.78888907470557</c:v>
                </c:pt>
                <c:pt idx="101">
                  <c:v>-105.05825667693888</c:v>
                </c:pt>
                <c:pt idx="102">
                  <c:v>-105.32940381126625</c:v>
                </c:pt>
                <c:pt idx="103">
                  <c:v>-105.60215729218946</c:v>
                </c:pt>
                <c:pt idx="104">
                  <c:v>-105.87633354538842</c:v>
                </c:pt>
                <c:pt idx="105">
                  <c:v>-106.15173857675636</c:v>
                </c:pt>
                <c:pt idx="106">
                  <c:v>-106.42816798628573</c:v>
                </c:pt>
                <c:pt idx="107">
                  <c:v>-106.70540703021791</c:v>
                </c:pt>
                <c:pt idx="108">
                  <c:v>-106.98323073476232</c:v>
                </c:pt>
                <c:pt idx="109">
                  <c:v>-107.26140406453551</c:v>
                </c:pt>
                <c:pt idx="110">
                  <c:v>-107.53968214867226</c:v>
                </c:pt>
                <c:pt idx="111">
                  <c:v>-107.8178105673091</c:v>
                </c:pt>
                <c:pt idx="112">
                  <c:v>-108.09552570084166</c:v>
                </c:pt>
                <c:pt idx="113">
                  <c:v>-108.37255514400641</c:v>
                </c:pt>
                <c:pt idx="114">
                  <c:v>-108.64861818643617</c:v>
                </c:pt>
                <c:pt idx="115">
                  <c:v>-108.92342636088971</c:v>
                </c:pt>
                <c:pt idx="116">
                  <c:v>-109.19668405986035</c:v>
                </c:pt>
                <c:pt idx="117">
                  <c:v>-109.46808922072836</c:v>
                </c:pt>
                <c:pt idx="118">
                  <c:v>-109.73733407904567</c:v>
                </c:pt>
                <c:pt idx="119">
                  <c:v>-110.00410598892938</c:v>
                </c:pt>
                <c:pt idx="120">
                  <c:v>-110.26808830890235</c:v>
                </c:pt>
                <c:pt idx="121">
                  <c:v>-110.52896135085999</c:v>
                </c:pt>
                <c:pt idx="122">
                  <c:v>-110.78640338917188</c:v>
                </c:pt>
                <c:pt idx="123">
                  <c:v>-111.04009172625038</c:v>
                </c:pt>
                <c:pt idx="124">
                  <c:v>-111.28970381024899</c:v>
                </c:pt>
                <c:pt idx="125">
                  <c:v>-111.53491839989658</c:v>
                </c:pt>
                <c:pt idx="126">
                  <c:v>-111.77541677084173</c:v>
                </c:pt>
                <c:pt idx="127">
                  <c:v>-112.01088395728145</c:v>
                </c:pt>
                <c:pt idx="128">
                  <c:v>-112.24101002209299</c:v>
                </c:pt>
                <c:pt idx="129">
                  <c:v>-112.46549134818206</c:v>
                </c:pt>
                <c:pt idx="130">
                  <c:v>-112.6840319433137</c:v>
                </c:pt>
                <c:pt idx="131">
                  <c:v>-112.8963447503166</c:v>
                </c:pt>
                <c:pt idx="132">
                  <c:v>-113.10215295424423</c:v>
                </c:pt>
                <c:pt idx="133">
                  <c:v>-113.30119127785339</c:v>
                </c:pt>
                <c:pt idx="134">
                  <c:v>-113.49320725661872</c:v>
                </c:pt>
                <c:pt idx="135">
                  <c:v>-113.67796248444832</c:v>
                </c:pt>
                <c:pt idx="136">
                  <c:v>-113.85523382130123</c:v>
                </c:pt>
                <c:pt idx="137">
                  <c:v>-114.0248145540335</c:v>
                </c:pt>
                <c:pt idx="138">
                  <c:v>-114.18651550201398</c:v>
                </c:pt>
                <c:pt idx="139">
                  <c:v>-114.34016605935517</c:v>
                </c:pt>
                <c:pt idx="140">
                  <c:v>-114.48561516599165</c:v>
                </c:pt>
                <c:pt idx="141">
                  <c:v>-114.62273220030802</c:v>
                </c:pt>
                <c:pt idx="142">
                  <c:v>-114.75140778656373</c:v>
                </c:pt>
                <c:pt idx="143">
                  <c:v>-114.8715545109777</c:v>
                </c:pt>
                <c:pt idx="144">
                  <c:v>-114.98310754101448</c:v>
                </c:pt>
                <c:pt idx="145">
                  <c:v>-115.08602514315066</c:v>
                </c:pt>
                <c:pt idx="146">
                  <c:v>-115.18028909518368</c:v>
                </c:pt>
                <c:pt idx="147">
                  <c:v>-115.26590498997135</c:v>
                </c:pt>
                <c:pt idx="148">
                  <c:v>-115.34290242834713</c:v>
                </c:pt>
                <c:pt idx="149">
                  <c:v>-115.41133509983605</c:v>
                </c:pt>
                <c:pt idx="150">
                  <c:v>-115.47128075069153</c:v>
                </c:pt>
                <c:pt idx="151">
                  <c:v>-115.52284103967092</c:v>
                </c:pt>
                <c:pt idx="152">
                  <c:v>-115.56614128286384</c:v>
                </c:pt>
                <c:pt idx="153">
                  <c:v>-115.60133008976779</c:v>
                </c:pt>
                <c:pt idx="154">
                  <c:v>-115.6285788936646</c:v>
                </c:pt>
                <c:pt idx="155">
                  <c:v>-115.64808138017905</c:v>
                </c:pt>
                <c:pt idx="156">
                  <c:v>-115.66005281868735</c:v>
                </c:pt>
                <c:pt idx="157">
                  <c:v>-115.66472930198346</c:v>
                </c:pt>
                <c:pt idx="158">
                  <c:v>-115.66236690029321</c:v>
                </c:pt>
                <c:pt idx="159">
                  <c:v>-115.65324073634663</c:v>
                </c:pt>
                <c:pt idx="160">
                  <c:v>-115.63764398876739</c:v>
                </c:pt>
                <c:pt idx="161">
                  <c:v>-115.61588683151338</c:v>
                </c:pt>
                <c:pt idx="162">
                  <c:v>-115.58829531749394</c:v>
                </c:pt>
                <c:pt idx="163">
                  <c:v>-115.55521021479883</c:v>
                </c:pt>
                <c:pt idx="164">
                  <c:v>-115.51698580419246</c:v>
                </c:pt>
                <c:pt idx="165">
                  <c:v>-115.47398864665905</c:v>
                </c:pt>
                <c:pt idx="166">
                  <c:v>-115.42659632982458</c:v>
                </c:pt>
                <c:pt idx="167">
                  <c:v>-115.37519620203101</c:v>
                </c:pt>
                <c:pt idx="168">
                  <c:v>-115.32018410270349</c:v>
                </c:pt>
                <c:pt idx="169">
                  <c:v>-115.26196309742886</c:v>
                </c:pt>
                <c:pt idx="170">
                  <c:v>-115.2009422258627</c:v>
                </c:pt>
                <c:pt idx="171">
                  <c:v>-115.13753527020758</c:v>
                </c:pt>
                <c:pt idx="172">
                  <c:v>-115.07215955156035</c:v>
                </c:pt>
                <c:pt idx="173">
                  <c:v>-115.00523476092361</c:v>
                </c:pt>
                <c:pt idx="174">
                  <c:v>-114.93718183111913</c:v>
                </c:pt>
                <c:pt idx="175">
                  <c:v>-114.86842185524327</c:v>
                </c:pt>
                <c:pt idx="176">
                  <c:v>-114.79937505666865</c:v>
                </c:pt>
                <c:pt idx="177">
                  <c:v>-114.73045981494067</c:v>
                </c:pt>
                <c:pt idx="178">
                  <c:v>-114.66209175124148</c:v>
                </c:pt>
                <c:pt idx="179">
                  <c:v>-114.59468287641711</c:v>
                </c:pt>
                <c:pt idx="180">
                  <c:v>-114.52864080388566</c:v>
                </c:pt>
                <c:pt idx="181">
                  <c:v>-114.46436802908093</c:v>
                </c:pt>
                <c:pt idx="182">
                  <c:v>-114.40226127644036</c:v>
                </c:pt>
                <c:pt idx="183">
                  <c:v>-114.34271091432824</c:v>
                </c:pt>
                <c:pt idx="184">
                  <c:v>-114.28610043769943</c:v>
                </c:pt>
                <c:pt idx="185">
                  <c:v>-114.23280601776023</c:v>
                </c:pt>
                <c:pt idx="186">
                  <c:v>-114.18319611738019</c:v>
                </c:pt>
                <c:pt idx="187">
                  <c:v>-114.13763117054764</c:v>
                </c:pt>
                <c:pt idx="188">
                  <c:v>-114.09646332375071</c:v>
                </c:pt>
                <c:pt idx="189">
                  <c:v>-114.06003623680593</c:v>
                </c:pt>
                <c:pt idx="190">
                  <c:v>-114.02868494034307</c:v>
                </c:pt>
                <c:pt idx="191">
                  <c:v>-114.00273574689525</c:v>
                </c:pt>
                <c:pt idx="192">
                  <c:v>-113.98250621232995</c:v>
                </c:pt>
                <c:pt idx="193">
                  <c:v>-113.96830514419162</c:v>
                </c:pt>
                <c:pt idx="194">
                  <c:v>-113.96043265340629</c:v>
                </c:pt>
                <c:pt idx="195">
                  <c:v>-113.95918024571972</c:v>
                </c:pt>
                <c:pt idx="196">
                  <c:v>-113.96483094920183</c:v>
                </c:pt>
                <c:pt idx="197">
                  <c:v>-113.97765947414641</c:v>
                </c:pt>
                <c:pt idx="198">
                  <c:v>-113.99793240172363</c:v>
                </c:pt>
                <c:pt idx="199">
                  <c:v>-114.0259083977995</c:v>
                </c:pt>
                <c:pt idx="200">
                  <c:v>-114.06183844841767</c:v>
                </c:pt>
                <c:pt idx="201">
                  <c:v>-114.10596611354303</c:v>
                </c:pt>
                <c:pt idx="202">
                  <c:v>-114.15852779578439</c:v>
                </c:pt>
                <c:pt idx="203">
                  <c:v>-114.21975302094987</c:v>
                </c:pt>
                <c:pt idx="204">
                  <c:v>-114.2898647274325</c:v>
                </c:pt>
                <c:pt idx="205">
                  <c:v>-114.36907956157705</c:v>
                </c:pt>
                <c:pt idx="206">
                  <c:v>-114.45760817633773</c:v>
                </c:pt>
                <c:pt idx="207">
                  <c:v>-114.55565553069697</c:v>
                </c:pt>
                <c:pt idx="208">
                  <c:v>-114.66342118747755</c:v>
                </c:pt>
                <c:pt idx="209">
                  <c:v>-114.78109960734085</c:v>
                </c:pt>
                <c:pt idx="210">
                  <c:v>-114.90888043692108</c:v>
                </c:pt>
                <c:pt idx="211">
                  <c:v>-115.04694878919895</c:v>
                </c:pt>
                <c:pt idx="212">
                  <c:v>-115.19548551436526</c:v>
                </c:pt>
                <c:pt idx="213">
                  <c:v>-115.35466745956715</c:v>
                </c:pt>
                <c:pt idx="214">
                  <c:v>-115.52466771606325</c:v>
                </c:pt>
                <c:pt idx="215">
                  <c:v>-115.70565585244158</c:v>
                </c:pt>
                <c:pt idx="216">
                  <c:v>-115.8977981326732</c:v>
                </c:pt>
                <c:pt idx="217">
                  <c:v>-116.10125771788613</c:v>
                </c:pt>
                <c:pt idx="218">
                  <c:v>-116.31619485084791</c:v>
                </c:pt>
                <c:pt idx="219">
                  <c:v>-116.54276702224232</c:v>
                </c:pt>
                <c:pt idx="220">
                  <c:v>-116.78112911791442</c:v>
                </c:pt>
                <c:pt idx="221">
                  <c:v>-117.03143354634111</c:v>
                </c:pt>
                <c:pt idx="222">
                  <c:v>-117.29383034566213</c:v>
                </c:pt>
                <c:pt idx="223">
                  <c:v>-117.56846726967537</c:v>
                </c:pt>
                <c:pt idx="224">
                  <c:v>-117.85548985227041</c:v>
                </c:pt>
                <c:pt idx="225">
                  <c:v>-118.15504144983262</c:v>
                </c:pt>
                <c:pt idx="226">
                  <c:v>-118.46726326121332</c:v>
                </c:pt>
                <c:pt idx="227">
                  <c:v>-118.79229432491537</c:v>
                </c:pt>
                <c:pt idx="228">
                  <c:v>-119.13027149320116</c:v>
                </c:pt>
                <c:pt idx="229">
                  <c:v>-119.48132938288272</c:v>
                </c:pt>
                <c:pt idx="230">
                  <c:v>-119.84560030261061</c:v>
                </c:pt>
                <c:pt idx="231">
                  <c:v>-120.22321415653199</c:v>
                </c:pt>
                <c:pt idx="232">
                  <c:v>-120.61429832424805</c:v>
                </c:pt>
                <c:pt idx="233">
                  <c:v>-121.01897751706032</c:v>
                </c:pt>
                <c:pt idx="234">
                  <c:v>-121.43737361055945</c:v>
                </c:pt>
                <c:pt idx="235">
                  <c:v>-121.86960545367991</c:v>
                </c:pt>
                <c:pt idx="236">
                  <c:v>-122.31578865441546</c:v>
                </c:pt>
                <c:pt idx="237">
                  <c:v>-122.77603534247018</c:v>
                </c:pt>
                <c:pt idx="238">
                  <c:v>-123.25045390920587</c:v>
                </c:pt>
                <c:pt idx="239">
                  <c:v>-123.73914872533665</c:v>
                </c:pt>
                <c:pt idx="240">
                  <c:v>-124.24221983692226</c:v>
                </c:pt>
                <c:pt idx="241">
                  <c:v>-124.75976264031674</c:v>
                </c:pt>
                <c:pt idx="242">
                  <c:v>-125.29186753684191</c:v>
                </c:pt>
                <c:pt idx="243">
                  <c:v>-125.83861956807894</c:v>
                </c:pt>
                <c:pt idx="244">
                  <c:v>-126.40009803279466</c:v>
                </c:pt>
                <c:pt idx="245">
                  <c:v>-126.97637608665814</c:v>
                </c:pt>
                <c:pt idx="246">
                  <c:v>-127.5675203260413</c:v>
                </c:pt>
                <c:pt idx="247">
                  <c:v>-128.17359035734432</c:v>
                </c:pt>
                <c:pt idx="248">
                  <c:v>-128.79463835343699</c:v>
                </c:pt>
                <c:pt idx="249">
                  <c:v>-129.43070859896028</c:v>
                </c:pt>
                <c:pt idx="250">
                  <c:v>-130.08183702638823</c:v>
                </c:pt>
                <c:pt idx="251">
                  <c:v>-130.74805074490084</c:v>
                </c:pt>
                <c:pt idx="252">
                  <c:v>-131.42936756428452</c:v>
                </c:pt>
                <c:pt idx="253">
                  <c:v>-132.12579551620266</c:v>
                </c:pt>
                <c:pt idx="254">
                  <c:v>-132.83733237534327</c:v>
                </c:pt>
                <c:pt idx="255">
                  <c:v>-133.56396518306963</c:v>
                </c:pt>
                <c:pt idx="256">
                  <c:v>-134.30566977632435</c:v>
                </c:pt>
                <c:pt idx="257">
                  <c:v>-135.06241032464482</c:v>
                </c:pt>
                <c:pt idx="258">
                  <c:v>-135.83413887823065</c:v>
                </c:pt>
                <c:pt idx="259">
                  <c:v>-136.62079493007934</c:v>
                </c:pt>
                <c:pt idx="260">
                  <c:v>-137.4223049952416</c:v>
                </c:pt>
                <c:pt idx="261">
                  <c:v>-138.23858221027319</c:v>
                </c:pt>
                <c:pt idx="262">
                  <c:v>-139.06952595594461</c:v>
                </c:pt>
                <c:pt idx="263">
                  <c:v>-139.91502150623049</c:v>
                </c:pt>
                <c:pt idx="264">
                  <c:v>-140.77493970652603</c:v>
                </c:pt>
                <c:pt idx="265">
                  <c:v>-141.64913668392825</c:v>
                </c:pt>
                <c:pt idx="266">
                  <c:v>-142.53745359227852</c:v>
                </c:pt>
                <c:pt idx="267">
                  <c:v>-143.43971639448131</c:v>
                </c:pt>
                <c:pt idx="268">
                  <c:v>-144.35573568440361</c:v>
                </c:pt>
                <c:pt idx="269">
                  <c:v>-145.28530655040993</c:v>
                </c:pt>
                <c:pt idx="270">
                  <c:v>-146.22820848231115</c:v>
                </c:pt>
                <c:pt idx="271">
                  <c:v>-147.18420532319587</c:v>
                </c:pt>
                <c:pt idx="272">
                  <c:v>-148.15304526728187</c:v>
                </c:pt>
                <c:pt idx="273">
                  <c:v>-149.13446090457154</c:v>
                </c:pt>
                <c:pt idx="274">
                  <c:v>-150.12816931272195</c:v>
                </c:pt>
                <c:pt idx="275">
                  <c:v>-151.13387219616726</c:v>
                </c:pt>
                <c:pt idx="276">
                  <c:v>-152.15125607213915</c:v>
                </c:pt>
                <c:pt idx="277">
                  <c:v>-153.17999250285771</c:v>
                </c:pt>
                <c:pt idx="278">
                  <c:v>-154.21973837278796</c:v>
                </c:pt>
                <c:pt idx="279">
                  <c:v>-155.27013620950635</c:v>
                </c:pt>
                <c:pt idx="280">
                  <c:v>-156.33081454639017</c:v>
                </c:pt>
                <c:pt idx="281">
                  <c:v>-157.4013883250403</c:v>
                </c:pt>
                <c:pt idx="282">
                  <c:v>-158.48145933508641</c:v>
                </c:pt>
                <c:pt idx="283">
                  <c:v>-159.57061668879831</c:v>
                </c:pt>
                <c:pt idx="284">
                  <c:v>-160.66843732775351</c:v>
                </c:pt>
                <c:pt idx="285">
                  <c:v>-161.77448655868304</c:v>
                </c:pt>
                <c:pt idx="286">
                  <c:v>-162.8883186155424</c:v>
                </c:pt>
                <c:pt idx="287">
                  <c:v>-164.00947724483399</c:v>
                </c:pt>
                <c:pt idx="288">
                  <c:v>-165.13749631123667</c:v>
                </c:pt>
                <c:pt idx="289">
                  <c:v>-166.27190042067832</c:v>
                </c:pt>
                <c:pt idx="290">
                  <c:v>-167.41220555811566</c:v>
                </c:pt>
                <c:pt idx="291">
                  <c:v>-168.55791973745417</c:v>
                </c:pt>
                <c:pt idx="292">
                  <c:v>-169.70854366125121</c:v>
                </c:pt>
                <c:pt idx="293">
                  <c:v>-170.86357138806565</c:v>
                </c:pt>
                <c:pt idx="294">
                  <c:v>-172.02249100561548</c:v>
                </c:pt>
                <c:pt idx="295">
                  <c:v>-173.18478530809631</c:v>
                </c:pt>
                <c:pt idx="296">
                  <c:v>-174.34993247639665</c:v>
                </c:pt>
                <c:pt idx="297">
                  <c:v>-175.51740676010667</c:v>
                </c:pt>
                <c:pt idx="298">
                  <c:v>-176.68667916054935</c:v>
                </c:pt>
                <c:pt idx="299">
                  <c:v>-177.85721811426004</c:v>
                </c:pt>
                <c:pt idx="300">
                  <c:v>-179.0284901765545</c:v>
                </c:pt>
                <c:pt idx="301">
                  <c:v>-180.19996070499153</c:v>
                </c:pt>
                <c:pt idx="302">
                  <c:v>-181.37109454266113</c:v>
                </c:pt>
                <c:pt idx="303">
                  <c:v>-182.54135670130887</c:v>
                </c:pt>
                <c:pt idx="304">
                  <c:v>-183.7102130443368</c:v>
                </c:pt>
                <c:pt idx="305">
                  <c:v>-184.87713096970245</c:v>
                </c:pt>
                <c:pt idx="306">
                  <c:v>-186.04158009266797</c:v>
                </c:pt>
                <c:pt idx="307">
                  <c:v>-187.20303292823894</c:v>
                </c:pt>
                <c:pt idx="308">
                  <c:v>-188.36096557296887</c:v>
                </c:pt>
                <c:pt idx="309">
                  <c:v>-189.51485838561393</c:v>
                </c:pt>
                <c:pt idx="310">
                  <c:v>-190.66419666589161</c:v>
                </c:pt>
                <c:pt idx="311">
                  <c:v>-191.80847133034655</c:v>
                </c:pt>
                <c:pt idx="312">
                  <c:v>-192.94717958405698</c:v>
                </c:pt>
                <c:pt idx="313">
                  <c:v>-194.07982558664185</c:v>
                </c:pt>
                <c:pt idx="314">
                  <c:v>-195.20592111075524</c:v>
                </c:pt>
                <c:pt idx="315">
                  <c:v>-196.3249861909932</c:v>
                </c:pt>
                <c:pt idx="316">
                  <c:v>-197.43654976089292</c:v>
                </c:pt>
                <c:pt idx="317">
                  <c:v>-198.54015027549278</c:v>
                </c:pt>
                <c:pt idx="318">
                  <c:v>-199.63533631673704</c:v>
                </c:pt>
                <c:pt idx="319">
                  <c:v>-200.72166717887453</c:v>
                </c:pt>
                <c:pt idx="320">
                  <c:v>-201.79871343090127</c:v>
                </c:pt>
                <c:pt idx="321">
                  <c:v>-202.86605745305837</c:v>
                </c:pt>
                <c:pt idx="322">
                  <c:v>-203.92329394439929</c:v>
                </c:pt>
                <c:pt idx="323">
                  <c:v>-204.97003039850625</c:v>
                </c:pt>
                <c:pt idx="324">
                  <c:v>-206.00588754454222</c:v>
                </c:pt>
                <c:pt idx="325">
                  <c:v>-207.03049975099307</c:v>
                </c:pt>
                <c:pt idx="326">
                  <c:v>-208.04351538966063</c:v>
                </c:pt>
                <c:pt idx="327">
                  <c:v>-209.044597157722</c:v>
                </c:pt>
                <c:pt idx="328">
                  <c:v>-210.03342235596025</c:v>
                </c:pt>
                <c:pt idx="329">
                  <c:v>-211.00968312159162</c:v>
                </c:pt>
                <c:pt idx="330">
                  <c:v>-211.97308661446567</c:v>
                </c:pt>
                <c:pt idx="331">
                  <c:v>-212.92335515577639</c:v>
                </c:pt>
                <c:pt idx="332">
                  <c:v>-213.86022631880115</c:v>
                </c:pt>
                <c:pt idx="333">
                  <c:v>-214.78345297156383</c:v>
                </c:pt>
                <c:pt idx="334">
                  <c:v>-215.69280327169886</c:v>
                </c:pt>
                <c:pt idx="335">
                  <c:v>-216.58806061416192</c:v>
                </c:pt>
                <c:pt idx="336">
                  <c:v>-217.469023532785</c:v>
                </c:pt>
                <c:pt idx="337">
                  <c:v>-218.33550555702138</c:v>
                </c:pt>
                <c:pt idx="338">
                  <c:v>-219.18733502551271</c:v>
                </c:pt>
                <c:pt idx="339">
                  <c:v>-220.02435485841988</c:v>
                </c:pt>
                <c:pt idx="340">
                  <c:v>-220.84642229069243</c:v>
                </c:pt>
                <c:pt idx="341">
                  <c:v>-221.65340856867664</c:v>
                </c:pt>
                <c:pt idx="342">
                  <c:v>-222.44519861264428</c:v>
                </c:pt>
                <c:pt idx="343">
                  <c:v>-223.2216906479722</c:v>
                </c:pt>
                <c:pt idx="344">
                  <c:v>-223.98279580781465</c:v>
                </c:pt>
                <c:pt idx="345">
                  <c:v>-224.72843771019078</c:v>
                </c:pt>
                <c:pt idx="346">
                  <c:v>-225.45855201245246</c:v>
                </c:pt>
                <c:pt idx="347">
                  <c:v>-226.17308594611242</c:v>
                </c:pt>
                <c:pt idx="348">
                  <c:v>-226.87199783499713</c:v>
                </c:pt>
                <c:pt idx="349">
                  <c:v>-227.55525659964437</c:v>
                </c:pt>
                <c:pt idx="350">
                  <c:v>-228.22284125080202</c:v>
                </c:pt>
                <c:pt idx="351">
                  <c:v>-228.87474037479373</c:v>
                </c:pt>
                <c:pt idx="352">
                  <c:v>-229.51095161341163</c:v>
                </c:pt>
                <c:pt idx="353">
                  <c:v>-230.13148114087474</c:v>
                </c:pt>
                <c:pt idx="354">
                  <c:v>-230.73634314025708</c:v>
                </c:pt>
                <c:pt idx="355">
                  <c:v>-231.32555928164464</c:v>
                </c:pt>
                <c:pt idx="356">
                  <c:v>-231.89915820413114</c:v>
                </c:pt>
                <c:pt idx="357">
                  <c:v>-232.45717500360314</c:v>
                </c:pt>
                <c:pt idx="358">
                  <c:v>-232.99965072811048</c:v>
                </c:pt>
                <c:pt idx="359">
                  <c:v>-233.5266318824562</c:v>
                </c:pt>
                <c:pt idx="360">
                  <c:v>-234.03816994348693</c:v>
                </c:pt>
                <c:pt idx="361">
                  <c:v>-234.53432088740638</c:v>
                </c:pt>
                <c:pt idx="362">
                  <c:v>-235.0151447302903</c:v>
                </c:pt>
                <c:pt idx="363">
                  <c:v>-235.48070508283402</c:v>
                </c:pt>
                <c:pt idx="364">
                  <c:v>-235.93106872023162</c:v>
                </c:pt>
                <c:pt idx="365">
                  <c:v>-236.36630516795182</c:v>
                </c:pt>
                <c:pt idx="366">
                  <c:v>-236.78648630406104</c:v>
                </c:pt>
                <c:pt idx="367">
                  <c:v>-237.19168597862671</c:v>
                </c:pt>
                <c:pt idx="368">
                  <c:v>-237.5819796506359</c:v>
                </c:pt>
                <c:pt idx="369">
                  <c:v>-237.95744404276607</c:v>
                </c:pt>
                <c:pt idx="370">
                  <c:v>-238.31815681426275</c:v>
                </c:pt>
                <c:pt idx="371">
                  <c:v>-238.66419625210204</c:v>
                </c:pt>
                <c:pt idx="372">
                  <c:v>-238.99564098054898</c:v>
                </c:pt>
                <c:pt idx="373">
                  <c:v>-239.3125696891625</c:v>
                </c:pt>
                <c:pt idx="374">
                  <c:v>-239.61506087924997</c:v>
                </c:pt>
                <c:pt idx="375">
                  <c:v>-239.90319262872856</c:v>
                </c:pt>
                <c:pt idx="376">
                  <c:v>-240.17704237531737</c:v>
                </c:pt>
                <c:pt idx="377">
                  <c:v>-240.43668671795362</c:v>
                </c:pt>
                <c:pt idx="378">
                  <c:v>-240.68220123630621</c:v>
                </c:pt>
                <c:pt idx="379">
                  <c:v>-240.91366032823998</c:v>
                </c:pt>
                <c:pt idx="380">
                  <c:v>-241.13113706507858</c:v>
                </c:pt>
                <c:pt idx="381">
                  <c:v>-241.33470306449999</c:v>
                </c:pt>
                <c:pt idx="382">
                  <c:v>-241.52442838090377</c:v>
                </c:pt>
                <c:pt idx="383">
                  <c:v>-241.70038141308675</c:v>
                </c:pt>
                <c:pt idx="384">
                  <c:v>-241.86262882907005</c:v>
                </c:pt>
                <c:pt idx="385">
                  <c:v>-242.01123550792903</c:v>
                </c:pt>
                <c:pt idx="386">
                  <c:v>-242.14626449848524</c:v>
                </c:pt>
                <c:pt idx="387">
                  <c:v>-242.26777699473462</c:v>
                </c:pt>
                <c:pt idx="388">
                  <c:v>-242.37583232789567</c:v>
                </c:pt>
                <c:pt idx="389">
                  <c:v>-242.47048797497771</c:v>
                </c:pt>
                <c:pt idx="390">
                  <c:v>-242.55179958378125</c:v>
                </c:pt>
                <c:pt idx="391">
                  <c:v>-242.61982101425673</c:v>
                </c:pt>
                <c:pt idx="392">
                  <c:v>-242.6746043961611</c:v>
                </c:pt>
                <c:pt idx="393">
                  <c:v>-242.71620020296248</c:v>
                </c:pt>
                <c:pt idx="394">
                  <c:v>-242.74465734195263</c:v>
                </c:pt>
                <c:pt idx="395">
                  <c:v>-242.76002326053614</c:v>
                </c:pt>
                <c:pt idx="396">
                  <c:v>-242.76234406866604</c:v>
                </c:pt>
                <c:pt idx="397">
                  <c:v>-242.75166467740286</c:v>
                </c:pt>
                <c:pt idx="398">
                  <c:v>-242.72802895356463</c:v>
                </c:pt>
                <c:pt idx="399">
                  <c:v>-242.69147989043455</c:v>
                </c:pt>
                <c:pt idx="400">
                  <c:v>-242.64205979447809</c:v>
                </c:pt>
                <c:pt idx="401">
                  <c:v>-242.57981048800505</c:v>
                </c:pt>
                <c:pt idx="402">
                  <c:v>-242.50477352769033</c:v>
                </c:pt>
                <c:pt idx="403">
                  <c:v>-242.41699043883639</c:v>
                </c:pt>
                <c:pt idx="404">
                  <c:v>-242.31650296522602</c:v>
                </c:pt>
                <c:pt idx="405">
                  <c:v>-242.20335333437018</c:v>
                </c:pt>
                <c:pt idx="406">
                  <c:v>-242.0775845379043</c:v>
                </c:pt>
                <c:pt idx="407">
                  <c:v>-241.93924062682879</c:v>
                </c:pt>
                <c:pt idx="408">
                  <c:v>-241.78836702122061</c:v>
                </c:pt>
                <c:pt idx="409">
                  <c:v>-241.62501083396782</c:v>
                </c:pt>
                <c:pt idx="410">
                  <c:v>-241.44922120799342</c:v>
                </c:pt>
                <c:pt idx="411">
                  <c:v>-241.26104966634097</c:v>
                </c:pt>
                <c:pt idx="412">
                  <c:v>-241.06055047439077</c:v>
                </c:pt>
                <c:pt idx="413">
                  <c:v>-240.84778101336386</c:v>
                </c:pt>
                <c:pt idx="414">
                  <c:v>-240.6228021641501</c:v>
                </c:pt>
                <c:pt idx="415">
                  <c:v>-240.38567870036695</c:v>
                </c:pt>
                <c:pt idx="416">
                  <c:v>-240.13647968941805</c:v>
                </c:pt>
                <c:pt idx="417">
                  <c:v>-239.87527890017793</c:v>
                </c:pt>
                <c:pt idx="418">
                  <c:v>-239.60215521577729</c:v>
                </c:pt>
                <c:pt idx="419">
                  <c:v>-239.31719304980805</c:v>
                </c:pt>
                <c:pt idx="420">
                  <c:v>-239.02048276410912</c:v>
                </c:pt>
                <c:pt idx="421">
                  <c:v>-238.71212108613088</c:v>
                </c:pt>
                <c:pt idx="422">
                  <c:v>-238.3922115237192</c:v>
                </c:pt>
                <c:pt idx="423">
                  <c:v>-238.0608647749923</c:v>
                </c:pt>
                <c:pt idx="424">
                  <c:v>-237.71819913083959</c:v>
                </c:pt>
                <c:pt idx="425">
                  <c:v>-237.36434086741318</c:v>
                </c:pt>
                <c:pt idx="426">
                  <c:v>-236.99942462585105</c:v>
                </c:pt>
                <c:pt idx="427">
                  <c:v>-236.62359377634141</c:v>
                </c:pt>
                <c:pt idx="428">
                  <c:v>-236.23700076352824</c:v>
                </c:pt>
                <c:pt idx="429">
                  <c:v>-235.83980743016897</c:v>
                </c:pt>
                <c:pt idx="430">
                  <c:v>-235.43218531588295</c:v>
                </c:pt>
                <c:pt idx="431">
                  <c:v>-235.0143159277894</c:v>
                </c:pt>
                <c:pt idx="432">
                  <c:v>-234.58639097981967</c:v>
                </c:pt>
                <c:pt idx="433">
                  <c:v>-234.14861259750327</c:v>
                </c:pt>
                <c:pt idx="434">
                  <c:v>-233.70119348508572</c:v>
                </c:pt>
                <c:pt idx="435">
                  <c:v>-233.24435705192317</c:v>
                </c:pt>
                <c:pt idx="436">
                  <c:v>-232.77833749523168</c:v>
                </c:pt>
                <c:pt idx="437">
                  <c:v>-232.30337983644094</c:v>
                </c:pt>
                <c:pt idx="438">
                  <c:v>-231.81973990861889</c:v>
                </c:pt>
                <c:pt idx="439">
                  <c:v>-231.32768429268975</c:v>
                </c:pt>
                <c:pt idx="440">
                  <c:v>-230.82749020047299</c:v>
                </c:pt>
                <c:pt idx="441">
                  <c:v>-230.31944530291139</c:v>
                </c:pt>
                <c:pt idx="442">
                  <c:v>-229.80384750224141</c:v>
                </c:pt>
                <c:pt idx="443">
                  <c:v>-229.28100464728016</c:v>
                </c:pt>
                <c:pt idx="444">
                  <c:v>-228.75123419145464</c:v>
                </c:pt>
                <c:pt idx="445">
                  <c:v>-228.21486279368474</c:v>
                </c:pt>
                <c:pt idx="446">
                  <c:v>-227.67222586273479</c:v>
                </c:pt>
                <c:pt idx="447">
                  <c:v>-227.1236670461723</c:v>
                </c:pt>
                <c:pt idx="448">
                  <c:v>-226.56953766560409</c:v>
                </c:pt>
                <c:pt idx="449">
                  <c:v>-226.01019610039498</c:v>
                </c:pt>
                <c:pt idx="450">
                  <c:v>-225.44600712260265</c:v>
                </c:pt>
                <c:pt idx="451">
                  <c:v>-224.87734118637746</c:v>
                </c:pt>
                <c:pt idx="452">
                  <c:v>-224.30457367556644</c:v>
                </c:pt>
                <c:pt idx="453">
                  <c:v>-223.7280841137231</c:v>
                </c:pt>
                <c:pt idx="454">
                  <c:v>-223.14825534114652</c:v>
                </c:pt>
                <c:pt idx="455">
                  <c:v>-222.56547266394742</c:v>
                </c:pt>
                <c:pt idx="456">
                  <c:v>-221.98012298046245</c:v>
                </c:pt>
                <c:pt idx="457">
                  <c:v>-221.39259389060092</c:v>
                </c:pt>
                <c:pt idx="458">
                  <c:v>-220.8032727939042</c:v>
                </c:pt>
                <c:pt idx="459">
                  <c:v>-220.21254598223442</c:v>
                </c:pt>
                <c:pt idx="460">
                  <c:v>-219.62079773306098</c:v>
                </c:pt>
                <c:pt idx="461">
                  <c:v>-219.02840940931054</c:v>
                </c:pt>
                <c:pt idx="462">
                  <c:v>-218.43575857165666</c:v>
                </c:pt>
                <c:pt idx="463">
                  <c:v>-217.84321810897617</c:v>
                </c:pt>
                <c:pt idx="464">
                  <c:v>-217.25115539247869</c:v>
                </c:pt>
                <c:pt idx="465">
                  <c:v>-216.65993145873338</c:v>
                </c:pt>
                <c:pt idx="466">
                  <c:v>-216.06990022648031</c:v>
                </c:pt>
                <c:pt idx="467">
                  <c:v>-215.48140775171098</c:v>
                </c:pt>
                <c:pt idx="468">
                  <c:v>-214.89479152509125</c:v>
                </c:pt>
                <c:pt idx="469">
                  <c:v>-214.31037981530258</c:v>
                </c:pt>
                <c:pt idx="470">
                  <c:v>-213.72849106139483</c:v>
                </c:pt>
                <c:pt idx="471">
                  <c:v>-213.14943331672026</c:v>
                </c:pt>
                <c:pt idx="472">
                  <c:v>-212.57350374648621</c:v>
                </c:pt>
                <c:pt idx="473">
                  <c:v>-212.00098818043182</c:v>
                </c:pt>
                <c:pt idx="474">
                  <c:v>-211.43216072160729</c:v>
                </c:pt>
                <c:pt idx="475">
                  <c:v>-210.86728341171298</c:v>
                </c:pt>
                <c:pt idx="476">
                  <c:v>-210.30660595296374</c:v>
                </c:pt>
                <c:pt idx="477">
                  <c:v>-209.7503654859666</c:v>
                </c:pt>
                <c:pt idx="478">
                  <c:v>-209.19878642266286</c:v>
                </c:pt>
                <c:pt idx="479">
                  <c:v>-208.65208033297432</c:v>
                </c:pt>
                <c:pt idx="480">
                  <c:v>-208.11044588342784</c:v>
                </c:pt>
                <c:pt idx="481">
                  <c:v>-207.57406882570146</c:v>
                </c:pt>
                <c:pt idx="482">
                  <c:v>-207.0431220327533</c:v>
                </c:pt>
                <c:pt idx="483">
                  <c:v>-206.51776557994899</c:v>
                </c:pt>
                <c:pt idx="484">
                  <c:v>-205.99814686840551</c:v>
                </c:pt>
                <c:pt idx="485">
                  <c:v>-205.48440078761575</c:v>
                </c:pt>
                <c:pt idx="486">
                  <c:v>-204.97664991429713</c:v>
                </c:pt>
                <c:pt idx="487">
                  <c:v>-204.47500474433971</c:v>
                </c:pt>
                <c:pt idx="488">
                  <c:v>-203.97956395468421</c:v>
                </c:pt>
                <c:pt idx="489">
                  <c:v>-203.49041469196044</c:v>
                </c:pt>
                <c:pt idx="490">
                  <c:v>-203.00763288474258</c:v>
                </c:pt>
                <c:pt idx="491">
                  <c:v>-202.53128357633247</c:v>
                </c:pt>
                <c:pt idx="492">
                  <c:v>-202.06142127506459</c:v>
                </c:pt>
                <c:pt idx="493">
                  <c:v>-201.59809031922637</c:v>
                </c:pt>
                <c:pt idx="494">
                  <c:v>-201.14132525380836</c:v>
                </c:pt>
                <c:pt idx="495">
                  <c:v>-200.69115121643532</c:v>
                </c:pt>
                <c:pt idx="496">
                  <c:v>-200.24758432997336</c:v>
                </c:pt>
                <c:pt idx="497">
                  <c:v>-199.81063209946976</c:v>
                </c:pt>
                <c:pt idx="498">
                  <c:v>-199.38029381123724</c:v>
                </c:pt>
                <c:pt idx="499">
                  <c:v>-198.95656093206915</c:v>
                </c:pt>
                <c:pt idx="500">
                  <c:v>-198.53941750673309</c:v>
                </c:pt>
                <c:pt idx="501">
                  <c:v>-198.12884055206234</c:v>
                </c:pt>
                <c:pt idx="502">
                  <c:v>-197.72480044612746</c:v>
                </c:pt>
                <c:pt idx="503">
                  <c:v>-197.32726131113327</c:v>
                </c:pt>
                <c:pt idx="504">
                  <c:v>-196.93618138884199</c:v>
                </c:pt>
                <c:pt idx="505">
                  <c:v>-196.55151340747548</c:v>
                </c:pt>
                <c:pt idx="506">
                  <c:v>-196.17320493918956</c:v>
                </c:pt>
                <c:pt idx="507">
                  <c:v>-195.80119874735414</c:v>
                </c:pt>
                <c:pt idx="508">
                  <c:v>-195.43543312299633</c:v>
                </c:pt>
                <c:pt idx="509">
                  <c:v>-195.07584220988784</c:v>
                </c:pt>
                <c:pt idx="510">
                  <c:v>-194.72235631785929</c:v>
                </c:pt>
                <c:pt idx="511">
                  <c:v>-194.37490222404253</c:v>
                </c:pt>
                <c:pt idx="512">
                  <c:v>-194.03340346181864</c:v>
                </c:pt>
                <c:pt idx="513">
                  <c:v>-193.69778059734526</c:v>
                </c:pt>
                <c:pt idx="514">
                  <c:v>-193.36795149360989</c:v>
                </c:pt>
                <c:pt idx="515">
                  <c:v>-193.04383156202681</c:v>
                </c:pt>
                <c:pt idx="516">
                  <c:v>-192.72533400165358</c:v>
                </c:pt>
                <c:pt idx="517">
                  <c:v>-192.41237002616259</c:v>
                </c:pt>
                <c:pt idx="518">
                  <c:v>-192.10484907874456</c:v>
                </c:pt>
                <c:pt idx="519">
                  <c:v>-191.80267903516742</c:v>
                </c:pt>
                <c:pt idx="520">
                  <c:v>-191.50576639524598</c:v>
                </c:pt>
                <c:pt idx="521">
                  <c:v>-191.21401646300902</c:v>
                </c:pt>
                <c:pt idx="522">
                  <c:v>-190.92733351587347</c:v>
                </c:pt>
                <c:pt idx="523">
                  <c:v>-190.64562096315819</c:v>
                </c:pt>
                <c:pt idx="524">
                  <c:v>-190.36878149428205</c:v>
                </c:pt>
                <c:pt idx="525">
                  <c:v>-190.09671721700636</c:v>
                </c:pt>
                <c:pt idx="526">
                  <c:v>-189.82932978608702</c:v>
                </c:pt>
                <c:pt idx="527">
                  <c:v>-189.56652052271008</c:v>
                </c:pt>
                <c:pt idx="528">
                  <c:v>-189.30819052508434</c:v>
                </c:pt>
                <c:pt idx="529">
                  <c:v>-189.05424077056733</c:v>
                </c:pt>
                <c:pt idx="530">
                  <c:v>-188.80457220969606</c:v>
                </c:pt>
                <c:pt idx="531">
                  <c:v>-188.55908585249423</c:v>
                </c:pt>
                <c:pt idx="532">
                  <c:v>-188.31768284741693</c:v>
                </c:pt>
                <c:pt idx="533">
                  <c:v>-188.08026455329286</c:v>
                </c:pt>
                <c:pt idx="534">
                  <c:v>-187.8467326046113</c:v>
                </c:pt>
                <c:pt idx="535">
                  <c:v>-187.61698897049433</c:v>
                </c:pt>
                <c:pt idx="536">
                  <c:v>-187.39093600768652</c:v>
                </c:pt>
                <c:pt idx="537">
                  <c:v>-187.16847650788063</c:v>
                </c:pt>
                <c:pt idx="538">
                  <c:v>-186.94951373969013</c:v>
                </c:pt>
                <c:pt idx="539">
                  <c:v>-186.73395148556696</c:v>
                </c:pt>
                <c:pt idx="540">
                  <c:v>-186.52169407395138</c:v>
                </c:pt>
                <c:pt idx="541">
                  <c:v>-186.31264640693024</c:v>
                </c:pt>
                <c:pt idx="542">
                  <c:v>-186.10671398366793</c:v>
                </c:pt>
                <c:pt idx="543">
                  <c:v>-185.90380291986216</c:v>
                </c:pt>
                <c:pt idx="544">
                  <c:v>-185.70381996346691</c:v>
                </c:pt>
                <c:pt idx="545">
                  <c:v>-185.50667250691203</c:v>
                </c:pt>
                <c:pt idx="546">
                  <c:v>-185.3122685960395</c:v>
                </c:pt>
                <c:pt idx="547">
                  <c:v>-185.12051693596339</c:v>
                </c:pt>
                <c:pt idx="548">
                  <c:v>-184.93132689405286</c:v>
                </c:pt>
                <c:pt idx="549">
                  <c:v>-184.74460850022444</c:v>
                </c:pt>
                <c:pt idx="550">
                  <c:v>-184.56027244472278</c:v>
                </c:pt>
                <c:pt idx="551">
                  <c:v>-184.37823007355598</c:v>
                </c:pt>
                <c:pt idx="552">
                  <c:v>-184.19839338174768</c:v>
                </c:pt>
                <c:pt idx="553">
                  <c:v>-184.02067500455129</c:v>
                </c:pt>
                <c:pt idx="554">
                  <c:v>-183.84498820677305</c:v>
                </c:pt>
                <c:pt idx="555">
                  <c:v>-183.67124687033399</c:v>
                </c:pt>
                <c:pt idx="556">
                  <c:v>-183.49936548019787</c:v>
                </c:pt>
                <c:pt idx="557">
                  <c:v>-183.32925910878339</c:v>
                </c:pt>
                <c:pt idx="558">
                  <c:v>-183.16084339897176</c:v>
                </c:pt>
                <c:pt idx="559">
                  <c:v>-182.99403454581531</c:v>
                </c:pt>
                <c:pt idx="560">
                  <c:v>-182.82874927704452</c:v>
                </c:pt>
                <c:pt idx="561">
                  <c:v>-182.66490483246687</c:v>
                </c:pt>
                <c:pt idx="562">
                  <c:v>-182.50241894234435</c:v>
                </c:pt>
                <c:pt idx="563">
                  <c:v>-182.34120980483152</c:v>
                </c:pt>
                <c:pt idx="564">
                  <c:v>-182.18119606255081</c:v>
                </c:pt>
                <c:pt idx="565">
                  <c:v>-182.02229677837786</c:v>
                </c:pt>
                <c:pt idx="566">
                  <c:v>-181.86443141050441</c:v>
                </c:pt>
                <c:pt idx="567">
                  <c:v>-181.70751978684319</c:v>
                </c:pt>
                <c:pt idx="568">
                  <c:v>-181.55148207883548</c:v>
                </c:pt>
                <c:pt idx="569">
                  <c:v>-181.39623877471786</c:v>
                </c:pt>
                <c:pt idx="570">
                  <c:v>-181.24171065230303</c:v>
                </c:pt>
                <c:pt idx="571">
                  <c:v>-181.08781875132468</c:v>
                </c:pt>
                <c:pt idx="572">
                  <c:v>-180.93448434539636</c:v>
                </c:pt>
                <c:pt idx="573">
                  <c:v>-180.78162891362993</c:v>
                </c:pt>
                <c:pt idx="574">
                  <c:v>-180.62917411195858</c:v>
                </c:pt>
                <c:pt idx="575">
                  <c:v>-180.47704174420582</c:v>
                </c:pt>
                <c:pt idx="576">
                  <c:v>-180.32515373294353</c:v>
                </c:pt>
                <c:pt idx="577">
                  <c:v>-180.17343209017659</c:v>
                </c:pt>
                <c:pt idx="578">
                  <c:v>-180.02179888789499</c:v>
                </c:pt>
                <c:pt idx="579">
                  <c:v>-179.87017622852989</c:v>
                </c:pt>
                <c:pt idx="580">
                  <c:v>-179.71848621535167</c:v>
                </c:pt>
                <c:pt idx="581">
                  <c:v>-179.56665092284697</c:v>
                </c:pt>
                <c:pt idx="582">
                  <c:v>-179.41459236711211</c:v>
                </c:pt>
                <c:pt idx="583">
                  <c:v>-179.26223247629892</c:v>
                </c:pt>
                <c:pt idx="584">
                  <c:v>-179.10949306115191</c:v>
                </c:pt>
                <c:pt idx="585">
                  <c:v>-178.95629578567369</c:v>
                </c:pt>
                <c:pt idx="586">
                  <c:v>-178.80256213795832</c:v>
                </c:pt>
                <c:pt idx="587">
                  <c:v>-178.64821340123208</c:v>
                </c:pt>
                <c:pt idx="588">
                  <c:v>-178.49317062514342</c:v>
                </c:pt>
                <c:pt idx="589">
                  <c:v>-178.33735459734464</c:v>
                </c:pt>
                <c:pt idx="590">
                  <c:v>-178.18068581541007</c:v>
                </c:pt>
                <c:pt idx="591">
                  <c:v>-178.02308445913755</c:v>
                </c:pt>
                <c:pt idx="592">
                  <c:v>-177.86447036328272</c:v>
                </c:pt>
                <c:pt idx="593">
                  <c:v>-177.7047629907762</c:v>
                </c:pt>
                <c:pt idx="594">
                  <c:v>-177.54388140648018</c:v>
                </c:pt>
                <c:pt idx="595">
                  <c:v>-177.38174425154068</c:v>
                </c:pt>
                <c:pt idx="596">
                  <c:v>-177.21826971839775</c:v>
                </c:pt>
                <c:pt idx="597">
                  <c:v>-177.05337552651562</c:v>
                </c:pt>
                <c:pt idx="598">
                  <c:v>-176.88697889890577</c:v>
                </c:pt>
                <c:pt idx="599">
                  <c:v>-176.71899653951209</c:v>
                </c:pt>
                <c:pt idx="600">
                  <c:v>-176.54934461153809</c:v>
                </c:pt>
                <c:pt idx="601">
                  <c:v>-176.37793871679804</c:v>
                </c:pt>
                <c:pt idx="602">
                  <c:v>-176.20469387617996</c:v>
                </c:pt>
                <c:pt idx="603">
                  <c:v>-176.02952451131429</c:v>
                </c:pt>
                <c:pt idx="604">
                  <c:v>-175.85234442754737</c:v>
                </c:pt>
                <c:pt idx="605">
                  <c:v>-175.67306679832606</c:v>
                </c:pt>
                <c:pt idx="606">
                  <c:v>-175.49160415110583</c:v>
                </c:pt>
                <c:pt idx="607">
                  <c:v>-175.30786835490179</c:v>
                </c:pt>
                <c:pt idx="608">
                  <c:v>-175.1217706096096</c:v>
                </c:pt>
                <c:pt idx="609">
                  <c:v>-174.93322143723179</c:v>
                </c:pt>
                <c:pt idx="610">
                  <c:v>-174.7421306751516</c:v>
                </c:pt>
                <c:pt idx="611">
                  <c:v>-174.5484074716062</c:v>
                </c:pt>
                <c:pt idx="612">
                  <c:v>-174.35196028351987</c:v>
                </c:pt>
                <c:pt idx="613">
                  <c:v>-174.15269687686677</c:v>
                </c:pt>
                <c:pt idx="614">
                  <c:v>-173.95052432974245</c:v>
                </c:pt>
                <c:pt idx="615">
                  <c:v>-173.74534903833325</c:v>
                </c:pt>
                <c:pt idx="616">
                  <c:v>-173.53707672598384</c:v>
                </c:pt>
                <c:pt idx="617">
                  <c:v>-173.32561245557181</c:v>
                </c:pt>
                <c:pt idx="618">
                  <c:v>-173.11086064541166</c:v>
                </c:pt>
                <c:pt idx="619">
                  <c:v>-172.89272508891901</c:v>
                </c:pt>
                <c:pt idx="620">
                  <c:v>-172.6711089782788</c:v>
                </c:pt>
                <c:pt idx="621">
                  <c:v>-172.44591493237218</c:v>
                </c:pt>
                <c:pt idx="622">
                  <c:v>-172.21704502922822</c:v>
                </c:pt>
                <c:pt idx="623">
                  <c:v>-171.98440084327808</c:v>
                </c:pt>
                <c:pt idx="624">
                  <c:v>-171.74788348770022</c:v>
                </c:pt>
                <c:pt idx="625">
                  <c:v>-171.50739366215782</c:v>
                </c:pt>
                <c:pt idx="626">
                  <c:v>-171.2628317062395</c:v>
                </c:pt>
                <c:pt idx="627">
                  <c:v>-171.01409765892478</c:v>
                </c:pt>
                <c:pt idx="628">
                  <c:v>-170.76109132440735</c:v>
                </c:pt>
                <c:pt idx="629">
                  <c:v>-170.50371234461727</c:v>
                </c:pt>
                <c:pt idx="630">
                  <c:v>-170.24186027879259</c:v>
                </c:pt>
                <c:pt idx="631">
                  <c:v>-169.97543469045868</c:v>
                </c:pt>
                <c:pt idx="632">
                  <c:v>-169.70433524217972</c:v>
                </c:pt>
                <c:pt idx="633">
                  <c:v>-169.42846179845145</c:v>
                </c:pt>
                <c:pt idx="634">
                  <c:v>-169.14771453710992</c:v>
                </c:pt>
                <c:pt idx="635">
                  <c:v>-168.86199406962936</c:v>
                </c:pt>
                <c:pt idx="636">
                  <c:v>-168.57120157068434</c:v>
                </c:pt>
                <c:pt idx="637">
                  <c:v>-168.27523891734594</c:v>
                </c:pt>
                <c:pt idx="638">
                  <c:v>-167.9740088382799</c:v>
                </c:pt>
                <c:pt idx="639">
                  <c:v>-167.66741507329758</c:v>
                </c:pt>
                <c:pt idx="640">
                  <c:v>-167.35536254360778</c:v>
                </c:pt>
                <c:pt idx="641">
                  <c:v>-167.03775753309677</c:v>
                </c:pt>
                <c:pt idx="642">
                  <c:v>-166.71450788093551</c:v>
                </c:pt>
                <c:pt idx="643">
                  <c:v>-166.38552318580295</c:v>
                </c:pt>
                <c:pt idx="644">
                  <c:v>-166.05071502196992</c:v>
                </c:pt>
                <c:pt idx="645">
                  <c:v>-165.70999716745831</c:v>
                </c:pt>
                <c:pt idx="646">
                  <c:v>-165.36328584444678</c:v>
                </c:pt>
                <c:pt idx="647">
                  <c:v>-165.01049997204461</c:v>
                </c:pt>
                <c:pt idx="648">
                  <c:v>-164.6515614315006</c:v>
                </c:pt>
                <c:pt idx="649">
                  <c:v>-164.28639534385042</c:v>
                </c:pt>
                <c:pt idx="650">
                  <c:v>-163.91493035993517</c:v>
                </c:pt>
                <c:pt idx="651">
                  <c:v>-163.53709896264624</c:v>
                </c:pt>
                <c:pt idx="652">
                  <c:v>-163.1528377811629</c:v>
                </c:pt>
                <c:pt idx="653">
                  <c:v>-162.76208791685565</c:v>
                </c:pt>
                <c:pt idx="654">
                  <c:v>-162.36479528042403</c:v>
                </c:pt>
                <c:pt idx="655">
                  <c:v>-161.96091093972473</c:v>
                </c:pt>
                <c:pt idx="656">
                  <c:v>-161.55039147762338</c:v>
                </c:pt>
                <c:pt idx="657">
                  <c:v>-161.13319935907791</c:v>
                </c:pt>
                <c:pt idx="658">
                  <c:v>-160.70930330651959</c:v>
                </c:pt>
                <c:pt idx="659">
                  <c:v>-160.27867868245664</c:v>
                </c:pt>
                <c:pt idx="660">
                  <c:v>-159.84130787806927</c:v>
                </c:pt>
                <c:pt idx="661">
                  <c:v>-159.39718070641294</c:v>
                </c:pt>
                <c:pt idx="662">
                  <c:v>-158.94629479867916</c:v>
                </c:pt>
                <c:pt idx="663">
                  <c:v>-158.48865600179991</c:v>
                </c:pt>
                <c:pt idx="664">
                  <c:v>-158.02427877551457</c:v>
                </c:pt>
                <c:pt idx="665">
                  <c:v>-157.55318658684695</c:v>
                </c:pt>
                <c:pt idx="666">
                  <c:v>-157.07541229977826</c:v>
                </c:pt>
                <c:pt idx="667">
                  <c:v>-156.59099855773837</c:v>
                </c:pt>
                <c:pt idx="668">
                  <c:v>-156.09999815638139</c:v>
                </c:pt>
                <c:pt idx="669">
                  <c:v>-155.6024744039691</c:v>
                </c:pt>
                <c:pt idx="670">
                  <c:v>-155.09850146655191</c:v>
                </c:pt>
                <c:pt idx="671">
                  <c:v>-154.58816469501861</c:v>
                </c:pt>
                <c:pt idx="672">
                  <c:v>-154.07156093098948</c:v>
                </c:pt>
                <c:pt idx="673">
                  <c:v>-153.54879878845162</c:v>
                </c:pt>
                <c:pt idx="674">
                  <c:v>-153.01999890798299</c:v>
                </c:pt>
                <c:pt idx="675">
                  <c:v>-152.48529418039055</c:v>
                </c:pt>
                <c:pt idx="676">
                  <c:v>-151.94482993659946</c:v>
                </c:pt>
                <c:pt idx="677">
                  <c:v>-151.3987641006737</c:v>
                </c:pt>
                <c:pt idx="678">
                  <c:v>-150.84726730293079</c:v>
                </c:pt>
                <c:pt idx="679">
                  <c:v>-150.29052295023808</c:v>
                </c:pt>
                <c:pt idx="680">
                  <c:v>-149.7287272507391</c:v>
                </c:pt>
                <c:pt idx="681">
                  <c:v>-149.1620891904669</c:v>
                </c:pt>
                <c:pt idx="682">
                  <c:v>-148.59083045955498</c:v>
                </c:pt>
                <c:pt idx="683">
                  <c:v>-148.01518532603669</c:v>
                </c:pt>
                <c:pt idx="684">
                  <c:v>-147.43540045558191</c:v>
                </c:pt>
                <c:pt idx="685">
                  <c:v>-146.8517346758739</c:v>
                </c:pt>
                <c:pt idx="686">
                  <c:v>-146.26445868475531</c:v>
                </c:pt>
                <c:pt idx="687">
                  <c:v>-145.67385470171808</c:v>
                </c:pt>
                <c:pt idx="688">
                  <c:v>-145.08021606278513</c:v>
                </c:pt>
                <c:pt idx="689">
                  <c:v>-144.48384675933988</c:v>
                </c:pt>
                <c:pt idx="690">
                  <c:v>-143.88506092197127</c:v>
                </c:pt>
                <c:pt idx="691">
                  <c:v>-143.28418225093802</c:v>
                </c:pt>
                <c:pt idx="692">
                  <c:v>-142.68154339538583</c:v>
                </c:pt>
                <c:pt idx="693">
                  <c:v>-142.07748528398179</c:v>
                </c:pt>
                <c:pt idx="694">
                  <c:v>-141.47235641014436</c:v>
                </c:pt>
                <c:pt idx="695">
                  <c:v>-140.8665120755447</c:v>
                </c:pt>
                <c:pt idx="696">
                  <c:v>-140.26031359601564</c:v>
                </c:pt>
                <c:pt idx="697">
                  <c:v>-139.65412747443665</c:v>
                </c:pt>
                <c:pt idx="698">
                  <c:v>-139.04832454553954</c:v>
                </c:pt>
                <c:pt idx="699">
                  <c:v>-138.4432790979136</c:v>
                </c:pt>
                <c:pt idx="700">
                  <c:v>-137.83936797875543</c:v>
                </c:pt>
                <c:pt idx="701">
                  <c:v>-137.23696968711809</c:v>
                </c:pt>
                <c:pt idx="702">
                  <c:v>-136.63646346155411</c:v>
                </c:pt>
                <c:pt idx="703">
                  <c:v>-136.03822836811349</c:v>
                </c:pt>
                <c:pt idx="704">
                  <c:v>-135.44264239465912</c:v>
                </c:pt>
                <c:pt idx="705">
                  <c:v>-134.8500815573849</c:v>
                </c:pt>
                <c:pt idx="706">
                  <c:v>-134.2609190252812</c:v>
                </c:pt>
                <c:pt idx="707">
                  <c:v>-133.67552426807674</c:v>
                </c:pt>
                <c:pt idx="708">
                  <c:v>-133.09426223291646</c:v>
                </c:pt>
                <c:pt idx="709">
                  <c:v>-132.51749255469673</c:v>
                </c:pt>
                <c:pt idx="710">
                  <c:v>-131.945568804598</c:v>
                </c:pt>
                <c:pt idx="711">
                  <c:v>-131.3788377809218</c:v>
                </c:pt>
                <c:pt idx="712">
                  <c:v>-130.81763884587397</c:v>
                </c:pt>
                <c:pt idx="713">
                  <c:v>-130.26230331143478</c:v>
                </c:pt>
                <c:pt idx="714">
                  <c:v>-129.71315387694278</c:v>
                </c:pt>
                <c:pt idx="715">
                  <c:v>-129.17050412048579</c:v>
                </c:pt>
                <c:pt idx="716">
                  <c:v>-128.63465804565433</c:v>
                </c:pt>
                <c:pt idx="717">
                  <c:v>-128.10590968468875</c:v>
                </c:pt>
                <c:pt idx="718">
                  <c:v>-127.58454275852209</c:v>
                </c:pt>
                <c:pt idx="719">
                  <c:v>-127.07083039372412</c:v>
                </c:pt>
                <c:pt idx="720">
                  <c:v>-126.56503489587018</c:v>
                </c:pt>
                <c:pt idx="721">
                  <c:v>-126.0674075784117</c:v>
                </c:pt>
                <c:pt idx="722">
                  <c:v>-125.57818864570994</c:v>
                </c:pt>
                <c:pt idx="723">
                  <c:v>-125.09760712851656</c:v>
                </c:pt>
                <c:pt idx="724">
                  <c:v>-124.62588086984705</c:v>
                </c:pt>
                <c:pt idx="725">
                  <c:v>-124.16321655890525</c:v>
                </c:pt>
                <c:pt idx="726">
                  <c:v>-123.70980981045054</c:v>
                </c:pt>
                <c:pt idx="727">
                  <c:v>-123.26584528680995</c:v>
                </c:pt>
                <c:pt idx="728">
                  <c:v>-122.831496859556</c:v>
                </c:pt>
                <c:pt idx="729">
                  <c:v>-122.40692780775458</c:v>
                </c:pt>
                <c:pt idx="730">
                  <c:v>-121.99229104959969</c:v>
                </c:pt>
                <c:pt idx="731">
                  <c:v>-121.58772940420299</c:v>
                </c:pt>
                <c:pt idx="732">
                  <c:v>-121.19337588029691</c:v>
                </c:pt>
                <c:pt idx="733">
                  <c:v>-120.80935398862202</c:v>
                </c:pt>
                <c:pt idx="734">
                  <c:v>-120.43577807482151</c:v>
                </c:pt>
                <c:pt idx="735">
                  <c:v>-120.07275366973398</c:v>
                </c:pt>
                <c:pt idx="736">
                  <c:v>-119.72037785407083</c:v>
                </c:pt>
                <c:pt idx="737">
                  <c:v>-119.37873963457463</c:v>
                </c:pt>
                <c:pt idx="738">
                  <c:v>-119.04792032888403</c:v>
                </c:pt>
                <c:pt idx="739">
                  <c:v>-118.72799395646751</c:v>
                </c:pt>
                <c:pt idx="740">
                  <c:v>-118.41902763313777</c:v>
                </c:pt>
                <c:pt idx="741">
                  <c:v>-118.12108196681241</c:v>
                </c:pt>
                <c:pt idx="742">
                  <c:v>-117.83421145234595</c:v>
                </c:pt>
                <c:pt idx="743">
                  <c:v>-117.55846486341562</c:v>
                </c:pt>
                <c:pt idx="744">
                  <c:v>-117.29388563960481</c:v>
                </c:pt>
                <c:pt idx="745">
                  <c:v>-117.04051226698452</c:v>
                </c:pt>
                <c:pt idx="746">
                  <c:v>-116.7983786506459</c:v>
                </c:pt>
                <c:pt idx="747">
                  <c:v>-116.56751447778396</c:v>
                </c:pt>
                <c:pt idx="748">
                  <c:v>-116.34794557007659</c:v>
                </c:pt>
                <c:pt idx="749">
                  <c:v>-116.13969422423449</c:v>
                </c:pt>
                <c:pt idx="750">
                  <c:v>-115.94277953972674</c:v>
                </c:pt>
                <c:pt idx="751">
                  <c:v>-115.7572177328033</c:v>
                </c:pt>
                <c:pt idx="752">
                  <c:v>-115.58302243604672</c:v>
                </c:pt>
                <c:pt idx="753">
                  <c:v>-115.42020498278549</c:v>
                </c:pt>
                <c:pt idx="754">
                  <c:v>-115.26877467579405</c:v>
                </c:pt>
                <c:pt idx="755">
                  <c:v>-115.12873903978787</c:v>
                </c:pt>
                <c:pt idx="756">
                  <c:v>-115.00010405729743</c:v>
                </c:pt>
                <c:pt idx="757">
                  <c:v>-114.88287438757062</c:v>
                </c:pt>
                <c:pt idx="758">
                  <c:v>-114.77705356821328</c:v>
                </c:pt>
                <c:pt idx="759">
                  <c:v>-114.68264419932906</c:v>
                </c:pt>
                <c:pt idx="760">
                  <c:v>-114.59964810996325</c:v>
                </c:pt>
                <c:pt idx="761">
                  <c:v>-114.52806650669501</c:v>
                </c:pt>
                <c:pt idx="762">
                  <c:v>-114.46790010425336</c:v>
                </c:pt>
                <c:pt idx="763">
                  <c:v>-114.41914923806083</c:v>
                </c:pt>
                <c:pt idx="764">
                  <c:v>-114.38181395863016</c:v>
                </c:pt>
                <c:pt idx="765">
                  <c:v>-114.35589410775799</c:v>
                </c:pt>
                <c:pt idx="766">
                  <c:v>-114.34138937647515</c:v>
                </c:pt>
                <c:pt idx="767">
                  <c:v>-114.33829934472432</c:v>
                </c:pt>
                <c:pt idx="768">
                  <c:v>-114.34662350274766</c:v>
                </c:pt>
                <c:pt idx="769">
                  <c:v>-114.36636125417391</c:v>
                </c:pt>
                <c:pt idx="770">
                  <c:v>-114.39751190080422</c:v>
                </c:pt>
                <c:pt idx="771">
                  <c:v>-114.4400746091022</c:v>
                </c:pt>
                <c:pt idx="772">
                  <c:v>-114.49404835840362</c:v>
                </c:pt>
                <c:pt idx="773">
                  <c:v>-114.55943187086932</c:v>
                </c:pt>
                <c:pt idx="774">
                  <c:v>-114.63622352321769</c:v>
                </c:pt>
                <c:pt idx="775">
                  <c:v>-114.72442124028592</c:v>
                </c:pt>
                <c:pt idx="776">
                  <c:v>-114.82402237048711</c:v>
                </c:pt>
                <c:pt idx="777">
                  <c:v>-114.93502354325079</c:v>
                </c:pt>
                <c:pt idx="778">
                  <c:v>-115.0574205085601</c:v>
                </c:pt>
                <c:pt idx="779">
                  <c:v>-115.19120795872904</c:v>
                </c:pt>
                <c:pt idx="780">
                  <c:v>-115.33637933259888</c:v>
                </c:pt>
                <c:pt idx="781">
                  <c:v>-115.49292660237586</c:v>
                </c:pt>
                <c:pt idx="782">
                  <c:v>-115.66084004338084</c:v>
                </c:pt>
                <c:pt idx="783">
                  <c:v>-115.8401079870374</c:v>
                </c:pt>
                <c:pt idx="784">
                  <c:v>-116.03071655748903</c:v>
                </c:pt>
                <c:pt idx="785">
                  <c:v>-116.23264939230886</c:v>
                </c:pt>
                <c:pt idx="786">
                  <c:v>-116.44588734784391</c:v>
                </c:pt>
                <c:pt idx="787">
                  <c:v>-116.6704081898267</c:v>
                </c:pt>
                <c:pt idx="788">
                  <c:v>-116.90618626998349</c:v>
                </c:pt>
                <c:pt idx="789">
                  <c:v>-117.15319218947594</c:v>
                </c:pt>
                <c:pt idx="790">
                  <c:v>-117.41139245012667</c:v>
                </c:pt>
                <c:pt idx="791">
                  <c:v>-117.68074909450534</c:v>
                </c:pt>
                <c:pt idx="792">
                  <c:v>-117.9612193360807</c:v>
                </c:pt>
                <c:pt idx="793">
                  <c:v>-118.25275518078446</c:v>
                </c:pt>
                <c:pt idx="794">
                  <c:v>-118.55530304148013</c:v>
                </c:pt>
                <c:pt idx="795">
                  <c:v>-118.86880334697666</c:v>
                </c:pt>
                <c:pt idx="796">
                  <c:v>-119.19319014738812</c:v>
                </c:pt>
                <c:pt idx="797">
                  <c:v>-119.52839071779493</c:v>
                </c:pt>
                <c:pt idx="798">
                  <c:v>-119.87432516232357</c:v>
                </c:pt>
                <c:pt idx="799">
                  <c:v>-120.23090602092088</c:v>
                </c:pt>
                <c:pt idx="800">
                  <c:v>-120.59803788125528</c:v>
                </c:pt>
                <c:pt idx="801">
                  <c:v>-120.9756169983269</c:v>
                </c:pt>
                <c:pt idx="802">
                  <c:v>-121.36353092451293</c:v>
                </c:pt>
                <c:pt idx="803">
                  <c:v>-121.76165815290432</c:v>
                </c:pt>
                <c:pt idx="804">
                  <c:v>-122.16986777690964</c:v>
                </c:pt>
                <c:pt idx="805">
                  <c:v>-122.58801916920109</c:v>
                </c:pt>
                <c:pt idx="806">
                  <c:v>-123.01596168315822</c:v>
                </c:pt>
                <c:pt idx="807">
                  <c:v>-123.45353438001995</c:v>
                </c:pt>
                <c:pt idx="808">
                  <c:v>-123.90056578498741</c:v>
                </c:pt>
                <c:pt idx="809">
                  <c:v>-124.35687367551532</c:v>
                </c:pt>
                <c:pt idx="810">
                  <c:v>-124.8222649049936</c:v>
                </c:pt>
                <c:pt idx="811">
                  <c:v>-125.2965352649632</c:v>
                </c:pt>
                <c:pt idx="812">
                  <c:v>-125.77946938887122</c:v>
                </c:pt>
                <c:pt idx="813">
                  <c:v>-126.27084070025452</c:v>
                </c:pt>
                <c:pt idx="814">
                  <c:v>-126.77041140802748</c:v>
                </c:pt>
                <c:pt idx="815">
                  <c:v>-127.27793255131215</c:v>
                </c:pt>
                <c:pt idx="816">
                  <c:v>-127.79314409598348</c:v>
                </c:pt>
                <c:pt idx="817">
                  <c:v>-128.31577508477164</c:v>
                </c:pt>
                <c:pt idx="818">
                  <c:v>-128.84554384240093</c:v>
                </c:pt>
              </c:numCache>
            </c:numRef>
          </c:yVal>
          <c:smooth val="1"/>
          <c:extLst>
            <c:ext xmlns:c16="http://schemas.microsoft.com/office/drawing/2014/chart" uri="{C3380CC4-5D6E-409C-BE32-E72D297353CC}">
              <c16:uniqueId val="{00000003-471B-B04E-9500-7F8D858663F5}"/>
            </c:ext>
          </c:extLst>
        </c:ser>
        <c:dLbls>
          <c:showLegendKey val="0"/>
          <c:showVal val="0"/>
          <c:showCatName val="0"/>
          <c:showSerName val="0"/>
          <c:showPercent val="0"/>
          <c:showBubbleSize val="0"/>
        </c:dLbls>
        <c:axId val="529065088"/>
        <c:axId val="529066624"/>
      </c:scatterChart>
      <c:valAx>
        <c:axId val="529020032"/>
        <c:scaling>
          <c:logBase val="10"/>
          <c:orientation val="minMax"/>
          <c:min val="100"/>
        </c:scaling>
        <c:delete val="0"/>
        <c:axPos val="b"/>
        <c:minorGridlines>
          <c:spPr>
            <a:ln>
              <a:prstDash val="sysDot"/>
            </a:ln>
          </c:spPr>
        </c:minorGridlines>
        <c:title>
          <c:tx>
            <c:rich>
              <a:bodyPr rot="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Frequency</a:t>
                </a:r>
              </a:p>
            </c:rich>
          </c:tx>
          <c:overlay val="0"/>
        </c:title>
        <c:numFmt formatCode="0.E+00" sourceLinked="0"/>
        <c:majorTickMark val="out"/>
        <c:minorTickMark val="out"/>
        <c:tickLblPos val="low"/>
        <c:txPr>
          <a:bodyPr rot="-60000000" spcFirstLastPara="0" vertOverflow="ellipsis" vert="horz" wrap="square" anchor="ctr" anchorCtr="0"/>
          <a:lstStyle/>
          <a:p>
            <a:pPr>
              <a:defRPr lang="zh-CN" sz="1000" b="0" i="0" u="none" strike="noStrike" kern="1200" baseline="0">
                <a:solidFill>
                  <a:schemeClr val="tx1"/>
                </a:solidFill>
                <a:latin typeface="+mn-lt"/>
                <a:ea typeface="+mn-ea"/>
                <a:cs typeface="+mn-cs"/>
              </a:defRPr>
            </a:pPr>
            <a:endParaRPr lang="it-IT"/>
          </a:p>
        </c:txPr>
        <c:crossAx val="529021952"/>
        <c:crossesAt val="-30"/>
        <c:crossBetween val="midCat"/>
      </c:valAx>
      <c:valAx>
        <c:axId val="529021952"/>
        <c:scaling>
          <c:orientation val="minMax"/>
        </c:scaling>
        <c:delete val="0"/>
        <c:axPos val="l"/>
        <c:majorGridlines/>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Gain (dB)</a:t>
                </a:r>
              </a:p>
            </c:rich>
          </c:tx>
          <c:layout>
            <c:manualLayout>
              <c:xMode val="edge"/>
              <c:yMode val="edge"/>
              <c:x val="5.8949089740253903E-2"/>
              <c:y val="0.3830965593858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9020032"/>
        <c:crossesAt val="100"/>
        <c:crossBetween val="midCat"/>
      </c:valAx>
      <c:valAx>
        <c:axId val="529065088"/>
        <c:scaling>
          <c:logBase val="10"/>
          <c:orientation val="minMax"/>
        </c:scaling>
        <c:delete val="1"/>
        <c:axPos val="b"/>
        <c:numFmt formatCode="0" sourceLinked="1"/>
        <c:majorTickMark val="out"/>
        <c:minorTickMark val="none"/>
        <c:tickLblPos val="nextTo"/>
        <c:crossAx val="529066624"/>
        <c:crosses val="autoZero"/>
        <c:crossBetween val="midCat"/>
      </c:valAx>
      <c:valAx>
        <c:axId val="529066624"/>
        <c:scaling>
          <c:orientation val="minMax"/>
          <c:max val="0"/>
          <c:min val="-180"/>
        </c:scaling>
        <c:delete val="0"/>
        <c:axPos val="r"/>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Phase Margin (degree)</a:t>
                </a:r>
              </a:p>
            </c:rich>
          </c:tx>
          <c:layout>
            <c:manualLayout>
              <c:xMode val="edge"/>
              <c:yMode val="edge"/>
              <c:x val="0.87389130012000105"/>
              <c:y val="0.2745007780674679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9065088"/>
        <c:crosses val="max"/>
        <c:crossBetween val="midCat"/>
        <c:majorUnit val="30"/>
      </c:valAx>
    </c:plotArea>
    <c:legend>
      <c:legendPos val="r"/>
      <c:layout>
        <c:manualLayout>
          <c:xMode val="edge"/>
          <c:yMode val="edge"/>
          <c:x val="0.16032244751274644"/>
          <c:y val="0.61860680002053348"/>
          <c:w val="0.11172067873927911"/>
          <c:h val="0.22138904507278437"/>
        </c:manualLayout>
      </c:layout>
      <c:overlay val="0"/>
      <c:spPr>
        <a:solidFill>
          <a:schemeClr val="bg1"/>
        </a:solidFill>
      </c:spPr>
      <c:txPr>
        <a:bodyPr rot="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legend>
    <c:plotVisOnly val="1"/>
    <c:dispBlanksAs val="gap"/>
    <c:showDLblsOverMax val="0"/>
  </c:chart>
  <c:txPr>
    <a:bodyPr/>
    <a:lstStyle/>
    <a:p>
      <a:pPr>
        <a:defRPr lang="zh-CN"/>
      </a:pPr>
      <a:endParaRPr lang="it-I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en-US"/>
              <a:t>Feedforward</a:t>
            </a:r>
            <a:r>
              <a:rPr lang="en-US" baseline="0"/>
              <a:t> </a:t>
            </a:r>
            <a:r>
              <a:rPr lang="en-US"/>
              <a:t>Bode Plot</a:t>
            </a:r>
          </a:p>
        </c:rich>
      </c:tx>
      <c:layout>
        <c:manualLayout>
          <c:xMode val="edge"/>
          <c:yMode val="edge"/>
          <c:x val="0.33683336621269799"/>
          <c:y val="2.5442171813234399E-2"/>
        </c:manualLayout>
      </c:layout>
      <c:overlay val="0"/>
    </c:title>
    <c:autoTitleDeleted val="0"/>
    <c:plotArea>
      <c:layout>
        <c:manualLayout>
          <c:layoutTarget val="inner"/>
          <c:xMode val="edge"/>
          <c:yMode val="edge"/>
          <c:x val="0.157506652653672"/>
          <c:y val="0.12817556923798801"/>
          <c:w val="0.65781411588250804"/>
          <c:h val="0.71510376866900005"/>
        </c:manualLayout>
      </c:layout>
      <c:scatterChart>
        <c:scatterStyle val="smoothMarker"/>
        <c:varyColors val="0"/>
        <c:ser>
          <c:idx val="0"/>
          <c:order val="0"/>
          <c:tx>
            <c:v>gain</c:v>
          </c:tx>
          <c:spPr>
            <a:ln w="38100" cap="rnd" cmpd="sng" algn="ctr">
              <a:solidFill>
                <a:schemeClr val="accent1">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Sheet2!$AX$4:$AX$822</c:f>
              <c:numCache>
                <c:formatCode>0.00000000</c:formatCode>
                <c:ptCount val="819"/>
                <c:pt idx="0">
                  <c:v>4.2430408528344531E-14</c:v>
                </c:pt>
                <c:pt idx="1">
                  <c:v>4.4359063461451095E-14</c:v>
                </c:pt>
                <c:pt idx="2">
                  <c:v>4.6287718394557659E-14</c:v>
                </c:pt>
                <c:pt idx="3">
                  <c:v>5.0145028260770782E-14</c:v>
                </c:pt>
                <c:pt idx="4">
                  <c:v>5.2073683193877346E-14</c:v>
                </c:pt>
                <c:pt idx="5">
                  <c:v>5.4002338126983911E-14</c:v>
                </c:pt>
                <c:pt idx="6">
                  <c:v>5.5930993060090475E-14</c:v>
                </c:pt>
                <c:pt idx="7">
                  <c:v>5.9788302926303604E-14</c:v>
                </c:pt>
                <c:pt idx="8">
                  <c:v>6.1716957859410149E-14</c:v>
                </c:pt>
                <c:pt idx="9">
                  <c:v>6.5574267725623278E-14</c:v>
                </c:pt>
                <c:pt idx="10">
                  <c:v>6.7502922658729836E-14</c:v>
                </c:pt>
                <c:pt idx="11">
                  <c:v>7.1360232524942953E-14</c:v>
                </c:pt>
                <c:pt idx="12">
                  <c:v>7.5217542391156069E-14</c:v>
                </c:pt>
                <c:pt idx="13">
                  <c:v>7.9074852257369185E-14</c:v>
                </c:pt>
                <c:pt idx="14">
                  <c:v>8.2932162123582289E-14</c:v>
                </c:pt>
                <c:pt idx="15">
                  <c:v>8.6789471989795417E-14</c:v>
                </c:pt>
                <c:pt idx="16">
                  <c:v>9.0646781856008508E-14</c:v>
                </c:pt>
                <c:pt idx="17">
                  <c:v>9.4504091722221625E-14</c:v>
                </c:pt>
                <c:pt idx="18">
                  <c:v>9.8361401588434728E-14</c:v>
                </c:pt>
                <c:pt idx="19">
                  <c:v>1.0414736638775438E-13</c:v>
                </c:pt>
                <c:pt idx="20">
                  <c:v>1.0800467625396748E-13</c:v>
                </c:pt>
                <c:pt idx="21">
                  <c:v>1.1379064105328713E-13</c:v>
                </c:pt>
                <c:pt idx="22">
                  <c:v>1.1957660585260678E-13</c:v>
                </c:pt>
                <c:pt idx="23">
                  <c:v>1.2536257065192643E-13</c:v>
                </c:pt>
                <c:pt idx="24">
                  <c:v>1.3114853545124605E-13</c:v>
                </c:pt>
                <c:pt idx="25">
                  <c:v>1.3693450025056568E-13</c:v>
                </c:pt>
                <c:pt idx="26">
                  <c:v>1.4272046504988532E-13</c:v>
                </c:pt>
                <c:pt idx="27">
                  <c:v>1.5043508478231148E-13</c:v>
                </c:pt>
                <c:pt idx="28">
                  <c:v>1.5814970451473764E-13</c:v>
                </c:pt>
                <c:pt idx="29">
                  <c:v>1.6393566931405724E-13</c:v>
                </c:pt>
                <c:pt idx="30">
                  <c:v>1.7165028904648342E-13</c:v>
                </c:pt>
                <c:pt idx="31">
                  <c:v>1.8129356371201606E-13</c:v>
                </c:pt>
                <c:pt idx="32">
                  <c:v>1.8900818344444224E-13</c:v>
                </c:pt>
                <c:pt idx="33">
                  <c:v>1.9865145810997485E-13</c:v>
                </c:pt>
                <c:pt idx="34">
                  <c:v>2.0829473277550752E-13</c:v>
                </c:pt>
                <c:pt idx="35">
                  <c:v>2.1793800744104016E-13</c:v>
                </c:pt>
                <c:pt idx="36">
                  <c:v>2.275812821065728E-13</c:v>
                </c:pt>
                <c:pt idx="37">
                  <c:v>2.3915321170521189E-13</c:v>
                </c:pt>
                <c:pt idx="38">
                  <c:v>2.4879648637074448E-13</c:v>
                </c:pt>
                <c:pt idx="39">
                  <c:v>2.6229707090249013E-13</c:v>
                </c:pt>
                <c:pt idx="40">
                  <c:v>2.7386900050112923E-13</c:v>
                </c:pt>
                <c:pt idx="41">
                  <c:v>2.8736958503287483E-13</c:v>
                </c:pt>
                <c:pt idx="42">
                  <c:v>3.0087016956462034E-13</c:v>
                </c:pt>
                <c:pt idx="43">
                  <c:v>3.1437075409636594E-13</c:v>
                </c:pt>
                <c:pt idx="44">
                  <c:v>3.297999935612179E-13</c:v>
                </c:pt>
                <c:pt idx="45">
                  <c:v>3.4522923302606991E-13</c:v>
                </c:pt>
                <c:pt idx="46">
                  <c:v>3.6065847249092192E-13</c:v>
                </c:pt>
                <c:pt idx="47">
                  <c:v>3.7801636688888034E-13</c:v>
                </c:pt>
                <c:pt idx="48">
                  <c:v>3.9537426128683876E-13</c:v>
                </c:pt>
                <c:pt idx="49">
                  <c:v>4.1466081061790353E-13</c:v>
                </c:pt>
                <c:pt idx="50">
                  <c:v>4.339473599489684E-13</c:v>
                </c:pt>
                <c:pt idx="51">
                  <c:v>4.5516256421313963E-13</c:v>
                </c:pt>
                <c:pt idx="52">
                  <c:v>4.7637776847731076E-13</c:v>
                </c:pt>
                <c:pt idx="53">
                  <c:v>4.9952162767458835E-13</c:v>
                </c:pt>
                <c:pt idx="54">
                  <c:v>5.2266548687186594E-13</c:v>
                </c:pt>
                <c:pt idx="55">
                  <c:v>5.4773800100224978E-13</c:v>
                </c:pt>
                <c:pt idx="56">
                  <c:v>5.7281051513263362E-13</c:v>
                </c:pt>
                <c:pt idx="57">
                  <c:v>5.9981168419612392E-13</c:v>
                </c:pt>
                <c:pt idx="58">
                  <c:v>6.2874150819272047E-13</c:v>
                </c:pt>
                <c:pt idx="59">
                  <c:v>6.5767133218931692E-13</c:v>
                </c:pt>
                <c:pt idx="60">
                  <c:v>6.8660115618591318E-13</c:v>
                </c:pt>
                <c:pt idx="61">
                  <c:v>7.1938829004872224E-13</c:v>
                </c:pt>
                <c:pt idx="62">
                  <c:v>7.521754239115312E-13</c:v>
                </c:pt>
                <c:pt idx="63">
                  <c:v>7.8881986764055288E-13</c:v>
                </c:pt>
                <c:pt idx="64">
                  <c:v>8.2546431136957435E-13</c:v>
                </c:pt>
                <c:pt idx="65">
                  <c:v>8.6403741003170208E-13</c:v>
                </c:pt>
                <c:pt idx="66">
                  <c:v>9.0646781856004242E-13</c:v>
                </c:pt>
                <c:pt idx="67">
                  <c:v>9.4889822708838236E-13</c:v>
                </c:pt>
                <c:pt idx="68">
                  <c:v>9.9325729054982865E-13</c:v>
                </c:pt>
                <c:pt idx="69">
                  <c:v>1.039545008944381E-12</c:v>
                </c:pt>
                <c:pt idx="70">
                  <c:v>1.0896900372051457E-12</c:v>
                </c:pt>
                <c:pt idx="71">
                  <c:v>1.1417637203990166E-12</c:v>
                </c:pt>
                <c:pt idx="72">
                  <c:v>1.1957660585259933E-12</c:v>
                </c:pt>
                <c:pt idx="73">
                  <c:v>1.2516970515860761E-12</c:v>
                </c:pt>
                <c:pt idx="74">
                  <c:v>1.3095566995792648E-12</c:v>
                </c:pt>
                <c:pt idx="75">
                  <c:v>1.373202312371772E-12</c:v>
                </c:pt>
                <c:pt idx="76">
                  <c:v>1.4368479251642787E-12</c:v>
                </c:pt>
                <c:pt idx="77">
                  <c:v>1.5043508478229974E-12</c:v>
                </c:pt>
                <c:pt idx="78">
                  <c:v>1.5737824254148212E-12</c:v>
                </c:pt>
                <c:pt idx="79">
                  <c:v>1.6489999678059637E-12</c:v>
                </c:pt>
                <c:pt idx="80">
                  <c:v>1.7261461651302117E-12</c:v>
                </c:pt>
                <c:pt idx="81">
                  <c:v>1.8071496723206714E-12</c:v>
                </c:pt>
                <c:pt idx="82">
                  <c:v>1.8939391443104484E-12</c:v>
                </c:pt>
                <c:pt idx="83">
                  <c:v>1.9826572712333309E-12</c:v>
                </c:pt>
                <c:pt idx="84">
                  <c:v>2.0771613629555309E-12</c:v>
                </c:pt>
                <c:pt idx="85">
                  <c:v>2.173594109610836E-12</c:v>
                </c:pt>
                <c:pt idx="86">
                  <c:v>2.2777414759985645E-12</c:v>
                </c:pt>
                <c:pt idx="87">
                  <c:v>2.3838174973193972E-12</c:v>
                </c:pt>
                <c:pt idx="88">
                  <c:v>2.4956794834395471E-12</c:v>
                </c:pt>
                <c:pt idx="89">
                  <c:v>2.6133274343590133E-12</c:v>
                </c:pt>
                <c:pt idx="90">
                  <c:v>2.7367613500777959E-12</c:v>
                </c:pt>
                <c:pt idx="91">
                  <c:v>2.8659812305958948E-12</c:v>
                </c:pt>
                <c:pt idx="92">
                  <c:v>3.0009870759133092E-12</c:v>
                </c:pt>
                <c:pt idx="93">
                  <c:v>3.143707540963145E-12</c:v>
                </c:pt>
                <c:pt idx="94">
                  <c:v>3.292213970812296E-12</c:v>
                </c:pt>
                <c:pt idx="95">
                  <c:v>3.4445777105276554E-12</c:v>
                </c:pt>
                <c:pt idx="96">
                  <c:v>3.6085133798416475E-12</c:v>
                </c:pt>
                <c:pt idx="97">
                  <c:v>3.7782350139549532E-12</c:v>
                </c:pt>
                <c:pt idx="98">
                  <c:v>3.9556712678006794E-12</c:v>
                </c:pt>
                <c:pt idx="99">
                  <c:v>4.1427507963119292E-12</c:v>
                </c:pt>
                <c:pt idx="100">
                  <c:v>4.3375449445555983E-12</c:v>
                </c:pt>
                <c:pt idx="101">
                  <c:v>4.5419823674647903E-12</c:v>
                </c:pt>
                <c:pt idx="102">
                  <c:v>4.756063065039505E-12</c:v>
                </c:pt>
                <c:pt idx="103">
                  <c:v>4.9817156922128468E-12</c:v>
                </c:pt>
                <c:pt idx="104">
                  <c:v>5.2150829391186048E-12</c:v>
                </c:pt>
                <c:pt idx="105">
                  <c:v>5.4600221156229889E-12</c:v>
                </c:pt>
                <c:pt idx="106">
                  <c:v>5.7184618766591027E-12</c:v>
                </c:pt>
                <c:pt idx="107">
                  <c:v>5.9884735672938411E-12</c:v>
                </c:pt>
                <c:pt idx="108">
                  <c:v>6.2700571875272009E-12</c:v>
                </c:pt>
                <c:pt idx="109">
                  <c:v>6.5651413922922871E-12</c:v>
                </c:pt>
                <c:pt idx="110">
                  <c:v>6.8756548365222055E-12</c:v>
                </c:pt>
                <c:pt idx="111">
                  <c:v>7.1996688652838448E-12</c:v>
                </c:pt>
                <c:pt idx="112">
                  <c:v>7.539112133510313E-12</c:v>
                </c:pt>
                <c:pt idx="113">
                  <c:v>7.8939846412016039E-12</c:v>
                </c:pt>
                <c:pt idx="114">
                  <c:v>8.2662150432908256E-12</c:v>
                </c:pt>
                <c:pt idx="115">
                  <c:v>8.6558033397779733E-12</c:v>
                </c:pt>
                <c:pt idx="116">
                  <c:v>9.0627495306630453E-12</c:v>
                </c:pt>
                <c:pt idx="117">
                  <c:v>9.4909109258122471E-12</c:v>
                </c:pt>
                <c:pt idx="118">
                  <c:v>9.9383588702924669E-12</c:v>
                </c:pt>
                <c:pt idx="119">
                  <c:v>1.0407022019036815E-11</c:v>
                </c:pt>
                <c:pt idx="120">
                  <c:v>1.0896900372045279E-11</c:v>
                </c:pt>
                <c:pt idx="121">
                  <c:v>1.1411851239184072E-11</c:v>
                </c:pt>
                <c:pt idx="122">
                  <c:v>1.1948017310586975E-11</c:v>
                </c:pt>
                <c:pt idx="123">
                  <c:v>1.2511184551053298E-11</c:v>
                </c:pt>
                <c:pt idx="124">
                  <c:v>1.3101352960583039E-11</c:v>
                </c:pt>
                <c:pt idx="125">
                  <c:v>1.3718522539176184E-11</c:v>
                </c:pt>
                <c:pt idx="126">
                  <c:v>1.4364621941765836E-11</c:v>
                </c:pt>
                <c:pt idx="127">
                  <c:v>1.5039651168351989E-11</c:v>
                </c:pt>
                <c:pt idx="128">
                  <c:v>1.5751324838667048E-11</c:v>
                </c:pt>
                <c:pt idx="129">
                  <c:v>1.6493856987911695E-11</c:v>
                </c:pt>
                <c:pt idx="130">
                  <c:v>1.7269176271019028E-11</c:v>
                </c:pt>
                <c:pt idx="131">
                  <c:v>1.8083068652788335E-11</c:v>
                </c:pt>
                <c:pt idx="132">
                  <c:v>1.8935534133219617E-11</c:v>
                </c:pt>
                <c:pt idx="133">
                  <c:v>1.9828501367245963E-11</c:v>
                </c:pt>
                <c:pt idx="134">
                  <c:v>2.076197035486735E-11</c:v>
                </c:pt>
                <c:pt idx="135">
                  <c:v>2.1741727060883084E-11</c:v>
                </c:pt>
                <c:pt idx="136">
                  <c:v>2.2765842830360043E-11</c:v>
                </c:pt>
                <c:pt idx="137">
                  <c:v>2.3840103628097513E-11</c:v>
                </c:pt>
                <c:pt idx="138">
                  <c:v>2.4962580799162367E-11</c:v>
                </c:pt>
                <c:pt idx="139">
                  <c:v>2.6139060308353901E-11</c:v>
                </c:pt>
                <c:pt idx="140">
                  <c:v>2.737147081060519E-11</c:v>
                </c:pt>
                <c:pt idx="141">
                  <c:v>2.8659812305916205E-11</c:v>
                </c:pt>
                <c:pt idx="142">
                  <c:v>3.0011799414019328E-11</c:v>
                </c:pt>
                <c:pt idx="143">
                  <c:v>3.1425503479981428E-11</c:v>
                </c:pt>
                <c:pt idx="144">
                  <c:v>3.2908639123534871E-11</c:v>
                </c:pt>
                <c:pt idx="145">
                  <c:v>3.4459277689746518E-11</c:v>
                </c:pt>
                <c:pt idx="146">
                  <c:v>3.6081276488482528E-11</c:v>
                </c:pt>
                <c:pt idx="147">
                  <c:v>3.7782350139475263E-11</c:v>
                </c:pt>
                <c:pt idx="148">
                  <c:v>3.9562498642724672E-11</c:v>
                </c:pt>
                <c:pt idx="149">
                  <c:v>4.1427507963029998E-11</c:v>
                </c:pt>
                <c:pt idx="150">
                  <c:v>4.3381235410257381E-11</c:v>
                </c:pt>
                <c:pt idx="151">
                  <c:v>4.5425609639339848E-11</c:v>
                </c:pt>
                <c:pt idx="152">
                  <c:v>4.7564487960143538E-11</c:v>
                </c:pt>
                <c:pt idx="153">
                  <c:v>4.9807513647333866E-11</c:v>
                </c:pt>
                <c:pt idx="154">
                  <c:v>5.2154686700910723E-11</c:v>
                </c:pt>
                <c:pt idx="155">
                  <c:v>5.4611793085673326E-11</c:v>
                </c:pt>
                <c:pt idx="156">
                  <c:v>5.7184618766420868E-11</c:v>
                </c:pt>
                <c:pt idx="157">
                  <c:v>5.9880878362885602E-11</c:v>
                </c:pt>
                <c:pt idx="158">
                  <c:v>6.2702500530000542E-11</c:v>
                </c:pt>
                <c:pt idx="159">
                  <c:v>6.5659128542430986E-11</c:v>
                </c:pt>
                <c:pt idx="160">
                  <c:v>6.8754619710042977E-11</c:v>
                </c:pt>
                <c:pt idx="161">
                  <c:v>7.1992831342702557E-11</c:v>
                </c:pt>
                <c:pt idx="162">
                  <c:v>7.5385335370008111E-11</c:v>
                </c:pt>
                <c:pt idx="163">
                  <c:v>7.8937917756758727E-11</c:v>
                </c:pt>
                <c:pt idx="164">
                  <c:v>8.2658293122686555E-11</c:v>
                </c:pt>
                <c:pt idx="165">
                  <c:v>8.6556104742456828E-11</c:v>
                </c:pt>
                <c:pt idx="166">
                  <c:v>9.0633281271002349E-11</c:v>
                </c:pt>
                <c:pt idx="167">
                  <c:v>9.4905251947787582E-11</c:v>
                </c:pt>
                <c:pt idx="168">
                  <c:v>9.9377802737611474E-11</c:v>
                </c:pt>
                <c:pt idx="169">
                  <c:v>1.0406057691513918E-10</c:v>
                </c:pt>
                <c:pt idx="170">
                  <c:v>1.0896707506490189E-10</c:v>
                </c:pt>
                <c:pt idx="171">
                  <c:v>1.1410115449676536E-10</c:v>
                </c:pt>
                <c:pt idx="172">
                  <c:v>1.1947824445019391E-10</c:v>
                </c:pt>
                <c:pt idx="173">
                  <c:v>1.2510991685478546E-10</c:v>
                </c:pt>
                <c:pt idx="174">
                  <c:v>1.3100581498520496E-10</c:v>
                </c:pt>
                <c:pt idx="175">
                  <c:v>1.3717943942598336E-10</c:v>
                </c:pt>
                <c:pt idx="176">
                  <c:v>1.4364621941658471E-10</c:v>
                </c:pt>
                <c:pt idx="177">
                  <c:v>1.5041386957674062E-10</c:v>
                </c:pt>
                <c:pt idx="178">
                  <c:v>1.5750553376564733E-10</c:v>
                </c:pt>
                <c:pt idx="179">
                  <c:v>1.6492699794810303E-10</c:v>
                </c:pt>
                <c:pt idx="180">
                  <c:v>1.7269947732837084E-10</c:v>
                </c:pt>
                <c:pt idx="181">
                  <c:v>1.8084032980084731E-10</c:v>
                </c:pt>
                <c:pt idx="182">
                  <c:v>1.8936112729512974E-10</c:v>
                </c:pt>
                <c:pt idx="183">
                  <c:v>1.9828501367041386E-10</c:v>
                </c:pt>
                <c:pt idx="184">
                  <c:v>2.07631275476029E-10</c:v>
                </c:pt>
                <c:pt idx="185">
                  <c:v>2.1741727060637131E-10</c:v>
                </c:pt>
                <c:pt idx="186">
                  <c:v>2.2766228561076978E-10</c:v>
                </c:pt>
                <c:pt idx="187">
                  <c:v>2.3839139300335258E-10</c:v>
                </c:pt>
                <c:pt idx="188">
                  <c:v>2.4962773664331447E-10</c:v>
                </c:pt>
                <c:pt idx="189">
                  <c:v>2.6139253173491705E-10</c:v>
                </c:pt>
                <c:pt idx="190">
                  <c:v>2.7371085079228759E-10</c:v>
                </c:pt>
                <c:pt idx="191">
                  <c:v>2.8661162363941963E-10</c:v>
                </c:pt>
                <c:pt idx="192">
                  <c:v>3.0011606548057378E-10</c:v>
                </c:pt>
                <c:pt idx="193">
                  <c:v>3.1426274941440799E-10</c:v>
                </c:pt>
                <c:pt idx="194">
                  <c:v>3.2907289064518251E-10</c:v>
                </c:pt>
                <c:pt idx="195">
                  <c:v>3.4458120496168851E-10</c:v>
                </c:pt>
                <c:pt idx="196">
                  <c:v>3.6082047949778362E-10</c:v>
                </c:pt>
                <c:pt idx="197">
                  <c:v>3.7782543004225811E-10</c:v>
                </c:pt>
                <c:pt idx="198">
                  <c:v>3.9563270103883487E-10</c:v>
                </c:pt>
                <c:pt idx="199">
                  <c:v>4.1427700827630311E-10</c:v>
                </c:pt>
                <c:pt idx="200">
                  <c:v>4.338007821631837E-10</c:v>
                </c:pt>
                <c:pt idx="201">
                  <c:v>4.542464531079969E-10</c:v>
                </c:pt>
                <c:pt idx="202">
                  <c:v>4.7565452286432895E-10</c:v>
                </c:pt>
                <c:pt idx="203">
                  <c:v>4.9807127915056464E-10</c:v>
                </c:pt>
                <c:pt idx="204">
                  <c:v>5.2154493834002111E-10</c:v>
                </c:pt>
                <c:pt idx="205">
                  <c:v>5.4612371680601412E-10</c:v>
                </c:pt>
                <c:pt idx="206">
                  <c:v>5.7186161688665783E-10</c:v>
                </c:pt>
                <c:pt idx="207">
                  <c:v>5.9881264092006493E-10</c:v>
                </c:pt>
                <c:pt idx="208">
                  <c:v>6.270346485542136E-10</c:v>
                </c:pt>
                <c:pt idx="209">
                  <c:v>6.5658549943707942E-10</c:v>
                </c:pt>
                <c:pt idx="210">
                  <c:v>6.8752883918143665E-10</c:v>
                </c:pt>
                <c:pt idx="211">
                  <c:v>7.1993217070992379E-10</c:v>
                </c:pt>
                <c:pt idx="212">
                  <c:v>7.5386106829024376E-10</c:v>
                </c:pt>
                <c:pt idx="213">
                  <c:v>7.893907494647631E-10</c:v>
                </c:pt>
                <c:pt idx="214">
                  <c:v>8.2659257446598029E-10</c:v>
                </c:pt>
                <c:pt idx="215">
                  <c:v>8.6554947545598881E-10</c:v>
                </c:pt>
                <c:pt idx="216">
                  <c:v>9.0634052728701435E-10</c:v>
                </c:pt>
                <c:pt idx="217">
                  <c:v>9.4905637674087699E-10</c:v>
                </c:pt>
                <c:pt idx="218">
                  <c:v>9.9378381328952759E-10</c:v>
                </c:pt>
                <c:pt idx="219">
                  <c:v>1.0406192696795791E-9</c:v>
                </c:pt>
                <c:pt idx="220">
                  <c:v>1.0896611073125732E-9</c:v>
                </c:pt>
                <c:pt idx="221">
                  <c:v>1.1410154022097793E-9</c:v>
                </c:pt>
                <c:pt idx="222">
                  <c:v>1.1947901590473951E-9</c:v>
                </c:pt>
                <c:pt idx="223">
                  <c:v>1.2510991684664123E-9</c:v>
                </c:pt>
                <c:pt idx="224">
                  <c:v>1.3100600784176832E-9</c:v>
                </c:pt>
                <c:pt idx="225">
                  <c:v>1.3718021087816509E-9</c:v>
                </c:pt>
                <c:pt idx="226">
                  <c:v>1.4364525507838201E-9</c:v>
                </c:pt>
                <c:pt idx="227">
                  <c:v>1.5041502675792849E-9</c:v>
                </c:pt>
                <c:pt idx="228">
                  <c:v>1.575037979632998E-9</c:v>
                </c:pt>
                <c:pt idx="229">
                  <c:v>1.6492699793394997E-9</c:v>
                </c:pt>
                <c:pt idx="230">
                  <c:v>1.7269967017834563E-9</c:v>
                </c:pt>
                <c:pt idx="231">
                  <c:v>1.8083878685988514E-9</c:v>
                </c:pt>
                <c:pt idx="232">
                  <c:v>1.8936132014196576E-9</c:v>
                </c:pt>
                <c:pt idx="233">
                  <c:v>1.9828578511192974E-9</c:v>
                </c:pt>
                <c:pt idx="234">
                  <c:v>2.0763069685711801E-9</c:v>
                </c:pt>
                <c:pt idx="235">
                  <c:v>2.1741592052332301E-9</c:v>
                </c:pt>
                <c:pt idx="236">
                  <c:v>2.2766247844929503E-9</c:v>
                </c:pt>
                <c:pt idx="237">
                  <c:v>2.3839177870476932E-9</c:v>
                </c:pt>
                <c:pt idx="238">
                  <c:v>2.4962696514891852E-9</c:v>
                </c:pt>
                <c:pt idx="239">
                  <c:v>2.6139156737189965E-9</c:v>
                </c:pt>
                <c:pt idx="240">
                  <c:v>2.7371046502232029E-9</c:v>
                </c:pt>
                <c:pt idx="241">
                  <c:v>2.8661008067273161E-9</c:v>
                </c:pt>
                <c:pt idx="242">
                  <c:v>3.0011760835765508E-9</c:v>
                </c:pt>
                <c:pt idx="243">
                  <c:v>3.1426178503555489E-9</c:v>
                </c:pt>
                <c:pt idx="244">
                  <c:v>3.2907250485785165E-9</c:v>
                </c:pt>
                <c:pt idx="245">
                  <c:v>3.4458120489990829E-9</c:v>
                </c:pt>
                <c:pt idx="246">
                  <c:v>3.6082086516102951E-9</c:v>
                </c:pt>
                <c:pt idx="247">
                  <c:v>3.7782562283347524E-9</c:v>
                </c:pt>
                <c:pt idx="248">
                  <c:v>3.956319294954195E-9</c:v>
                </c:pt>
                <c:pt idx="249">
                  <c:v>4.1427758678348337E-9</c:v>
                </c:pt>
                <c:pt idx="250">
                  <c:v>4.3380174639273519E-9</c:v>
                </c:pt>
                <c:pt idx="251">
                  <c:v>4.5424626013514175E-9</c:v>
                </c:pt>
                <c:pt idx="252">
                  <c:v>4.7565432988111587E-9</c:v>
                </c:pt>
                <c:pt idx="253">
                  <c:v>4.9807127902148739E-9</c:v>
                </c:pt>
                <c:pt idx="254">
                  <c:v>5.215447453329973E-9</c:v>
                </c:pt>
                <c:pt idx="255">
                  <c:v>5.4612429524730903E-9</c:v>
                </c:pt>
                <c:pt idx="256">
                  <c:v>5.7186238817847408E-9</c:v>
                </c:pt>
                <c:pt idx="257">
                  <c:v>5.9881341219546483E-9</c:v>
                </c:pt>
                <c:pt idx="258">
                  <c:v>6.2703445548414657E-9</c:v>
                </c:pt>
                <c:pt idx="259">
                  <c:v>6.5658588494375548E-9</c:v>
                </c:pt>
                <c:pt idx="260">
                  <c:v>6.8752961039745834E-9</c:v>
                </c:pt>
                <c:pt idx="261">
                  <c:v>7.1993197757474986E-9</c:v>
                </c:pt>
                <c:pt idx="262">
                  <c:v>7.5386126086003799E-9</c:v>
                </c:pt>
                <c:pt idx="263">
                  <c:v>7.8938978481306917E-9</c:v>
                </c:pt>
                <c:pt idx="264">
                  <c:v>8.2659257411047178E-9</c:v>
                </c:pt>
                <c:pt idx="265">
                  <c:v>8.6554870360420858E-9</c:v>
                </c:pt>
                <c:pt idx="266">
                  <c:v>9.0634071972509287E-9</c:v>
                </c:pt>
                <c:pt idx="267">
                  <c:v>9.4905521907926592E-9</c:v>
                </c:pt>
                <c:pt idx="268">
                  <c:v>9.9378265558270221E-9</c:v>
                </c:pt>
                <c:pt idx="269">
                  <c:v>1.0406183047886701E-8</c:v>
                </c:pt>
                <c:pt idx="270">
                  <c:v>1.0896611066947707E-8</c:v>
                </c:pt>
                <c:pt idx="271">
                  <c:v>1.1410154015323718E-8</c:v>
                </c:pt>
                <c:pt idx="272">
                  <c:v>1.194789579708153E-8</c:v>
                </c:pt>
                <c:pt idx="273">
                  <c:v>1.2510983961900165E-8</c:v>
                </c:pt>
                <c:pt idx="274">
                  <c:v>1.3100608489866594E-8</c:v>
                </c:pt>
                <c:pt idx="275">
                  <c:v>1.3718021078024998E-8</c:v>
                </c:pt>
                <c:pt idx="276">
                  <c:v>1.4364533211721753E-8</c:v>
                </c:pt>
                <c:pt idx="277">
                  <c:v>1.504151230729553E-8</c:v>
                </c:pt>
                <c:pt idx="278">
                  <c:v>1.575039714131665E-8</c:v>
                </c:pt>
                <c:pt idx="279">
                  <c:v>1.6492690135967292E-8</c:v>
                </c:pt>
                <c:pt idx="280">
                  <c:v>1.7269967002316061E-8</c:v>
                </c:pt>
                <c:pt idx="281">
                  <c:v>1.808387481166295E-8</c:v>
                </c:pt>
                <c:pt idx="282">
                  <c:v>1.8936139710158964E-8</c:v>
                </c:pt>
                <c:pt idx="283">
                  <c:v>1.9828574633425742E-8</c:v>
                </c:pt>
                <c:pt idx="284">
                  <c:v>2.0763065805970881E-8</c:v>
                </c:pt>
                <c:pt idx="285">
                  <c:v>2.1741597813701934E-8</c:v>
                </c:pt>
                <c:pt idx="286">
                  <c:v>2.2766247817961446E-8</c:v>
                </c:pt>
                <c:pt idx="287">
                  <c:v>2.3839187484181707E-8</c:v>
                </c:pt>
                <c:pt idx="288">
                  <c:v>2.496269455381418E-8</c:v>
                </c:pt>
                <c:pt idx="289">
                  <c:v>2.6139150915674338E-8</c:v>
                </c:pt>
                <c:pt idx="290">
                  <c:v>2.7371052249216119E-8</c:v>
                </c:pt>
                <c:pt idx="291">
                  <c:v>2.8661009953186598E-8</c:v>
                </c:pt>
                <c:pt idx="292">
                  <c:v>3.0011760788900382E-8</c:v>
                </c:pt>
                <c:pt idx="293">
                  <c:v>3.1426172666204107E-8</c:v>
                </c:pt>
                <c:pt idx="294">
                  <c:v>3.2907242714821165E-8</c:v>
                </c:pt>
                <c:pt idx="295">
                  <c:v>3.4458112713590833E-8</c:v>
                </c:pt>
                <c:pt idx="296">
                  <c:v>3.6082072947777711E-8</c:v>
                </c:pt>
                <c:pt idx="297">
                  <c:v>3.7782567995036112E-8</c:v>
                </c:pt>
                <c:pt idx="298">
                  <c:v>3.9563204440029295E-8</c:v>
                </c:pt>
                <c:pt idx="299">
                  <c:v>4.1427762446358559E-8</c:v>
                </c:pt>
                <c:pt idx="300">
                  <c:v>4.3380193827907718E-8</c:v>
                </c:pt>
                <c:pt idx="301">
                  <c:v>4.5424637478081984E-8</c:v>
                </c:pt>
                <c:pt idx="302">
                  <c:v>4.7565434799046654E-8</c:v>
                </c:pt>
                <c:pt idx="303">
                  <c:v>4.9807125844416549E-8</c:v>
                </c:pt>
                <c:pt idx="304">
                  <c:v>5.2154462819839749E-8</c:v>
                </c:pt>
                <c:pt idx="305">
                  <c:v>5.4612427440890972E-8</c:v>
                </c:pt>
                <c:pt idx="306">
                  <c:v>5.7186230933070716E-8</c:v>
                </c:pt>
                <c:pt idx="307">
                  <c:v>5.9881335247008283E-8</c:v>
                </c:pt>
                <c:pt idx="308">
                  <c:v>6.2703454987115648E-8</c:v>
                </c:pt>
                <c:pt idx="309">
                  <c:v>6.5658578626790323E-8</c:v>
                </c:pt>
                <c:pt idx="310">
                  <c:v>6.8752970437068859E-8</c:v>
                </c:pt>
                <c:pt idx="311">
                  <c:v>7.1993199416449316E-8</c:v>
                </c:pt>
                <c:pt idx="312">
                  <c:v>7.5386133504924642E-8</c:v>
                </c:pt>
                <c:pt idx="313">
                  <c:v>7.8938972371114708E-8</c:v>
                </c:pt>
                <c:pt idx="314">
                  <c:v>8.2659253198229033E-8</c:v>
                </c:pt>
                <c:pt idx="315">
                  <c:v>8.6554862255994042E-8</c:v>
                </c:pt>
                <c:pt idx="316">
                  <c:v>9.0634067687784435E-8</c:v>
                </c:pt>
                <c:pt idx="317">
                  <c:v>9.4905519510620477E-8</c:v>
                </c:pt>
                <c:pt idx="318">
                  <c:v>9.9378280473643845E-8</c:v>
                </c:pt>
                <c:pt idx="319">
                  <c:v>1.0406183377273421E-7</c:v>
                </c:pt>
                <c:pt idx="320">
                  <c:v>1.0896611583763928E-7</c:v>
                </c:pt>
                <c:pt idx="321">
                  <c:v>1.1410153176121041E-7</c:v>
                </c:pt>
                <c:pt idx="322">
                  <c:v>1.1947897072863776E-7</c:v>
                </c:pt>
                <c:pt idx="323">
                  <c:v>1.2510984073323419E-7</c:v>
                </c:pt>
                <c:pt idx="324">
                  <c:v>1.3100608400566958E-7</c:v>
                </c:pt>
                <c:pt idx="325">
                  <c:v>1.3718021365840874E-7</c:v>
                </c:pt>
                <c:pt idx="326">
                  <c:v>1.4364531561436027E-7</c:v>
                </c:pt>
                <c:pt idx="327">
                  <c:v>1.5041511225248207E-7</c:v>
                </c:pt>
                <c:pt idx="328">
                  <c:v>1.5750395662180949E-7</c:v>
                </c:pt>
                <c:pt idx="329">
                  <c:v>1.6492689030109433E-7</c:v>
                </c:pt>
                <c:pt idx="330">
                  <c:v>1.7269965497072617E-7</c:v>
                </c:pt>
                <c:pt idx="331">
                  <c:v>1.8083874062909508E-7</c:v>
                </c:pt>
                <c:pt idx="332">
                  <c:v>1.8936140487913039E-7</c:v>
                </c:pt>
                <c:pt idx="333">
                  <c:v>1.9828573464524616E-7</c:v>
                </c:pt>
                <c:pt idx="334">
                  <c:v>2.0763065195929334E-7</c:v>
                </c:pt>
                <c:pt idx="335">
                  <c:v>2.1741598146346784E-7</c:v>
                </c:pt>
                <c:pt idx="336">
                  <c:v>2.2766248126877323E-7</c:v>
                </c:pt>
                <c:pt idx="337">
                  <c:v>2.3839188345675765E-7</c:v>
                </c:pt>
                <c:pt idx="338">
                  <c:v>2.4962694615317768E-7</c:v>
                </c:pt>
                <c:pt idx="339">
                  <c:v>2.6139150174435083E-7</c:v>
                </c:pt>
                <c:pt idx="340">
                  <c:v>2.7371050316485115E-7</c:v>
                </c:pt>
                <c:pt idx="341">
                  <c:v>2.8661008175713202E-7</c:v>
                </c:pt>
                <c:pt idx="342">
                  <c:v>3.0011759934518227E-7</c:v>
                </c:pt>
                <c:pt idx="343">
                  <c:v>3.1426170416548885E-7</c:v>
                </c:pt>
                <c:pt idx="344">
                  <c:v>3.2907240222723607E-7</c:v>
                </c:pt>
                <c:pt idx="345">
                  <c:v>3.4458110552864334E-7</c:v>
                </c:pt>
                <c:pt idx="346">
                  <c:v>3.6082071306043216E-7</c:v>
                </c:pt>
                <c:pt idx="347">
                  <c:v>3.7782566866543088E-7</c:v>
                </c:pt>
                <c:pt idx="348">
                  <c:v>3.9563204204203401E-7</c:v>
                </c:pt>
                <c:pt idx="349">
                  <c:v>4.1427760396169232E-7</c:v>
                </c:pt>
                <c:pt idx="350">
                  <c:v>4.3380190534370766E-7</c:v>
                </c:pt>
                <c:pt idx="351">
                  <c:v>4.5424635825867741E-7</c:v>
                </c:pt>
                <c:pt idx="352">
                  <c:v>4.7565432850386218E-7</c:v>
                </c:pt>
                <c:pt idx="353">
                  <c:v>4.9807122432123677E-7</c:v>
                </c:pt>
                <c:pt idx="354">
                  <c:v>5.2154459861611959E-7</c:v>
                </c:pt>
                <c:pt idx="355">
                  <c:v>5.461242357465528E-7</c:v>
                </c:pt>
                <c:pt idx="356">
                  <c:v>5.718622768857732E-7</c:v>
                </c:pt>
                <c:pt idx="357">
                  <c:v>5.9881331259754087E-7</c:v>
                </c:pt>
                <c:pt idx="358">
                  <c:v>6.2703451205589817E-7</c:v>
                </c:pt>
                <c:pt idx="359">
                  <c:v>6.5658573683568061E-7</c:v>
                </c:pt>
                <c:pt idx="360">
                  <c:v>6.8752966627494332E-7</c:v>
                </c:pt>
                <c:pt idx="361">
                  <c:v>7.1993193826661178E-7</c:v>
                </c:pt>
                <c:pt idx="362">
                  <c:v>7.5386128233550048E-7</c:v>
                </c:pt>
                <c:pt idx="363">
                  <c:v>7.8938966621589727E-7</c:v>
                </c:pt>
                <c:pt idx="364">
                  <c:v>8.2659245207240437E-7</c:v>
                </c:pt>
                <c:pt idx="365">
                  <c:v>8.6554855079210524E-7</c:v>
                </c:pt>
                <c:pt idx="366">
                  <c:v>9.0634059170594709E-7</c:v>
                </c:pt>
                <c:pt idx="367">
                  <c:v>9.490551038820311E-7</c:v>
                </c:pt>
                <c:pt idx="368">
                  <c:v>9.9378268777560001E-7</c:v>
                </c:pt>
                <c:pt idx="369">
                  <c:v>1.0406182177374753E-6</c:v>
                </c:pt>
                <c:pt idx="370">
                  <c:v>1.0896610368078444E-6</c:v>
                </c:pt>
                <c:pt idx="371">
                  <c:v>1.1410151707965607E-6</c:v>
                </c:pt>
                <c:pt idx="372">
                  <c:v>1.1947895539353352E-6</c:v>
                </c:pt>
                <c:pt idx="373">
                  <c:v>1.2510982410293027E-6</c:v>
                </c:pt>
                <c:pt idx="374">
                  <c:v>1.3100606774681883E-6</c:v>
                </c:pt>
                <c:pt idx="375">
                  <c:v>1.3718019248783619E-6</c:v>
                </c:pt>
                <c:pt idx="376">
                  <c:v>1.4364529484917919E-6</c:v>
                </c:pt>
                <c:pt idx="377">
                  <c:v>1.5041508755851201E-6</c:v>
                </c:pt>
                <c:pt idx="378">
                  <c:v>1.5750393098496542E-6</c:v>
                </c:pt>
                <c:pt idx="379">
                  <c:v>1.6492686129741644E-6</c:v>
                </c:pt>
                <c:pt idx="380">
                  <c:v>1.7269962325153082E-6</c:v>
                </c:pt>
                <c:pt idx="381">
                  <c:v>1.8083870374825939E-6</c:v>
                </c:pt>
                <c:pt idx="382">
                  <c:v>1.8936136770671031E-6</c:v>
                </c:pt>
                <c:pt idx="383">
                  <c:v>1.9828569200835629E-6</c:v>
                </c:pt>
                <c:pt idx="384">
                  <c:v>2.0763060638438756E-6</c:v>
                </c:pt>
                <c:pt idx="385">
                  <c:v>2.174159327601281E-6</c:v>
                </c:pt>
                <c:pt idx="386">
                  <c:v>2.2766242749242117E-6</c:v>
                </c:pt>
                <c:pt idx="387">
                  <c:v>2.3839182418559519E-6</c:v>
                </c:pt>
                <c:pt idx="388">
                  <c:v>2.4962688152191624E-6</c:v>
                </c:pt>
                <c:pt idx="389">
                  <c:v>2.6139143032056003E-6</c:v>
                </c:pt>
                <c:pt idx="390">
                  <c:v>2.737104250324699E-6</c:v>
                </c:pt>
                <c:pt idx="391">
                  <c:v>2.8660999581379038E-6</c:v>
                </c:pt>
                <c:pt idx="392">
                  <c:v>3.001175040708537E-6</c:v>
                </c:pt>
                <c:pt idx="393">
                  <c:v>3.1426160109098905E-6</c:v>
                </c:pt>
                <c:pt idx="394">
                  <c:v>3.2907228840909185E-6</c:v>
                </c:pt>
                <c:pt idx="395">
                  <c:v>3.4458098126000891E-6</c:v>
                </c:pt>
                <c:pt idx="396">
                  <c:v>3.6082057588819866E-6</c:v>
                </c:pt>
                <c:pt idx="397">
                  <c:v>3.7782551840027693E-6</c:v>
                </c:pt>
                <c:pt idx="398">
                  <c:v>3.9563187824629301E-6</c:v>
                </c:pt>
                <c:pt idx="399">
                  <c:v>4.1427742536540281E-6</c:v>
                </c:pt>
                <c:pt idx="400">
                  <c:v>4.3380170906728302E-6</c:v>
                </c:pt>
                <c:pt idx="401">
                  <c:v>4.5424614308518333E-6</c:v>
                </c:pt>
                <c:pt idx="402">
                  <c:v>4.756540923647098E-6</c:v>
                </c:pt>
                <c:pt idx="403">
                  <c:v>4.9807096621710042E-6</c:v>
                </c:pt>
                <c:pt idx="404">
                  <c:v>5.2154431359395048E-6</c:v>
                </c:pt>
                <c:pt idx="405">
                  <c:v>5.461239243406866E-6</c:v>
                </c:pt>
                <c:pt idx="406">
                  <c:v>5.7186193488586018E-6</c:v>
                </c:pt>
                <c:pt idx="407">
                  <c:v>5.9881293894484719E-6</c:v>
                </c:pt>
                <c:pt idx="408">
                  <c:v>6.2703410265934909E-6</c:v>
                </c:pt>
                <c:pt idx="409">
                  <c:v>6.5658528725853119E-6</c:v>
                </c:pt>
                <c:pt idx="410">
                  <c:v>6.8752917384155691E-6</c:v>
                </c:pt>
                <c:pt idx="411">
                  <c:v>7.1993139857471721E-6</c:v>
                </c:pt>
                <c:pt idx="412">
                  <c:v>7.5386069039566054E-6</c:v>
                </c:pt>
                <c:pt idx="413">
                  <c:v>7.8938901797499833E-6</c:v>
                </c:pt>
                <c:pt idx="414">
                  <c:v>8.2659174053503814E-6</c:v>
                </c:pt>
                <c:pt idx="415">
                  <c:v>8.6554777024024382E-6</c:v>
                </c:pt>
                <c:pt idx="416">
                  <c:v>9.0633973709472851E-6</c:v>
                </c:pt>
                <c:pt idx="417">
                  <c:v>9.4905416618289668E-6</c:v>
                </c:pt>
                <c:pt idx="418">
                  <c:v>9.9378165953859202E-6</c:v>
                </c:pt>
                <c:pt idx="419">
                  <c:v>1.0406170897787522E-5</c:v>
                </c:pt>
                <c:pt idx="420">
                  <c:v>1.0896598006799003E-5</c:v>
                </c:pt>
                <c:pt idx="421">
                  <c:v>1.1410138172046994E-5</c:v>
                </c:pt>
                <c:pt idx="422">
                  <c:v>1.1947880674857807E-5</c:v>
                </c:pt>
                <c:pt idx="423">
                  <c:v>1.2510966129095058E-5</c:v>
                </c:pt>
                <c:pt idx="424">
                  <c:v>1.3100588903497927E-5</c:v>
                </c:pt>
                <c:pt idx="425">
                  <c:v>1.3717999657805022E-5</c:v>
                </c:pt>
                <c:pt idx="426">
                  <c:v>1.4364507988806032E-5</c:v>
                </c:pt>
                <c:pt idx="427">
                  <c:v>1.5041485217179118E-5</c:v>
                </c:pt>
                <c:pt idx="428">
                  <c:v>1.5750367286183644E-5</c:v>
                </c:pt>
                <c:pt idx="429">
                  <c:v>1.6492657810780697E-5</c:v>
                </c:pt>
                <c:pt idx="430">
                  <c:v>1.7269931275251996E-5</c:v>
                </c:pt>
                <c:pt idx="431">
                  <c:v>1.8083836360030002E-5</c:v>
                </c:pt>
                <c:pt idx="432">
                  <c:v>1.8936099444025869E-5</c:v>
                </c:pt>
                <c:pt idx="433">
                  <c:v>1.9828528268954009E-5</c:v>
                </c:pt>
                <c:pt idx="434">
                  <c:v>2.0763015773366592E-5</c:v>
                </c:pt>
                <c:pt idx="435">
                  <c:v>2.1741544102183086E-5</c:v>
                </c:pt>
                <c:pt idx="436">
                  <c:v>2.2766188809071292E-5</c:v>
                </c:pt>
                <c:pt idx="437">
                  <c:v>2.3839123274822506E-5</c:v>
                </c:pt>
                <c:pt idx="438">
                  <c:v>2.4962623299288965E-5</c:v>
                </c:pt>
                <c:pt idx="439">
                  <c:v>2.6139071936313401E-5</c:v>
                </c:pt>
                <c:pt idx="440">
                  <c:v>2.7370964542719259E-5</c:v>
                </c:pt>
                <c:pt idx="441">
                  <c:v>2.8660914085718589E-5</c:v>
                </c:pt>
                <c:pt idx="442">
                  <c:v>3.0011656666305185E-5</c:v>
                </c:pt>
                <c:pt idx="443">
                  <c:v>3.1426057332883721E-5</c:v>
                </c:pt>
                <c:pt idx="444">
                  <c:v>3.2907116148488066E-5</c:v>
                </c:pt>
                <c:pt idx="445">
                  <c:v>3.4457974574267017E-5</c:v>
                </c:pt>
                <c:pt idx="446">
                  <c:v>3.6081922109446331E-5</c:v>
                </c:pt>
                <c:pt idx="447">
                  <c:v>3.7782403281303295E-5</c:v>
                </c:pt>
                <c:pt idx="448">
                  <c:v>3.9563024944648371E-5</c:v>
                </c:pt>
                <c:pt idx="449">
                  <c:v>4.1427563934204776E-5</c:v>
                </c:pt>
                <c:pt idx="450">
                  <c:v>4.3379975077595841E-5</c:v>
                </c:pt>
                <c:pt idx="451">
                  <c:v>4.5424399580507704E-5</c:v>
                </c:pt>
                <c:pt idx="452">
                  <c:v>4.7565173805236617E-5</c:v>
                </c:pt>
                <c:pt idx="453">
                  <c:v>4.9806838475402699E-5</c:v>
                </c:pt>
                <c:pt idx="454">
                  <c:v>5.2154148302001663E-5</c:v>
                </c:pt>
                <c:pt idx="455">
                  <c:v>5.4612082063574833E-5</c:v>
                </c:pt>
                <c:pt idx="456">
                  <c:v>5.7185853180027009E-5</c:v>
                </c:pt>
                <c:pt idx="457">
                  <c:v>5.9880920749225571E-5</c:v>
                </c:pt>
                <c:pt idx="458">
                  <c:v>6.2703001141839348E-5</c:v>
                </c:pt>
                <c:pt idx="459">
                  <c:v>6.5658080108120089E-5</c:v>
                </c:pt>
                <c:pt idx="460">
                  <c:v>6.8752425493047448E-5</c:v>
                </c:pt>
                <c:pt idx="461">
                  <c:v>7.1992600509680852E-5</c:v>
                </c:pt>
                <c:pt idx="462">
                  <c:v>7.5385477670029884E-5</c:v>
                </c:pt>
                <c:pt idx="463">
                  <c:v>7.8938253346428169E-5</c:v>
                </c:pt>
                <c:pt idx="464">
                  <c:v>8.2658463059826222E-5</c:v>
                </c:pt>
                <c:pt idx="465">
                  <c:v>8.6553997419769495E-5</c:v>
                </c:pt>
                <c:pt idx="466">
                  <c:v>9.063311890215586E-5</c:v>
                </c:pt>
                <c:pt idx="467">
                  <c:v>9.4904479329746899E-5</c:v>
                </c:pt>
                <c:pt idx="468">
                  <c:v>9.9377138250202608E-5</c:v>
                </c:pt>
                <c:pt idx="469">
                  <c:v>1.0406058213157571E-4</c:v>
                </c:pt>
                <c:pt idx="470">
                  <c:v>1.0896474449192043E-4</c:v>
                </c:pt>
                <c:pt idx="471">
                  <c:v>1.1410002693887781E-4</c:v>
                </c:pt>
                <c:pt idx="472">
                  <c:v>1.1947732125517261E-4</c:v>
                </c:pt>
                <c:pt idx="473">
                  <c:v>1.2510803247984116E-4</c:v>
                </c:pt>
                <c:pt idx="474">
                  <c:v>1.3100410308929664E-4</c:v>
                </c:pt>
                <c:pt idx="475">
                  <c:v>1.3717803833122473E-4</c:v>
                </c:pt>
                <c:pt idx="476">
                  <c:v>1.4364293272765556E-4</c:v>
                </c:pt>
                <c:pt idx="477">
                  <c:v>1.5041249785323381E-4</c:v>
                </c:pt>
                <c:pt idx="478">
                  <c:v>1.5750109139345047E-4</c:v>
                </c:pt>
                <c:pt idx="479">
                  <c:v>1.6492374760138399E-4</c:v>
                </c:pt>
                <c:pt idx="480">
                  <c:v>1.7269620916541734E-4</c:v>
                </c:pt>
                <c:pt idx="481">
                  <c:v>1.8083496058235714E-4</c:v>
                </c:pt>
                <c:pt idx="482">
                  <c:v>1.8935726311976713E-4</c:v>
                </c:pt>
                <c:pt idx="483">
                  <c:v>1.9828119140117499E-4</c:v>
                </c:pt>
                <c:pt idx="484">
                  <c:v>2.0762567172591219E-4</c:v>
                </c:pt>
                <c:pt idx="485">
                  <c:v>2.174105221996574E-4</c:v>
                </c:pt>
                <c:pt idx="486">
                  <c:v>2.2765649473727872E-4</c:v>
                </c:pt>
                <c:pt idx="487">
                  <c:v>2.3838531906320191E-4</c:v>
                </c:pt>
                <c:pt idx="488">
                  <c:v>2.4961974877280518E-4</c:v>
                </c:pt>
                <c:pt idx="489">
                  <c:v>2.6138360956268176E-4</c:v>
                </c:pt>
                <c:pt idx="490">
                  <c:v>2.7370184973085025E-4</c:v>
                </c:pt>
                <c:pt idx="491">
                  <c:v>2.8660059306050747E-4</c:v>
                </c:pt>
                <c:pt idx="492">
                  <c:v>3.0010719420090371E-4</c:v>
                </c:pt>
                <c:pt idx="493">
                  <c:v>3.1425029662707411E-4</c:v>
                </c:pt>
                <c:pt idx="494">
                  <c:v>3.2905989335753669E-4</c:v>
                </c:pt>
                <c:pt idx="495">
                  <c:v>3.4456739051935838E-4</c:v>
                </c:pt>
                <c:pt idx="496">
                  <c:v>3.6080567390011064E-4</c:v>
                </c:pt>
                <c:pt idx="497">
                  <c:v>3.7780917864645478E-4</c:v>
                </c:pt>
                <c:pt idx="498">
                  <c:v>3.9561396222374568E-4</c:v>
                </c:pt>
                <c:pt idx="499">
                  <c:v>4.1425778082814668E-4</c:v>
                </c:pt>
                <c:pt idx="500">
                  <c:v>4.3378016938292797E-4</c:v>
                </c:pt>
                <c:pt idx="501">
                  <c:v>4.5422252530168323E-4</c:v>
                </c:pt>
                <c:pt idx="502">
                  <c:v>4.7562819619825851E-4</c:v>
                </c:pt>
                <c:pt idx="503">
                  <c:v>4.9804257171639143E-4</c:v>
                </c:pt>
                <c:pt idx="504">
                  <c:v>5.2151317968478119E-4</c:v>
                </c:pt>
                <c:pt idx="505">
                  <c:v>5.4608978679747053E-4</c:v>
                </c:pt>
                <c:pt idx="506">
                  <c:v>5.7182450401452377E-4</c:v>
                </c:pt>
                <c:pt idx="507">
                  <c:v>5.9877189694059873E-4</c:v>
                </c:pt>
                <c:pt idx="508">
                  <c:v>6.2698910138588612E-4</c:v>
                </c:pt>
                <c:pt idx="509">
                  <c:v>6.5653594436780355E-4</c:v>
                </c:pt>
                <c:pt idx="510">
                  <c:v>6.874750707770227E-4</c:v>
                </c:pt>
                <c:pt idx="511">
                  <c:v>7.1987207604218978E-4</c:v>
                </c:pt>
                <c:pt idx="512">
                  <c:v>7.5379564499065521E-4</c:v>
                </c:pt>
                <c:pt idx="513">
                  <c:v>7.8931769725765232E-4</c:v>
                </c:pt>
                <c:pt idx="514">
                  <c:v>8.2651353952775577E-4</c:v>
                </c:pt>
                <c:pt idx="515">
                  <c:v>8.6546202492701293E-4</c:v>
                </c:pt>
                <c:pt idx="516">
                  <c:v>9.0624571990615094E-4</c:v>
                </c:pt>
                <c:pt idx="517">
                  <c:v>9.4895107896085995E-4</c:v>
                </c:pt>
                <c:pt idx="518">
                  <c:v>9.9366862756098632E-4</c:v>
                </c:pt>
                <c:pt idx="519">
                  <c:v>1.0404931536795354E-3</c:v>
                </c:pt>
                <c:pt idx="520">
                  <c:v>1.0895239083102016E-3</c:v>
                </c:pt>
                <c:pt idx="521">
                  <c:v>1.1408648153744209E-3</c:v>
                </c:pt>
                <c:pt idx="522">
                  <c:v>1.1946246915372487E-3</c:v>
                </c:pt>
                <c:pt idx="523">
                  <c:v>1.2509174762880759E-3</c:v>
                </c:pt>
                <c:pt idx="524">
                  <c:v>1.3098624728424242E-3</c:v>
                </c:pt>
                <c:pt idx="525">
                  <c:v>1.3715846003377306E-3</c:v>
                </c:pt>
                <c:pt idx="526">
                  <c:v>1.4362146578689088E-3</c:v>
                </c:pt>
                <c:pt idx="527">
                  <c:v>1.5038896008916338E-3</c:v>
                </c:pt>
                <c:pt idx="528">
                  <c:v>1.5747528305892721E-3</c:v>
                </c:pt>
                <c:pt idx="529">
                  <c:v>1.6489544968122877E-3</c:v>
                </c:pt>
                <c:pt idx="530">
                  <c:v>1.726651815191631E-3</c:v>
                </c:pt>
                <c:pt idx="531">
                  <c:v>1.808009399140689E-3</c:v>
                </c:pt>
                <c:pt idx="532">
                  <c:v>1.89319960736228E-3</c:v>
                </c:pt>
                <c:pt idx="533">
                  <c:v>1.9824029076749836E-3</c:v>
                </c:pt>
                <c:pt idx="534">
                  <c:v>2.07580825782373E-3</c:v>
                </c:pt>
                <c:pt idx="535">
                  <c:v>2.1736135041333688E-3</c:v>
                </c:pt>
                <c:pt idx="536">
                  <c:v>2.2760257988059989E-3</c:v>
                </c:pt>
                <c:pt idx="537">
                  <c:v>2.3832620367320529E-3</c:v>
                </c:pt>
                <c:pt idx="538">
                  <c:v>2.4955493126944577E-3</c:v>
                </c:pt>
                <c:pt idx="539">
                  <c:v>2.6131253999653E-3</c:v>
                </c:pt>
                <c:pt idx="540">
                  <c:v>2.736239251240813E-3</c:v>
                </c:pt>
                <c:pt idx="541">
                  <c:v>2.8651515229465587E-3</c:v>
                </c:pt>
                <c:pt idx="542">
                  <c:v>3.0001351240363742E-3</c:v>
                </c:pt>
                <c:pt idx="543">
                  <c:v>3.1414757903497586E-3</c:v>
                </c:pt>
                <c:pt idx="544">
                  <c:v>3.2894726857800706E-3</c:v>
                </c:pt>
                <c:pt idx="545">
                  <c:v>3.4444390314244682E-3</c:v>
                </c:pt>
                <c:pt idx="546">
                  <c:v>3.6067027640361692E-3</c:v>
                </c:pt>
                <c:pt idx="547">
                  <c:v>3.7766072251275841E-3</c:v>
                </c:pt>
                <c:pt idx="548">
                  <c:v>3.9545118821188241E-3</c:v>
                </c:pt>
                <c:pt idx="549">
                  <c:v>4.1407930830017012E-3</c:v>
                </c:pt>
                <c:pt idx="550">
                  <c:v>4.3358448460654878E-3</c:v>
                </c:pt>
                <c:pt idx="551">
                  <c:v>4.5400796862747365E-3</c:v>
                </c:pt>
                <c:pt idx="552">
                  <c:v>4.753929479981313E-3</c:v>
                </c:pt>
                <c:pt idx="553">
                  <c:v>4.9778463697122879E-3</c:v>
                </c:pt>
                <c:pt idx="554">
                  <c:v>5.2123037108624502E-3</c:v>
                </c:pt>
                <c:pt idx="555">
                  <c:v>5.4577970621951192E-3</c:v>
                </c:pt>
                <c:pt idx="556">
                  <c:v>5.7148452221321699E-3</c:v>
                </c:pt>
                <c:pt idx="557">
                  <c:v>5.9839913129140308E-3</c:v>
                </c:pt>
                <c:pt idx="558">
                  <c:v>6.2658039147891519E-3</c:v>
                </c:pt>
                <c:pt idx="559">
                  <c:v>6.5608782524850728E-3</c:v>
                </c:pt>
                <c:pt idx="560">
                  <c:v>6.8698374363202969E-3</c:v>
                </c:pt>
                <c:pt idx="561">
                  <c:v>7.1933337604156563E-3</c:v>
                </c:pt>
                <c:pt idx="562">
                  <c:v>7.5320500605286847E-3</c:v>
                </c:pt>
                <c:pt idx="563">
                  <c:v>7.8867011342079463E-3</c:v>
                </c:pt>
                <c:pt idx="564">
                  <c:v>8.2580352260635294E-3</c:v>
                </c:pt>
                <c:pt idx="565">
                  <c:v>8.6468355809579678E-3</c:v>
                </c:pt>
                <c:pt idx="566">
                  <c:v>9.0539220682361778E-3</c:v>
                </c:pt>
                <c:pt idx="567">
                  <c:v>9.4801528800429555E-3</c:v>
                </c:pt>
                <c:pt idx="568">
                  <c:v>9.9264263070519762E-3</c:v>
                </c:pt>
                <c:pt idx="569">
                  <c:v>1.0393682594944392E-2</c:v>
                </c:pt>
                <c:pt idx="570">
                  <c:v>1.0882905885220522E-2</c:v>
                </c:pt>
                <c:pt idx="571">
                  <c:v>1.1395126243962217E-2</c:v>
                </c:pt>
                <c:pt idx="572">
                  <c:v>1.1931421782409034E-2</c:v>
                </c:pt>
                <c:pt idx="573">
                  <c:v>1.2492920873263544E-2</c:v>
                </c:pt>
                <c:pt idx="574">
                  <c:v>1.308080446688872E-2</c:v>
                </c:pt>
                <c:pt idx="575">
                  <c:v>1.3696308511604673E-2</c:v>
                </c:pt>
                <c:pt idx="576">
                  <c:v>1.4340726482596584E-2</c:v>
                </c:pt>
                <c:pt idx="577">
                  <c:v>1.501541202392977E-2</c:v>
                </c:pt>
                <c:pt idx="578">
                  <c:v>1.5721781708555097E-2</c:v>
                </c:pt>
                <c:pt idx="579">
                  <c:v>1.6461317921097982E-2</c:v>
                </c:pt>
                <c:pt idx="580">
                  <c:v>1.7235571868662775E-2</c:v>
                </c:pt>
                <c:pt idx="581">
                  <c:v>1.8046166724851487E-2</c:v>
                </c:pt>
                <c:pt idx="582">
                  <c:v>1.889480091250199E-2</c:v>
                </c:pt>
                <c:pt idx="583">
                  <c:v>1.9783251530762668E-2</c:v>
                </c:pt>
                <c:pt idx="584">
                  <c:v>2.0713377932346021E-2</c:v>
                </c:pt>
                <c:pt idx="585">
                  <c:v>2.1687125456974349E-2</c:v>
                </c:pt>
                <c:pt idx="586">
                  <c:v>2.2706529327164226E-2</c:v>
                </c:pt>
                <c:pt idx="587">
                  <c:v>2.3773718712804089E-2</c:v>
                </c:pt>
                <c:pt idx="588">
                  <c:v>2.4890920970990164E-2</c:v>
                </c:pt>
                <c:pt idx="589">
                  <c:v>2.6060466067949116E-2</c:v>
                </c:pt>
                <c:pt idx="590">
                  <c:v>2.7284791189862861E-2</c:v>
                </c:pt>
                <c:pt idx="591">
                  <c:v>2.8566445549790369E-2</c:v>
                </c:pt>
                <c:pt idx="592">
                  <c:v>2.9908095397834358E-2</c:v>
                </c:pt>
                <c:pt idx="593">
                  <c:v>3.131252924203453E-2</c:v>
                </c:pt>
                <c:pt idx="594">
                  <c:v>3.2782663287524855E-2</c:v>
                </c:pt>
                <c:pt idx="595">
                  <c:v>3.4321547101659654E-2</c:v>
                </c:pt>
                <c:pt idx="596">
                  <c:v>3.5932369512914668E-2</c:v>
                </c:pt>
                <c:pt idx="597">
                  <c:v>3.7618464751576597E-2</c:v>
                </c:pt>
                <c:pt idx="598">
                  <c:v>3.9383318840159602E-2</c:v>
                </c:pt>
                <c:pt idx="599">
                  <c:v>4.1230576241759596E-2</c:v>
                </c:pt>
                <c:pt idx="600">
                  <c:v>4.3164046774437699E-2</c:v>
                </c:pt>
                <c:pt idx="601">
                  <c:v>4.5187712799895946E-2</c:v>
                </c:pt>
                <c:pt idx="602">
                  <c:v>4.7305736694577862E-2</c:v>
                </c:pt>
                <c:pt idx="603">
                  <c:v>4.9522468611415821E-2</c:v>
                </c:pt>
                <c:pt idx="604">
                  <c:v>5.1842454540234041E-2</c:v>
                </c:pt>
                <c:pt idx="605">
                  <c:v>5.4270444674894024E-2</c:v>
                </c:pt>
                <c:pt idx="606">
                  <c:v>5.6811402094875091E-2</c:v>
                </c:pt>
                <c:pt idx="607">
                  <c:v>5.9470511768981271E-2</c:v>
                </c:pt>
                <c:pt idx="608">
                  <c:v>6.2253189888470915E-2</c:v>
                </c:pt>
                <c:pt idx="609">
                  <c:v>6.5165093536611221E-2</c:v>
                </c:pt>
                <c:pt idx="610">
                  <c:v>6.8212130701273452E-2</c:v>
                </c:pt>
                <c:pt idx="611">
                  <c:v>7.1400470636655985E-2</c:v>
                </c:pt>
                <c:pt idx="612">
                  <c:v>7.4736554579706918E-2</c:v>
                </c:pt>
                <c:pt idx="613">
                  <c:v>7.8227106826152887E-2</c:v>
                </c:pt>
                <c:pt idx="614">
                  <c:v>8.1879146170229414E-2</c:v>
                </c:pt>
                <c:pt idx="615">
                  <c:v>8.5699997711391349E-2</c:v>
                </c:pt>
                <c:pt idx="616">
                  <c:v>8.9697305030305971E-2</c:v>
                </c:pt>
                <c:pt idx="617">
                  <c:v>9.3879042735216855E-2</c:v>
                </c:pt>
                <c:pt idx="618">
                  <c:v>9.8253529378618351E-2</c:v>
                </c:pt>
                <c:pt idx="619">
                  <c:v>0.10282944074266856</c:v>
                </c:pt>
                <c:pt idx="620">
                  <c:v>0.10761582349025745</c:v>
                </c:pt>
                <c:pt idx="621">
                  <c:v>0.11262210917683113</c:v>
                </c:pt>
                <c:pt idx="622">
                  <c:v>0.11785812861618629</c:v>
                </c:pt>
                <c:pt idx="623">
                  <c:v>0.12333412659121036</c:v>
                </c:pt>
                <c:pt idx="624">
                  <c:v>0.12906077689828874</c:v>
                </c:pt>
                <c:pt idx="625">
                  <c:v>0.13504919771139301</c:v>
                </c:pt>
                <c:pt idx="626">
                  <c:v>0.1413109672490942</c:v>
                </c:pt>
                <c:pt idx="627">
                  <c:v>0.14785813972463491</c:v>
                </c:pt>
                <c:pt idx="628">
                  <c:v>0.15470326155578371</c:v>
                </c:pt>
                <c:pt idx="629">
                  <c:v>0.16185938780760079</c:v>
                </c:pt>
                <c:pt idx="630">
                  <c:v>0.16934009883727402</c:v>
                </c:pt>
                <c:pt idx="631">
                  <c:v>0.1771595171058726</c:v>
                </c:pt>
                <c:pt idx="632">
                  <c:v>0.18533232411742995</c:v>
                </c:pt>
                <c:pt idx="633">
                  <c:v>0.19387377744069278</c:v>
                </c:pt>
                <c:pt idx="634">
                  <c:v>0.20279972776377314</c:v>
                </c:pt>
                <c:pt idx="635">
                  <c:v>0.2121266359262883</c:v>
                </c:pt>
                <c:pt idx="636">
                  <c:v>0.22187158986772387</c:v>
                </c:pt>
                <c:pt idx="637">
                  <c:v>0.23205232142443977</c:v>
                </c:pt>
                <c:pt idx="638">
                  <c:v>0.24268722290111866</c:v>
                </c:pt>
                <c:pt idx="639">
                  <c:v>0.25379536333571634</c:v>
                </c:pt>
                <c:pt idx="640">
                  <c:v>0.26539650436954615</c:v>
                </c:pt>
                <c:pt idx="641">
                  <c:v>0.27751111562654279</c:v>
                </c:pt>
                <c:pt idx="642">
                  <c:v>0.2901603894984367</c:v>
                </c:pt>
                <c:pt idx="643">
                  <c:v>0.3033662552238619</c:v>
                </c:pt>
                <c:pt idx="644">
                  <c:v>0.31715139214175553</c:v>
                </c:pt>
                <c:pt idx="645">
                  <c:v>0.33153924199078294</c:v>
                </c:pt>
                <c:pt idx="646">
                  <c:v>0.34655402011816105</c:v>
                </c:pt>
                <c:pt idx="647">
                  <c:v>0.36222072545275186</c:v>
                </c:pt>
                <c:pt idx="648">
                  <c:v>0.3785651490889948</c:v>
                </c:pt>
                <c:pt idx="649">
                  <c:v>0.39561388131988434</c:v>
                </c:pt>
                <c:pt idx="650">
                  <c:v>0.41339431694935191</c:v>
                </c:pt>
                <c:pt idx="651">
                  <c:v>0.43193465870672515</c:v>
                </c:pt>
                <c:pt idx="652">
                  <c:v>0.45126391857892828</c:v>
                </c:pt>
                <c:pt idx="653">
                  <c:v>0.47141191686957834</c:v>
                </c:pt>
                <c:pt idx="654">
                  <c:v>0.49240927878852958</c:v>
                </c:pt>
                <c:pt idx="655">
                  <c:v>0.51428742837079389</c:v>
                </c:pt>
                <c:pt idx="656">
                  <c:v>0.53707857952019267</c:v>
                </c:pt>
                <c:pt idx="657">
                  <c:v>0.56081572397101986</c:v>
                </c:pt>
                <c:pt idx="658">
                  <c:v>0.58553261596025719</c:v>
                </c:pt>
                <c:pt idx="659">
                  <c:v>0.61126375340413053</c:v>
                </c:pt>
                <c:pt idx="660">
                  <c:v>0.63804435537586957</c:v>
                </c:pt>
                <c:pt idx="661">
                  <c:v>0.66591033568674329</c:v>
                </c:pt>
                <c:pt idx="662">
                  <c:v>0.69489827238014312</c:v>
                </c:pt>
                <c:pt idx="663">
                  <c:v>0.7250453729588241</c:v>
                </c:pt>
                <c:pt idx="664">
                  <c:v>0.75638943517826174</c:v>
                </c:pt>
                <c:pt idx="665">
                  <c:v>0.78896880325540408</c:v>
                </c:pt>
                <c:pt idx="666">
                  <c:v>0.8228223193609584</c:v>
                </c:pt>
                <c:pt idx="667">
                  <c:v>0.85798927028596483</c:v>
                </c:pt>
                <c:pt idx="668">
                  <c:v>0.89450932919913118</c:v>
                </c:pt>
                <c:pt idx="669">
                  <c:v>0.93242249244062192</c:v>
                </c:pt>
                <c:pt idx="670">
                  <c:v>0.97176901133058446</c:v>
                </c:pt>
                <c:pt idx="671">
                  <c:v>1.0125893190067736</c:v>
                </c:pt>
                <c:pt idx="672">
                  <c:v>1.0549239523448428</c:v>
                </c:pt>
                <c:pt idx="673">
                  <c:v>1.0988134690573161</c:v>
                </c:pt>
                <c:pt idx="674">
                  <c:v>1.1442983601124324</c:v>
                </c:pt>
                <c:pt idx="675">
                  <c:v>1.1914189576618568</c:v>
                </c:pt>
                <c:pt idx="676">
                  <c:v>1.2402153387160932</c:v>
                </c:pt>
                <c:pt idx="677">
                  <c:v>1.2907272248579282</c:v>
                </c:pt>
                <c:pt idx="678">
                  <c:v>1.3429938783369291</c:v>
                </c:pt>
                <c:pt idx="679">
                  <c:v>1.3970539949408454</c:v>
                </c:pt>
                <c:pt idx="680">
                  <c:v>1.4529455940926677</c:v>
                </c:pt>
                <c:pt idx="681">
                  <c:v>1.5107059066736908</c:v>
                </c:pt>
                <c:pt idx="682">
                  <c:v>1.57037126112231</c:v>
                </c:pt>
                <c:pt idx="683">
                  <c:v>1.6319769684065433</c:v>
                </c:pt>
                <c:pt idx="684">
                  <c:v>1.6955572065094044</c:v>
                </c:pt>
                <c:pt idx="685">
                  <c:v>1.7611449051071533</c:v>
                </c:pt>
                <c:pt idx="686">
                  <c:v>1.8287716311523672</c:v>
                </c:pt>
                <c:pt idx="687">
                  <c:v>1.8984674761011573</c:v>
                </c:pt>
                <c:pt idx="688">
                  <c:v>1.9702609455434985</c:v>
                </c:pt>
                <c:pt idx="689">
                  <c:v>2.0441788520075268</c:v>
                </c:pt>
                <c:pt idx="690">
                  <c:v>2.1202462117120753</c:v>
                </c:pt>
                <c:pt idx="691">
                  <c:v>2.1984861460360356</c:v>
                </c:pt>
                <c:pt idx="692">
                  <c:v>2.2789197884581482</c:v>
                </c:pt>
                <c:pt idx="693">
                  <c:v>2.36156619769632</c:v>
                </c:pt>
                <c:pt idx="694">
                  <c:v>2.4464422777412942</c:v>
                </c:pt>
                <c:pt idx="695">
                  <c:v>2.533562705436033</c:v>
                </c:pt>
                <c:pt idx="696">
                  <c:v>2.6229398661993928</c:v>
                </c:pt>
                <c:pt idx="697">
                  <c:v>2.7145837984314181</c:v>
                </c:pt>
                <c:pt idx="698">
                  <c:v>2.8085021470685745</c:v>
                </c:pt>
                <c:pt idx="699">
                  <c:v>2.904700126681012</c:v>
                </c:pt>
                <c:pt idx="700">
                  <c:v>3.0031804944220841</c:v>
                </c:pt>
                <c:pt idx="701">
                  <c:v>3.1039435330535627</c:v>
                </c:pt>
                <c:pt idx="702">
                  <c:v>3.206987044179741</c:v>
                </c:pt>
                <c:pt idx="703">
                  <c:v>3.312306351731332</c:v>
                </c:pt>
                <c:pt idx="704">
                  <c:v>3.4198943156471211</c:v>
                </c:pt>
                <c:pt idx="705">
                  <c:v>3.5297413556089539</c:v>
                </c:pt>
                <c:pt idx="706">
                  <c:v>3.6418354845955787</c:v>
                </c:pt>
                <c:pt idx="707">
                  <c:v>3.756162351934484</c:v>
                </c:pt>
                <c:pt idx="708">
                  <c:v>3.8727052954486183</c:v>
                </c:pt>
                <c:pt idx="709">
                  <c:v>3.9914454022195276</c:v>
                </c:pt>
                <c:pt idx="710">
                  <c:v>4.1123615774193327</c:v>
                </c:pt>
                <c:pt idx="711">
                  <c:v>4.2354306206032302</c:v>
                </c:pt>
                <c:pt idx="712">
                  <c:v>4.36062730880142</c:v>
                </c:pt>
                <c:pt idx="713">
                  <c:v>4.4879244857068068</c:v>
                </c:pt>
                <c:pt idx="714">
                  <c:v>4.6172931562202981</c:v>
                </c:pt>
                <c:pt idx="715">
                  <c:v>4.7487025855916372</c:v>
                </c:pt>
                <c:pt idx="716">
                  <c:v>4.8821204023792681</c:v>
                </c:pt>
                <c:pt idx="717">
                  <c:v>5.0175127044467471</c:v>
                </c:pt>
                <c:pt idx="718">
                  <c:v>5.1548441672176164</c:v>
                </c:pt>
                <c:pt idx="719">
                  <c:v>5.2940781534222641</c:v>
                </c:pt>
                <c:pt idx="720">
                  <c:v>5.4351768235905524</c:v>
                </c:pt>
                <c:pt idx="721">
                  <c:v>5.5781012465710837</c:v>
                </c:pt>
                <c:pt idx="722">
                  <c:v>5.722811509390942</c:v>
                </c:pt>
                <c:pt idx="723">
                  <c:v>5.869266825809305</c:v>
                </c:pt>
                <c:pt idx="724">
                  <c:v>6.0174256429614017</c:v>
                </c:pt>
                <c:pt idx="725">
                  <c:v>6.1672457455351024</c:v>
                </c:pt>
                <c:pt idx="726">
                  <c:v>6.3186843569755773</c:v>
                </c:pt>
                <c:pt idx="727">
                  <c:v>6.4716982372602239</c:v>
                </c:pt>
                <c:pt idx="728">
                  <c:v>6.6262437768429558</c:v>
                </c:pt>
                <c:pt idx="729">
                  <c:v>6.7822770864177349</c:v>
                </c:pt>
                <c:pt idx="730">
                  <c:v>6.9397540822041623</c:v>
                </c:pt>
                <c:pt idx="731">
                  <c:v>7.0986305665095708</c:v>
                </c:pt>
                <c:pt idx="732">
                  <c:v>7.2588623033712167</c:v>
                </c:pt>
                <c:pt idx="733">
                  <c:v>7.4204050891307567</c:v>
                </c:pt>
                <c:pt idx="734">
                  <c:v>7.583214817837189</c:v>
                </c:pt>
                <c:pt idx="735">
                  <c:v>7.7472475414178721</c:v>
                </c:pt>
                <c:pt idx="736">
                  <c:v>7.9124595245952802</c:v>
                </c:pt>
                <c:pt idx="737">
                  <c:v>8.0788072945640543</c:v>
                </c:pt>
                <c:pt idx="738">
                  <c:v>8.2462476854750211</c:v>
                </c:pt>
                <c:pt idx="739">
                  <c:v>8.4147378778021764</c:v>
                </c:pt>
                <c:pt idx="740">
                  <c:v>8.5842354326945358</c:v>
                </c:pt>
                <c:pt idx="741">
                  <c:v>8.7546983214373846</c:v>
                </c:pt>
                <c:pt idx="742">
                  <c:v>8.9260849501663984</c:v>
                </c:pt>
                <c:pt idx="743">
                  <c:v>9.0983541799949865</c:v>
                </c:pt>
                <c:pt idx="744">
                  <c:v>9.2714653427284368</c:v>
                </c:pt>
                <c:pt idx="745">
                  <c:v>9.4453782523485561</c:v>
                </c:pt>
                <c:pt idx="746">
                  <c:v>9.6200532124616185</c:v>
                </c:pt>
                <c:pt idx="747">
                  <c:v>9.7954510199076719</c:v>
                </c:pt>
                <c:pt idx="748">
                  <c:v>9.9715329647333988</c:v>
                </c:pt>
                <c:pt idx="749">
                  <c:v>10.148260826732644</c:v>
                </c:pt>
                <c:pt idx="750">
                  <c:v>10.325596868759177</c:v>
                </c:pt>
                <c:pt idx="751">
                  <c:v>10.503503827015065</c:v>
                </c:pt>
                <c:pt idx="752">
                  <c:v>10.681944898516283</c:v>
                </c:pt>
                <c:pt idx="753">
                  <c:v>10.860883725933556</c:v>
                </c:pt>
                <c:pt idx="754">
                  <c:v>11.040284380002328</c:v>
                </c:pt>
                <c:pt idx="755">
                  <c:v>11.220111339692085</c:v>
                </c:pt>
                <c:pt idx="756">
                  <c:v>11.400329470319091</c:v>
                </c:pt>
                <c:pt idx="757">
                  <c:v>11.580903999781972</c:v>
                </c:pt>
                <c:pt idx="758">
                  <c:v>11.761800493093901</c:v>
                </c:pt>
                <c:pt idx="759">
                  <c:v>11.942984825379543</c:v>
                </c:pt>
                <c:pt idx="760">
                  <c:v>12.124423153499967</c:v>
                </c:pt>
                <c:pt idx="761">
                  <c:v>12.306081886462735</c:v>
                </c:pt>
                <c:pt idx="762">
                  <c:v>12.487927654770301</c:v>
                </c:pt>
                <c:pt idx="763">
                  <c:v>12.669927278854976</c:v>
                </c:pt>
                <c:pt idx="764">
                  <c:v>12.8520477367443</c:v>
                </c:pt>
                <c:pt idx="765">
                  <c:v>13.034256131097944</c:v>
                </c:pt>
                <c:pt idx="766">
                  <c:v>13.216519655753425</c:v>
                </c:pt>
                <c:pt idx="767">
                  <c:v>13.398805561915903</c:v>
                </c:pt>
                <c:pt idx="768">
                  <c:v>13.581081124125612</c:v>
                </c:pt>
                <c:pt idx="769">
                  <c:v>13.763313606134501</c:v>
                </c:pt>
                <c:pt idx="770">
                  <c:v>13.945470226826002</c:v>
                </c:pt>
                <c:pt idx="771">
                  <c:v>14.127518126306823</c:v>
                </c:pt>
                <c:pt idx="772">
                  <c:v>14.30942433230644</c:v>
                </c:pt>
                <c:pt idx="773">
                  <c:v>14.491155727017421</c:v>
                </c:pt>
                <c:pt idx="774">
                  <c:v>14.672679014513403</c:v>
                </c:pt>
                <c:pt idx="775">
                  <c:v>14.853960688884525</c:v>
                </c:pt>
                <c:pt idx="776">
                  <c:v>15.034967003232779</c:v>
                </c:pt>
                <c:pt idx="777">
                  <c:v>15.215663939674153</c:v>
                </c:pt>
                <c:pt idx="778">
                  <c:v>15.396017180498639</c:v>
                </c:pt>
                <c:pt idx="779">
                  <c:v>15.575992080643758</c:v>
                </c:pt>
                <c:pt idx="780">
                  <c:v>15.755553641642988</c:v>
                </c:pt>
                <c:pt idx="781">
                  <c:v>15.934666487214816</c:v>
                </c:pt>
                <c:pt idx="782">
                  <c:v>16.113294840664494</c:v>
                </c:pt>
                <c:pt idx="783">
                  <c:v>16.291402504275801</c:v>
                </c:pt>
                <c:pt idx="784">
                  <c:v>16.468952840874994</c:v>
                </c:pt>
                <c:pt idx="785">
                  <c:v>16.645908757755379</c:v>
                </c:pt>
                <c:pt idx="786">
                  <c:v>16.822232693154554</c:v>
                </c:pt>
                <c:pt idx="787">
                  <c:v>16.997886605481245</c:v>
                </c:pt>
                <c:pt idx="788">
                  <c:v>17.172831965492257</c:v>
                </c:pt>
                <c:pt idx="789">
                  <c:v>17.347029751621964</c:v>
                </c:pt>
                <c:pt idx="790">
                  <c:v>17.520440448668946</c:v>
                </c:pt>
                <c:pt idx="791">
                  <c:v>17.693024050044158</c:v>
                </c:pt>
                <c:pt idx="792">
                  <c:v>17.864740063783682</c:v>
                </c:pt>
                <c:pt idx="793">
                  <c:v>18.035547522525949</c:v>
                </c:pt>
                <c:pt idx="794">
                  <c:v>18.205404997648404</c:v>
                </c:pt>
                <c:pt idx="795">
                  <c:v>18.374270617750692</c:v>
                </c:pt>
                <c:pt idx="796">
                  <c:v>18.54210209166239</c:v>
                </c:pt>
                <c:pt idx="797">
                  <c:v>18.708856736140749</c:v>
                </c:pt>
                <c:pt idx="798">
                  <c:v>18.874491508408017</c:v>
                </c:pt>
                <c:pt idx="799">
                  <c:v>19.038963043660782</c:v>
                </c:pt>
                <c:pt idx="800">
                  <c:v>19.202227697661609</c:v>
                </c:pt>
                <c:pt idx="801">
                  <c:v>19.364241594498992</c:v>
                </c:pt>
                <c:pt idx="802">
                  <c:v>19.524960679573507</c:v>
                </c:pt>
                <c:pt idx="803">
                  <c:v>19.68434077783678</c:v>
                </c:pt>
                <c:pt idx="804">
                  <c:v>19.842337657275003</c:v>
                </c:pt>
                <c:pt idx="805">
                  <c:v>19.998907097591022</c:v>
                </c:pt>
                <c:pt idx="806">
                  <c:v>20.154004963997465</c:v>
                </c:pt>
                <c:pt idx="807">
                  <c:v>20.307587285989367</c:v>
                </c:pt>
                <c:pt idx="808">
                  <c:v>20.459610340918335</c:v>
                </c:pt>
                <c:pt idx="809">
                  <c:v>20.610030742141035</c:v>
                </c:pt>
                <c:pt idx="810">
                  <c:v>20.758805531462759</c:v>
                </c:pt>
                <c:pt idx="811">
                  <c:v>20.905892275549313</c:v>
                </c:pt>
                <c:pt idx="812">
                  <c:v>21.051249165918399</c:v>
                </c:pt>
                <c:pt idx="813">
                  <c:v>21.194835122079883</c:v>
                </c:pt>
                <c:pt idx="814">
                  <c:v>21.336609897335045</c:v>
                </c:pt>
                <c:pt idx="815">
                  <c:v>21.476534186694828</c:v>
                </c:pt>
                <c:pt idx="816">
                  <c:v>21.614569736332442</c:v>
                </c:pt>
                <c:pt idx="817">
                  <c:v>21.750679453937881</c:v>
                </c:pt>
                <c:pt idx="818">
                  <c:v>21.884827519302242</c:v>
                </c:pt>
              </c:numCache>
            </c:numRef>
          </c:yVal>
          <c:smooth val="1"/>
          <c:extLst>
            <c:ext xmlns:c16="http://schemas.microsoft.com/office/drawing/2014/chart" uri="{C3380CC4-5D6E-409C-BE32-E72D297353CC}">
              <c16:uniqueId val="{00000000-BA96-F548-A0CC-EDB0575E9151}"/>
            </c:ext>
          </c:extLst>
        </c:ser>
        <c:dLbls>
          <c:showLegendKey val="0"/>
          <c:showVal val="0"/>
          <c:showCatName val="0"/>
          <c:showSerName val="0"/>
          <c:showPercent val="0"/>
          <c:showBubbleSize val="0"/>
        </c:dLbls>
        <c:axId val="529360000"/>
        <c:axId val="529361920"/>
      </c:scatterChart>
      <c:scatterChart>
        <c:scatterStyle val="smoothMarker"/>
        <c:varyColors val="0"/>
        <c:ser>
          <c:idx val="1"/>
          <c:order val="1"/>
          <c:tx>
            <c:v>phase</c:v>
          </c:tx>
          <c:spPr>
            <a:ln w="38100" cap="rnd" cmpd="sng" algn="ctr">
              <a:solidFill>
                <a:schemeClr val="accent2">
                  <a:shade val="76667"/>
                  <a:shade val="95000"/>
                  <a:satMod val="105000"/>
                </a:schemeClr>
              </a:solidFill>
              <a:prstDash val="solid"/>
              <a:round/>
            </a:ln>
          </c:spPr>
          <c:marker>
            <c:symbol val="none"/>
          </c:marker>
          <c:xVal>
            <c:numRef>
              <c:f>Sheet2!$W$4:$W$822</c:f>
              <c:numCache>
                <c:formatCode>0</c:formatCode>
                <c:ptCount val="819"/>
                <c:pt idx="0">
                  <c:v>100</c:v>
                </c:pt>
                <c:pt idx="1">
                  <c:v>102.32929922807543</c:v>
                </c:pt>
                <c:pt idx="2">
                  <c:v>104.71285480508999</c:v>
                </c:pt>
                <c:pt idx="3">
                  <c:v>107.15193052376068</c:v>
                </c:pt>
                <c:pt idx="4">
                  <c:v>109.64781961431854</c:v>
                </c:pt>
                <c:pt idx="5">
                  <c:v>112.20184543019636</c:v>
                </c:pt>
                <c:pt idx="6">
                  <c:v>114.81536214968834</c:v>
                </c:pt>
                <c:pt idx="7">
                  <c:v>117.489755493953</c:v>
                </c:pt>
                <c:pt idx="8">
                  <c:v>120.22644346174133</c:v>
                </c:pt>
                <c:pt idx="9">
                  <c:v>123.02687708123818</c:v>
                </c:pt>
                <c:pt idx="10">
                  <c:v>125.8925411794168</c:v>
                </c:pt>
                <c:pt idx="11">
                  <c:v>128.82495516931345</c:v>
                </c:pt>
                <c:pt idx="12">
                  <c:v>131.82567385564076</c:v>
                </c:pt>
                <c:pt idx="13">
                  <c:v>134.89628825916535</c:v>
                </c:pt>
                <c:pt idx="14">
                  <c:v>138.03842646028852</c:v>
                </c:pt>
                <c:pt idx="15">
                  <c:v>141.25375446227542</c:v>
                </c:pt>
                <c:pt idx="16">
                  <c:v>144.54397707459276</c:v>
                </c:pt>
                <c:pt idx="17">
                  <c:v>147.91083881682073</c:v>
                </c:pt>
                <c:pt idx="18">
                  <c:v>151.35612484362088</c:v>
                </c:pt>
                <c:pt idx="19">
                  <c:v>154.88166189124817</c:v>
                </c:pt>
                <c:pt idx="20">
                  <c:v>158.48931924611136</c:v>
                </c:pt>
                <c:pt idx="21">
                  <c:v>162.18100973589299</c:v>
                </c:pt>
                <c:pt idx="22">
                  <c:v>165.95869074375614</c:v>
                </c:pt>
                <c:pt idx="23">
                  <c:v>169.82436524617447</c:v>
                </c:pt>
                <c:pt idx="24">
                  <c:v>173.78008287493756</c:v>
                </c:pt>
                <c:pt idx="25">
                  <c:v>177.82794100389236</c:v>
                </c:pt>
                <c:pt idx="26">
                  <c:v>181.97008586099841</c:v>
                </c:pt>
                <c:pt idx="27">
                  <c:v>186.2087136662868</c:v>
                </c:pt>
                <c:pt idx="28">
                  <c:v>190.54607179632478</c:v>
                </c:pt>
                <c:pt idx="29">
                  <c:v>194.98445997580464</c:v>
                </c:pt>
                <c:pt idx="30">
                  <c:v>199.52623149688804</c:v>
                </c:pt>
                <c:pt idx="31">
                  <c:v>204.17379446695298</c:v>
                </c:pt>
                <c:pt idx="32">
                  <c:v>208.92961308540401</c:v>
                </c:pt>
                <c:pt idx="33">
                  <c:v>213.79620895022333</c:v>
                </c:pt>
                <c:pt idx="34">
                  <c:v>218.77616239495538</c:v>
                </c:pt>
                <c:pt idx="35">
                  <c:v>223.87211385683403</c:v>
                </c:pt>
                <c:pt idx="36">
                  <c:v>229.08676527677738</c:v>
                </c:pt>
                <c:pt idx="37">
                  <c:v>234.42288153199235</c:v>
                </c:pt>
                <c:pt idx="38">
                  <c:v>239.88329190194906</c:v>
                </c:pt>
                <c:pt idx="39">
                  <c:v>245.47089156850305</c:v>
                </c:pt>
                <c:pt idx="40">
                  <c:v>251.188643150958</c:v>
                </c:pt>
                <c:pt idx="41">
                  <c:v>257.03957827688646</c:v>
                </c:pt>
                <c:pt idx="42">
                  <c:v>263.02679918953822</c:v>
                </c:pt>
                <c:pt idx="43">
                  <c:v>269.15348039269156</c:v>
                </c:pt>
                <c:pt idx="44">
                  <c:v>275.42287033381666</c:v>
                </c:pt>
                <c:pt idx="45">
                  <c:v>281.83829312644548</c:v>
                </c:pt>
                <c:pt idx="46">
                  <c:v>288.40315031266067</c:v>
                </c:pt>
                <c:pt idx="47">
                  <c:v>295.12092266663865</c:v>
                </c:pt>
                <c:pt idx="48">
                  <c:v>301.99517204020162</c:v>
                </c:pt>
                <c:pt idx="49">
                  <c:v>309.0295432513592</c:v>
                </c:pt>
                <c:pt idx="50">
                  <c:v>316.22776601683802</c:v>
                </c:pt>
                <c:pt idx="51">
                  <c:v>323.59365692962831</c:v>
                </c:pt>
                <c:pt idx="52">
                  <c:v>331.13112148259125</c:v>
                </c:pt>
                <c:pt idx="53">
                  <c:v>338.84415613920271</c:v>
                </c:pt>
                <c:pt idx="54">
                  <c:v>346.73685045253183</c:v>
                </c:pt>
                <c:pt idx="55">
                  <c:v>354.81338923357555</c:v>
                </c:pt>
                <c:pt idx="56">
                  <c:v>363.07805477010157</c:v>
                </c:pt>
                <c:pt idx="57">
                  <c:v>371.53522909717276</c:v>
                </c:pt>
                <c:pt idx="58">
                  <c:v>380.1893963205614</c:v>
                </c:pt>
                <c:pt idx="59">
                  <c:v>389.04514499428075</c:v>
                </c:pt>
                <c:pt idx="60">
                  <c:v>398.10717055349755</c:v>
                </c:pt>
                <c:pt idx="61">
                  <c:v>407.38027780411301</c:v>
                </c:pt>
                <c:pt idx="62">
                  <c:v>416.86938347033561</c:v>
                </c:pt>
                <c:pt idx="63">
                  <c:v>426.57951880159266</c:v>
                </c:pt>
                <c:pt idx="64">
                  <c:v>436.51583224016611</c:v>
                </c:pt>
                <c:pt idx="65">
                  <c:v>446.68359215096325</c:v>
                </c:pt>
                <c:pt idx="66">
                  <c:v>457.08818961487509</c:v>
                </c:pt>
                <c:pt idx="67">
                  <c:v>467.73514128719819</c:v>
                </c:pt>
                <c:pt idx="68">
                  <c:v>478.63009232263857</c:v>
                </c:pt>
                <c:pt idx="69">
                  <c:v>489.77881936844631</c:v>
                </c:pt>
                <c:pt idx="70">
                  <c:v>501.18723362727235</c:v>
                </c:pt>
                <c:pt idx="71">
                  <c:v>512.86138399136485</c:v>
                </c:pt>
                <c:pt idx="72">
                  <c:v>524.80746024977282</c:v>
                </c:pt>
                <c:pt idx="73">
                  <c:v>537.03179637025289</c:v>
                </c:pt>
                <c:pt idx="74">
                  <c:v>549.54087385762466</c:v>
                </c:pt>
                <c:pt idx="75">
                  <c:v>562.34132519034915</c:v>
                </c:pt>
                <c:pt idx="76">
                  <c:v>575.43993733715695</c:v>
                </c:pt>
                <c:pt idx="77">
                  <c:v>588.84365535558948</c:v>
                </c:pt>
                <c:pt idx="78">
                  <c:v>602.55958607435821</c:v>
                </c:pt>
                <c:pt idx="79">
                  <c:v>616.59500186148261</c:v>
                </c:pt>
                <c:pt idx="80">
                  <c:v>630.95734448019368</c:v>
                </c:pt>
                <c:pt idx="81">
                  <c:v>645.65422903465583</c:v>
                </c:pt>
                <c:pt idx="82">
                  <c:v>660.6934480075962</c:v>
                </c:pt>
                <c:pt idx="83">
                  <c:v>676.0829753919819</c:v>
                </c:pt>
                <c:pt idx="84">
                  <c:v>691.8309709189366</c:v>
                </c:pt>
                <c:pt idx="85">
                  <c:v>707.94578438413862</c:v>
                </c:pt>
                <c:pt idx="86">
                  <c:v>724.4359600749907</c:v>
                </c:pt>
                <c:pt idx="87">
                  <c:v>741.31024130091816</c:v>
                </c:pt>
                <c:pt idx="88">
                  <c:v>758.57757502918366</c:v>
                </c:pt>
                <c:pt idx="89">
                  <c:v>776.2471166286922</c:v>
                </c:pt>
                <c:pt idx="90">
                  <c:v>794.32823472428197</c:v>
                </c:pt>
                <c:pt idx="91">
                  <c:v>812.83051616409966</c:v>
                </c:pt>
                <c:pt idx="92">
                  <c:v>831.76377110267129</c:v>
                </c:pt>
                <c:pt idx="93">
                  <c:v>851.13803820237661</c:v>
                </c:pt>
                <c:pt idx="94">
                  <c:v>870.96358995608068</c:v>
                </c:pt>
                <c:pt idx="95">
                  <c:v>891.25093813374565</c:v>
                </c:pt>
                <c:pt idx="96">
                  <c:v>912.01083935590975</c:v>
                </c:pt>
                <c:pt idx="97">
                  <c:v>933.25430079699174</c:v>
                </c:pt>
                <c:pt idx="98">
                  <c:v>954.99258602143652</c:v>
                </c:pt>
                <c:pt idx="99">
                  <c:v>977.23722095581127</c:v>
                </c:pt>
                <c:pt idx="100">
                  <c:v>1000</c:v>
                </c:pt>
                <c:pt idx="101">
                  <c:v>1023.2929922807544</c:v>
                </c:pt>
                <c:pt idx="102">
                  <c:v>1047.1285480508998</c:v>
                </c:pt>
                <c:pt idx="103">
                  <c:v>1071.5193052376067</c:v>
                </c:pt>
                <c:pt idx="104">
                  <c:v>1096.4781961431861</c:v>
                </c:pt>
                <c:pt idx="105">
                  <c:v>1122.0184543019634</c:v>
                </c:pt>
                <c:pt idx="106">
                  <c:v>1148.1536214968835</c:v>
                </c:pt>
                <c:pt idx="107">
                  <c:v>1174.8975549395293</c:v>
                </c:pt>
                <c:pt idx="108">
                  <c:v>1202.2644346174136</c:v>
                </c:pt>
                <c:pt idx="109">
                  <c:v>1230.2687708123822</c:v>
                </c:pt>
                <c:pt idx="110">
                  <c:v>1258.9254117941678</c:v>
                </c:pt>
                <c:pt idx="111">
                  <c:v>1288.2495516931342</c:v>
                </c:pt>
                <c:pt idx="112">
                  <c:v>1318.2567385564084</c:v>
                </c:pt>
                <c:pt idx="113">
                  <c:v>1348.9628825916539</c:v>
                </c:pt>
                <c:pt idx="114">
                  <c:v>1380.3842646028861</c:v>
                </c:pt>
                <c:pt idx="115">
                  <c:v>1412.5375446227542</c:v>
                </c:pt>
                <c:pt idx="116">
                  <c:v>1445.4397707459284</c:v>
                </c:pt>
                <c:pt idx="117">
                  <c:v>1479.1083881682084</c:v>
                </c:pt>
                <c:pt idx="118">
                  <c:v>1513.5612484362091</c:v>
                </c:pt>
                <c:pt idx="119">
                  <c:v>1548.816618912482</c:v>
                </c:pt>
                <c:pt idx="120">
                  <c:v>1584.8931924611154</c:v>
                </c:pt>
                <c:pt idx="121">
                  <c:v>1621.8100973589303</c:v>
                </c:pt>
                <c:pt idx="122">
                  <c:v>1659.5869074375623</c:v>
                </c:pt>
                <c:pt idx="123">
                  <c:v>1698.2436524617444</c:v>
                </c:pt>
                <c:pt idx="124">
                  <c:v>1737.8008287493767</c:v>
                </c:pt>
                <c:pt idx="125">
                  <c:v>1778.2794100389242</c:v>
                </c:pt>
                <c:pt idx="126">
                  <c:v>1819.700858609983</c:v>
                </c:pt>
                <c:pt idx="127">
                  <c:v>1862.0871366628685</c:v>
                </c:pt>
                <c:pt idx="128">
                  <c:v>1905.460717963248</c:v>
                </c:pt>
                <c:pt idx="129">
                  <c:v>1949.8445997580459</c:v>
                </c:pt>
                <c:pt idx="130">
                  <c:v>1995.2623149688802</c:v>
                </c:pt>
                <c:pt idx="131">
                  <c:v>2041.7379446695315</c:v>
                </c:pt>
                <c:pt idx="132">
                  <c:v>2089.2961308540398</c:v>
                </c:pt>
                <c:pt idx="133">
                  <c:v>2137.962089502234</c:v>
                </c:pt>
                <c:pt idx="134">
                  <c:v>2187.7616239495524</c:v>
                </c:pt>
                <c:pt idx="135">
                  <c:v>2238.7211385683413</c:v>
                </c:pt>
                <c:pt idx="136">
                  <c:v>2290.8676527677744</c:v>
                </c:pt>
                <c:pt idx="137">
                  <c:v>2344.2288153199233</c:v>
                </c:pt>
                <c:pt idx="138">
                  <c:v>2398.8329190194913</c:v>
                </c:pt>
                <c:pt idx="139">
                  <c:v>2454.7089156850329</c:v>
                </c:pt>
                <c:pt idx="140">
                  <c:v>2511.8864315095807</c:v>
                </c:pt>
                <c:pt idx="141">
                  <c:v>2570.3957827688664</c:v>
                </c:pt>
                <c:pt idx="142">
                  <c:v>2630.2679918953818</c:v>
                </c:pt>
                <c:pt idx="143">
                  <c:v>2691.5348039269179</c:v>
                </c:pt>
                <c:pt idx="144">
                  <c:v>2754.2287033381681</c:v>
                </c:pt>
                <c:pt idx="145">
                  <c:v>2818.3829312644552</c:v>
                </c:pt>
                <c:pt idx="146">
                  <c:v>2884.0315031266073</c:v>
                </c:pt>
                <c:pt idx="147">
                  <c:v>2951.2092266663894</c:v>
                </c:pt>
                <c:pt idx="148">
                  <c:v>3019.9517204020167</c:v>
                </c:pt>
                <c:pt idx="149">
                  <c:v>3090.2954325135938</c:v>
                </c:pt>
                <c:pt idx="150">
                  <c:v>3162.2776601683827</c:v>
                </c:pt>
                <c:pt idx="151">
                  <c:v>3235.9365692962824</c:v>
                </c:pt>
                <c:pt idx="152">
                  <c:v>3311.3112148259138</c:v>
                </c:pt>
                <c:pt idx="153">
                  <c:v>3388.4415613920246</c:v>
                </c:pt>
                <c:pt idx="154">
                  <c:v>3467.3685045253183</c:v>
                </c:pt>
                <c:pt idx="155">
                  <c:v>3548.1338923357566</c:v>
                </c:pt>
                <c:pt idx="156">
                  <c:v>3630.7805477010152</c:v>
                </c:pt>
                <c:pt idx="157">
                  <c:v>3715.3522909717267</c:v>
                </c:pt>
                <c:pt idx="158">
                  <c:v>3801.8939632056163</c:v>
                </c:pt>
                <c:pt idx="159">
                  <c:v>3890.4514499428064</c:v>
                </c:pt>
                <c:pt idx="160">
                  <c:v>3981.071705534976</c:v>
                </c:pt>
                <c:pt idx="161">
                  <c:v>4073.8027780411271</c:v>
                </c:pt>
                <c:pt idx="162">
                  <c:v>4168.6938347033574</c:v>
                </c:pt>
                <c:pt idx="163">
                  <c:v>4265.7951880159289</c:v>
                </c:pt>
                <c:pt idx="164">
                  <c:v>4365.1583224016622</c:v>
                </c:pt>
                <c:pt idx="165">
                  <c:v>4466.8359215096334</c:v>
                </c:pt>
                <c:pt idx="166">
                  <c:v>4570.8818961487559</c:v>
                </c:pt>
                <c:pt idx="167">
                  <c:v>4677.3514128719835</c:v>
                </c:pt>
                <c:pt idx="168">
                  <c:v>4786.3009232263885</c:v>
                </c:pt>
                <c:pt idx="169">
                  <c:v>4897.7881936844624</c:v>
                </c:pt>
                <c:pt idx="170">
                  <c:v>5011.8723362727269</c:v>
                </c:pt>
                <c:pt idx="171">
                  <c:v>5128.6138399136516</c:v>
                </c:pt>
                <c:pt idx="172">
                  <c:v>5248.0746024977288</c:v>
                </c:pt>
                <c:pt idx="173">
                  <c:v>5370.3179637025296</c:v>
                </c:pt>
                <c:pt idx="174">
                  <c:v>5495.4087385762532</c:v>
                </c:pt>
                <c:pt idx="175">
                  <c:v>5623.4132519034929</c:v>
                </c:pt>
                <c:pt idx="176">
                  <c:v>5754.3993733715706</c:v>
                </c:pt>
                <c:pt idx="177">
                  <c:v>5888.4365535558954</c:v>
                </c:pt>
                <c:pt idx="178">
                  <c:v>6025.5958607435778</c:v>
                </c:pt>
                <c:pt idx="179">
                  <c:v>6165.9500186148271</c:v>
                </c:pt>
                <c:pt idx="180">
                  <c:v>6309.5734448019321</c:v>
                </c:pt>
                <c:pt idx="181">
                  <c:v>6456.5422903465596</c:v>
                </c:pt>
                <c:pt idx="182">
                  <c:v>6606.9344800759645</c:v>
                </c:pt>
                <c:pt idx="183">
                  <c:v>6760.8297539198211</c:v>
                </c:pt>
                <c:pt idx="184">
                  <c:v>6918.3097091893669</c:v>
                </c:pt>
                <c:pt idx="185">
                  <c:v>7079.4578438413873</c:v>
                </c:pt>
                <c:pt idx="186">
                  <c:v>7244.3596007499027</c:v>
                </c:pt>
                <c:pt idx="187">
                  <c:v>7413.1024130091828</c:v>
                </c:pt>
                <c:pt idx="188">
                  <c:v>7585.7757502918375</c:v>
                </c:pt>
                <c:pt idx="189">
                  <c:v>7762.4711662869231</c:v>
                </c:pt>
                <c:pt idx="190">
                  <c:v>7943.2823472428208</c:v>
                </c:pt>
                <c:pt idx="191">
                  <c:v>8128.3051616409975</c:v>
                </c:pt>
                <c:pt idx="192">
                  <c:v>8317.6377110267131</c:v>
                </c:pt>
                <c:pt idx="193">
                  <c:v>8511.3803820237772</c:v>
                </c:pt>
                <c:pt idx="194">
                  <c:v>8709.6358995608098</c:v>
                </c:pt>
                <c:pt idx="195">
                  <c:v>8912.509381337466</c:v>
                </c:pt>
                <c:pt idx="196">
                  <c:v>9120.1083935590977</c:v>
                </c:pt>
                <c:pt idx="197">
                  <c:v>9332.5430079699199</c:v>
                </c:pt>
                <c:pt idx="198">
                  <c:v>9549.9258602143673</c:v>
                </c:pt>
                <c:pt idx="199">
                  <c:v>9772.3722095581143</c:v>
                </c:pt>
                <c:pt idx="200">
                  <c:v>10000</c:v>
                </c:pt>
                <c:pt idx="201">
                  <c:v>10232.929922807547</c:v>
                </c:pt>
                <c:pt idx="202">
                  <c:v>10471.285480508999</c:v>
                </c:pt>
                <c:pt idx="203">
                  <c:v>10715.193052376069</c:v>
                </c:pt>
                <c:pt idx="204">
                  <c:v>10964.781961431863</c:v>
                </c:pt>
                <c:pt idx="205">
                  <c:v>11220.184543019637</c:v>
                </c:pt>
                <c:pt idx="206">
                  <c:v>11481.536214968839</c:v>
                </c:pt>
                <c:pt idx="207">
                  <c:v>11748.975549395294</c:v>
                </c:pt>
                <c:pt idx="208">
                  <c:v>12022.644346174138</c:v>
                </c:pt>
                <c:pt idx="209">
                  <c:v>12302.687708123824</c:v>
                </c:pt>
                <c:pt idx="210">
                  <c:v>12589.25411794168</c:v>
                </c:pt>
                <c:pt idx="211">
                  <c:v>12882.495516931347</c:v>
                </c:pt>
                <c:pt idx="212">
                  <c:v>13182.567385564089</c:v>
                </c:pt>
                <c:pt idx="213">
                  <c:v>13489.628825916541</c:v>
                </c:pt>
                <c:pt idx="214">
                  <c:v>13803.842646028863</c:v>
                </c:pt>
                <c:pt idx="215">
                  <c:v>14125.375446227545</c:v>
                </c:pt>
                <c:pt idx="216">
                  <c:v>14454.397707459288</c:v>
                </c:pt>
                <c:pt idx="217">
                  <c:v>14791.083881682087</c:v>
                </c:pt>
                <c:pt idx="218">
                  <c:v>15135.612484362093</c:v>
                </c:pt>
                <c:pt idx="219">
                  <c:v>15488.166189124822</c:v>
                </c:pt>
                <c:pt idx="220">
                  <c:v>15848.931924611155</c:v>
                </c:pt>
                <c:pt idx="221">
                  <c:v>16218.100973589308</c:v>
                </c:pt>
                <c:pt idx="222">
                  <c:v>16595.869074375627</c:v>
                </c:pt>
                <c:pt idx="223">
                  <c:v>16982.436524617446</c:v>
                </c:pt>
                <c:pt idx="224">
                  <c:v>17378.008287493773</c:v>
                </c:pt>
                <c:pt idx="225">
                  <c:v>17782.794100389245</c:v>
                </c:pt>
                <c:pt idx="226">
                  <c:v>18197.008586099833</c:v>
                </c:pt>
                <c:pt idx="227">
                  <c:v>18620.871366628686</c:v>
                </c:pt>
                <c:pt idx="228">
                  <c:v>19054.607179632483</c:v>
                </c:pt>
                <c:pt idx="229">
                  <c:v>19498.445997580464</c:v>
                </c:pt>
                <c:pt idx="230">
                  <c:v>19952.623149688803</c:v>
                </c:pt>
                <c:pt idx="231">
                  <c:v>20417.379446695319</c:v>
                </c:pt>
                <c:pt idx="232">
                  <c:v>20892.961308540398</c:v>
                </c:pt>
                <c:pt idx="233">
                  <c:v>21379.620895022344</c:v>
                </c:pt>
                <c:pt idx="234">
                  <c:v>21877.616239495528</c:v>
                </c:pt>
                <c:pt idx="235">
                  <c:v>22387.211385683418</c:v>
                </c:pt>
                <c:pt idx="236">
                  <c:v>22908.676527677748</c:v>
                </c:pt>
                <c:pt idx="237">
                  <c:v>23442.288153199239</c:v>
                </c:pt>
                <c:pt idx="238">
                  <c:v>23988.32919019492</c:v>
                </c:pt>
                <c:pt idx="239">
                  <c:v>24547.089156850339</c:v>
                </c:pt>
                <c:pt idx="240">
                  <c:v>25118.864315095812</c:v>
                </c:pt>
                <c:pt idx="241">
                  <c:v>25703.957827688668</c:v>
                </c:pt>
                <c:pt idx="242">
                  <c:v>26302.679918953821</c:v>
                </c:pt>
                <c:pt idx="243">
                  <c:v>26915.348039269185</c:v>
                </c:pt>
                <c:pt idx="244">
                  <c:v>27542.28703338169</c:v>
                </c:pt>
                <c:pt idx="245">
                  <c:v>28183.829312644561</c:v>
                </c:pt>
                <c:pt idx="246">
                  <c:v>28840.315031266076</c:v>
                </c:pt>
                <c:pt idx="247">
                  <c:v>29512.092266663898</c:v>
                </c:pt>
                <c:pt idx="248">
                  <c:v>30199.517204020176</c:v>
                </c:pt>
                <c:pt idx="249">
                  <c:v>30902.954325135921</c:v>
                </c:pt>
                <c:pt idx="250">
                  <c:v>31622.776601684531</c:v>
                </c:pt>
                <c:pt idx="251">
                  <c:v>32359.36569296358</c:v>
                </c:pt>
                <c:pt idx="252">
                  <c:v>33113.112148259883</c:v>
                </c:pt>
                <c:pt idx="253">
                  <c:v>33884.415613921039</c:v>
                </c:pt>
                <c:pt idx="254">
                  <c:v>34673.685045253958</c:v>
                </c:pt>
                <c:pt idx="255">
                  <c:v>35481.338923358424</c:v>
                </c:pt>
                <c:pt idx="256">
                  <c:v>36307.805477010959</c:v>
                </c:pt>
                <c:pt idx="257">
                  <c:v>37153.522909718165</c:v>
                </c:pt>
                <c:pt idx="258">
                  <c:v>38018.939632056979</c:v>
                </c:pt>
                <c:pt idx="259">
                  <c:v>38904.514499429002</c:v>
                </c:pt>
                <c:pt idx="260">
                  <c:v>39810.717055350688</c:v>
                </c:pt>
                <c:pt idx="261">
                  <c:v>40738.02778041226</c:v>
                </c:pt>
                <c:pt idx="262">
                  <c:v>41686.938347034535</c:v>
                </c:pt>
                <c:pt idx="263">
                  <c:v>42657.95188016029</c:v>
                </c:pt>
                <c:pt idx="264">
                  <c:v>43651.583224017639</c:v>
                </c:pt>
                <c:pt idx="265">
                  <c:v>44668.359215097371</c:v>
                </c:pt>
                <c:pt idx="266">
                  <c:v>45708.818961488585</c:v>
                </c:pt>
                <c:pt idx="267">
                  <c:v>46773.514128720919</c:v>
                </c:pt>
                <c:pt idx="268">
                  <c:v>47863.009232264958</c:v>
                </c:pt>
                <c:pt idx="269">
                  <c:v>48977.881936845763</c:v>
                </c:pt>
                <c:pt idx="270">
                  <c:v>50118.7233627284</c:v>
                </c:pt>
                <c:pt idx="271">
                  <c:v>51286.138399137766</c:v>
                </c:pt>
                <c:pt idx="272">
                  <c:v>52480.746024978471</c:v>
                </c:pt>
                <c:pt idx="273">
                  <c:v>53703.179637026609</c:v>
                </c:pt>
                <c:pt idx="274">
                  <c:v>54954.087385763814</c:v>
                </c:pt>
                <c:pt idx="275">
                  <c:v>56234.132519036291</c:v>
                </c:pt>
                <c:pt idx="276">
                  <c:v>57543.9937337171</c:v>
                </c:pt>
                <c:pt idx="277">
                  <c:v>58884.365535560224</c:v>
                </c:pt>
                <c:pt idx="278">
                  <c:v>60255.958607437242</c:v>
                </c:pt>
                <c:pt idx="279">
                  <c:v>61659.500186149708</c:v>
                </c:pt>
                <c:pt idx="280">
                  <c:v>63095.734448020849</c:v>
                </c:pt>
                <c:pt idx="281">
                  <c:v>64565.422903467101</c:v>
                </c:pt>
                <c:pt idx="282">
                  <c:v>66069.344800761188</c:v>
                </c:pt>
                <c:pt idx="283">
                  <c:v>67608.29753919979</c:v>
                </c:pt>
                <c:pt idx="284">
                  <c:v>69183.097091895295</c:v>
                </c:pt>
                <c:pt idx="285">
                  <c:v>70794.578438415469</c:v>
                </c:pt>
                <c:pt idx="286">
                  <c:v>72443.596007500717</c:v>
                </c:pt>
                <c:pt idx="287">
                  <c:v>74131.024130093487</c:v>
                </c:pt>
                <c:pt idx="288">
                  <c:v>75857.757502920154</c:v>
                </c:pt>
                <c:pt idx="289">
                  <c:v>77624.711662870977</c:v>
                </c:pt>
                <c:pt idx="290">
                  <c:v>79432.823472430129</c:v>
                </c:pt>
                <c:pt idx="291">
                  <c:v>81283.051616411802</c:v>
                </c:pt>
                <c:pt idx="292">
                  <c:v>83176.377110270929</c:v>
                </c:pt>
                <c:pt idx="293">
                  <c:v>85113.803820239584</c:v>
                </c:pt>
                <c:pt idx="294">
                  <c:v>87096.358995612216</c:v>
                </c:pt>
                <c:pt idx="295">
                  <c:v>89125.093813378786</c:v>
                </c:pt>
                <c:pt idx="296">
                  <c:v>91201.083935595307</c:v>
                </c:pt>
                <c:pt idx="297">
                  <c:v>93325.430079703525</c:v>
                </c:pt>
                <c:pt idx="298">
                  <c:v>95499.258602148111</c:v>
                </c:pt>
                <c:pt idx="299">
                  <c:v>97723.722095585676</c:v>
                </c:pt>
                <c:pt idx="300">
                  <c:v>100000.00000000471</c:v>
                </c:pt>
                <c:pt idx="301">
                  <c:v>102329.29922808021</c:v>
                </c:pt>
                <c:pt idx="302">
                  <c:v>104712.85480509486</c:v>
                </c:pt>
                <c:pt idx="303">
                  <c:v>107151.93052376565</c:v>
                </c:pt>
                <c:pt idx="304">
                  <c:v>109647.81961432361</c:v>
                </c:pt>
                <c:pt idx="305">
                  <c:v>112201.84543020178</c:v>
                </c:pt>
                <c:pt idx="306">
                  <c:v>114815.36214969361</c:v>
                </c:pt>
                <c:pt idx="307">
                  <c:v>117489.75549395839</c:v>
                </c:pt>
                <c:pt idx="308">
                  <c:v>120226.44346174685</c:v>
                </c:pt>
                <c:pt idx="309">
                  <c:v>123026.87708124405</c:v>
                </c:pt>
                <c:pt idx="310">
                  <c:v>125892.54117942275</c:v>
                </c:pt>
                <c:pt idx="311">
                  <c:v>128824.95516931932</c:v>
                </c:pt>
                <c:pt idx="312">
                  <c:v>131825.67385564678</c:v>
                </c:pt>
                <c:pt idx="313">
                  <c:v>134896.28825917176</c:v>
                </c:pt>
                <c:pt idx="314">
                  <c:v>138038.42646029504</c:v>
                </c:pt>
                <c:pt idx="315">
                  <c:v>141253.75446228212</c:v>
                </c:pt>
                <c:pt idx="316">
                  <c:v>144543.97707459933</c:v>
                </c:pt>
                <c:pt idx="317">
                  <c:v>147910.83881682772</c:v>
                </c:pt>
                <c:pt idx="318">
                  <c:v>151356.12484362794</c:v>
                </c:pt>
                <c:pt idx="319">
                  <c:v>154881.66189125541</c:v>
                </c:pt>
                <c:pt idx="320">
                  <c:v>158489.3192461188</c:v>
                </c:pt>
                <c:pt idx="321">
                  <c:v>162181.00973590088</c:v>
                </c:pt>
                <c:pt idx="322">
                  <c:v>165958.69074376384</c:v>
                </c:pt>
                <c:pt idx="323">
                  <c:v>169824.36524618237</c:v>
                </c:pt>
                <c:pt idx="324">
                  <c:v>173780.08287494563</c:v>
                </c:pt>
                <c:pt idx="325">
                  <c:v>177827.94100390084</c:v>
                </c:pt>
                <c:pt idx="326">
                  <c:v>181970.0858610071</c:v>
                </c:pt>
                <c:pt idx="327">
                  <c:v>186208.71366629537</c:v>
                </c:pt>
                <c:pt idx="328">
                  <c:v>190546.07179633353</c:v>
                </c:pt>
                <c:pt idx="329">
                  <c:v>194984.45997581352</c:v>
                </c:pt>
                <c:pt idx="330">
                  <c:v>199526.2314968975</c:v>
                </c:pt>
                <c:pt idx="331">
                  <c:v>204173.79446696263</c:v>
                </c:pt>
                <c:pt idx="332">
                  <c:v>208929.61308541353</c:v>
                </c:pt>
                <c:pt idx="333">
                  <c:v>213796.20895023298</c:v>
                </c:pt>
                <c:pt idx="334">
                  <c:v>218776.16239496562</c:v>
                </c:pt>
                <c:pt idx="335">
                  <c:v>223872.11385684973</c:v>
                </c:pt>
                <c:pt idx="336">
                  <c:v>229086.76527679298</c:v>
                </c:pt>
                <c:pt idx="337">
                  <c:v>234422.88153200864</c:v>
                </c:pt>
                <c:pt idx="338">
                  <c:v>239883.29190196586</c:v>
                </c:pt>
                <c:pt idx="339">
                  <c:v>245470.89156852019</c:v>
                </c:pt>
                <c:pt idx="340">
                  <c:v>251188.64315097555</c:v>
                </c:pt>
                <c:pt idx="341">
                  <c:v>257039.57827690477</c:v>
                </c:pt>
                <c:pt idx="342">
                  <c:v>263026.79918955651</c:v>
                </c:pt>
                <c:pt idx="343">
                  <c:v>269153.48039271031</c:v>
                </c:pt>
                <c:pt idx="344">
                  <c:v>275422.87033383577</c:v>
                </c:pt>
                <c:pt idx="345">
                  <c:v>281838.2931264654</c:v>
                </c:pt>
                <c:pt idx="346">
                  <c:v>288403.1503126811</c:v>
                </c:pt>
                <c:pt idx="347">
                  <c:v>295120.922666659</c:v>
                </c:pt>
                <c:pt idx="348">
                  <c:v>301995.1720402225</c:v>
                </c:pt>
                <c:pt idx="349">
                  <c:v>309029.54325138091</c:v>
                </c:pt>
                <c:pt idx="350">
                  <c:v>316227.76601686032</c:v>
                </c:pt>
                <c:pt idx="351">
                  <c:v>323593.6569296511</c:v>
                </c:pt>
                <c:pt idx="352">
                  <c:v>331131.1214826139</c:v>
                </c:pt>
                <c:pt idx="353">
                  <c:v>338844.15613922582</c:v>
                </c:pt>
                <c:pt idx="354">
                  <c:v>346736.85045255604</c:v>
                </c:pt>
                <c:pt idx="355">
                  <c:v>354813.38923360041</c:v>
                </c:pt>
                <c:pt idx="356">
                  <c:v>363078.05477012682</c:v>
                </c:pt>
                <c:pt idx="357">
                  <c:v>371535.22909719788</c:v>
                </c:pt>
                <c:pt idx="358">
                  <c:v>380189.39632058778</c:v>
                </c:pt>
                <c:pt idx="359">
                  <c:v>389045.14499430778</c:v>
                </c:pt>
                <c:pt idx="360">
                  <c:v>398107.17055352498</c:v>
                </c:pt>
                <c:pt idx="361">
                  <c:v>407380.27780414105</c:v>
                </c:pt>
                <c:pt idx="362">
                  <c:v>416869.38347036514</c:v>
                </c:pt>
                <c:pt idx="363">
                  <c:v>426579.51880162227</c:v>
                </c:pt>
                <c:pt idx="364">
                  <c:v>436515.83224019624</c:v>
                </c:pt>
                <c:pt idx="365">
                  <c:v>446683.59215099411</c:v>
                </c:pt>
                <c:pt idx="366">
                  <c:v>457088.18961490749</c:v>
                </c:pt>
                <c:pt idx="367">
                  <c:v>467735.14128723129</c:v>
                </c:pt>
                <c:pt idx="368">
                  <c:v>478630.09232267219</c:v>
                </c:pt>
                <c:pt idx="369">
                  <c:v>489778.81936847995</c:v>
                </c:pt>
                <c:pt idx="370">
                  <c:v>501187.23362730764</c:v>
                </c:pt>
                <c:pt idx="371">
                  <c:v>512861.383991401</c:v>
                </c:pt>
                <c:pt idx="372">
                  <c:v>524807.46024980955</c:v>
                </c:pt>
                <c:pt idx="373">
                  <c:v>537031.79637029045</c:v>
                </c:pt>
                <c:pt idx="374">
                  <c:v>549540.87385766313</c:v>
                </c:pt>
                <c:pt idx="375">
                  <c:v>562341.32519038848</c:v>
                </c:pt>
                <c:pt idx="376">
                  <c:v>575439.93733719713</c:v>
                </c:pt>
                <c:pt idx="377">
                  <c:v>588843.65535563009</c:v>
                </c:pt>
                <c:pt idx="378">
                  <c:v>602559.58607441373</c:v>
                </c:pt>
                <c:pt idx="379">
                  <c:v>616595.00186153932</c:v>
                </c:pt>
                <c:pt idx="380">
                  <c:v>630957.34448025166</c:v>
                </c:pt>
                <c:pt idx="381">
                  <c:v>645654.22903471533</c:v>
                </c:pt>
                <c:pt idx="382">
                  <c:v>660693.44800765836</c:v>
                </c:pt>
                <c:pt idx="383">
                  <c:v>676082.97539204429</c:v>
                </c:pt>
                <c:pt idx="384">
                  <c:v>691830.97091900045</c:v>
                </c:pt>
                <c:pt idx="385">
                  <c:v>707945.78438420314</c:v>
                </c:pt>
                <c:pt idx="386">
                  <c:v>724435.96007505804</c:v>
                </c:pt>
                <c:pt idx="387">
                  <c:v>741310.24130098708</c:v>
                </c:pt>
                <c:pt idx="388">
                  <c:v>758577.57502925477</c:v>
                </c:pt>
                <c:pt idx="389">
                  <c:v>776247.11662876303</c:v>
                </c:pt>
                <c:pt idx="390">
                  <c:v>794328.23472435586</c:v>
                </c:pt>
                <c:pt idx="391">
                  <c:v>812830.51616417523</c:v>
                </c:pt>
                <c:pt idx="392">
                  <c:v>831763.77110274858</c:v>
                </c:pt>
                <c:pt idx="393">
                  <c:v>851138.03820245573</c:v>
                </c:pt>
                <c:pt idx="394">
                  <c:v>870963.5899561618</c:v>
                </c:pt>
                <c:pt idx="395">
                  <c:v>891250.93813382846</c:v>
                </c:pt>
                <c:pt idx="396">
                  <c:v>912010.83935599448</c:v>
                </c:pt>
                <c:pt idx="397">
                  <c:v>933254.30079707771</c:v>
                </c:pt>
                <c:pt idx="398">
                  <c:v>954992.58602152625</c:v>
                </c:pt>
                <c:pt idx="399">
                  <c:v>977237.22095590306</c:v>
                </c:pt>
                <c:pt idx="400">
                  <c:v>1000000.0000000926</c:v>
                </c:pt>
                <c:pt idx="401">
                  <c:v>1023292.9922808487</c:v>
                </c:pt>
                <c:pt idx="402">
                  <c:v>1047128.548050998</c:v>
                </c:pt>
                <c:pt idx="403">
                  <c:v>1071519.3052377072</c:v>
                </c:pt>
                <c:pt idx="404">
                  <c:v>1096478.1961432882</c:v>
                </c:pt>
                <c:pt idx="405">
                  <c:v>1122018.4543020669</c:v>
                </c:pt>
                <c:pt idx="406">
                  <c:v>1148153.6214969885</c:v>
                </c:pt>
                <c:pt idx="407">
                  <c:v>1174897.5549396398</c:v>
                </c:pt>
                <c:pt idx="408">
                  <c:v>1202264.4346175254</c:v>
                </c:pt>
                <c:pt idx="409">
                  <c:v>1230268.7708124965</c:v>
                </c:pt>
                <c:pt idx="410">
                  <c:v>1258925.4117942825</c:v>
                </c:pt>
                <c:pt idx="411">
                  <c:v>1288249.5516932542</c:v>
                </c:pt>
                <c:pt idx="412">
                  <c:v>1318256.7385565301</c:v>
                </c:pt>
                <c:pt idx="413">
                  <c:v>1348962.8825917793</c:v>
                </c:pt>
                <c:pt idx="414">
                  <c:v>1380384.2646030132</c:v>
                </c:pt>
                <c:pt idx="415">
                  <c:v>1412537.5446228881</c:v>
                </c:pt>
                <c:pt idx="416">
                  <c:v>1445439.7707460616</c:v>
                </c:pt>
                <c:pt idx="417">
                  <c:v>1479108.3881683447</c:v>
                </c:pt>
                <c:pt idx="418">
                  <c:v>1513561.2484363485</c:v>
                </c:pt>
                <c:pt idx="419">
                  <c:v>1548816.6189126275</c:v>
                </c:pt>
                <c:pt idx="420">
                  <c:v>1584893.1924612629</c:v>
                </c:pt>
                <c:pt idx="421">
                  <c:v>1621810.0973591171</c:v>
                </c:pt>
                <c:pt idx="422">
                  <c:v>1659586.9074377548</c:v>
                </c:pt>
                <c:pt idx="423">
                  <c:v>1698243.652461943</c:v>
                </c:pt>
                <c:pt idx="424">
                  <c:v>1737800.8287495789</c:v>
                </c:pt>
                <c:pt idx="425">
                  <c:v>1778279.4100391273</c:v>
                </c:pt>
                <c:pt idx="426">
                  <c:v>1819700.8586101958</c:v>
                </c:pt>
                <c:pt idx="427">
                  <c:v>1862087.1366630846</c:v>
                </c:pt>
                <c:pt idx="428">
                  <c:v>1905460.7179634692</c:v>
                </c:pt>
                <c:pt idx="429">
                  <c:v>1949844.5997582723</c:v>
                </c:pt>
                <c:pt idx="430">
                  <c:v>1995262.3149691082</c:v>
                </c:pt>
                <c:pt idx="431">
                  <c:v>2041737.9446697666</c:v>
                </c:pt>
                <c:pt idx="432">
                  <c:v>2089296.1308542823</c:v>
                </c:pt>
                <c:pt idx="433">
                  <c:v>2137962.0895024803</c:v>
                </c:pt>
                <c:pt idx="434">
                  <c:v>2187761.6239498062</c:v>
                </c:pt>
                <c:pt idx="435">
                  <c:v>2238721.138568603</c:v>
                </c:pt>
                <c:pt idx="436">
                  <c:v>2290867.6527680382</c:v>
                </c:pt>
                <c:pt idx="437">
                  <c:v>2344228.8153201933</c:v>
                </c:pt>
                <c:pt idx="438">
                  <c:v>2398832.9190197675</c:v>
                </c:pt>
                <c:pt idx="439">
                  <c:v>2454708.9156853179</c:v>
                </c:pt>
                <c:pt idx="440">
                  <c:v>2511886.4315098748</c:v>
                </c:pt>
                <c:pt idx="441">
                  <c:v>2570395.7827691603</c:v>
                </c:pt>
                <c:pt idx="442">
                  <c:v>2630267.991895685</c:v>
                </c:pt>
                <c:pt idx="443">
                  <c:v>2691534.8039272306</c:v>
                </c:pt>
                <c:pt idx="444">
                  <c:v>2754228.703338488</c:v>
                </c:pt>
                <c:pt idx="445">
                  <c:v>2818382.9312647828</c:v>
                </c:pt>
                <c:pt idx="446">
                  <c:v>2884031.5031269374</c:v>
                </c:pt>
                <c:pt idx="447">
                  <c:v>2951209.2266667299</c:v>
                </c:pt>
                <c:pt idx="448">
                  <c:v>3019951.7204023674</c:v>
                </c:pt>
                <c:pt idx="449">
                  <c:v>3090295.4325139499</c:v>
                </c:pt>
                <c:pt idx="450">
                  <c:v>3162277.660168747</c:v>
                </c:pt>
                <c:pt idx="451">
                  <c:v>3235936.5692966641</c:v>
                </c:pt>
                <c:pt idx="452">
                  <c:v>3311311.2148262952</c:v>
                </c:pt>
                <c:pt idx="453">
                  <c:v>3388441.5613924181</c:v>
                </c:pt>
                <c:pt idx="454">
                  <c:v>3467368.5045257183</c:v>
                </c:pt>
                <c:pt idx="455">
                  <c:v>3548133.8923361655</c:v>
                </c:pt>
                <c:pt idx="456">
                  <c:v>3630780.5477014398</c:v>
                </c:pt>
                <c:pt idx="457">
                  <c:v>3715352.2909721546</c:v>
                </c:pt>
                <c:pt idx="458">
                  <c:v>3801893.9632060509</c:v>
                </c:pt>
                <c:pt idx="459">
                  <c:v>3890451.4499432547</c:v>
                </c:pt>
                <c:pt idx="460">
                  <c:v>3981071.7055354384</c:v>
                </c:pt>
                <c:pt idx="461">
                  <c:v>4073802.778041604</c:v>
                </c:pt>
                <c:pt idx="462">
                  <c:v>4168693.8347038412</c:v>
                </c:pt>
                <c:pt idx="463">
                  <c:v>4265795.1880164174</c:v>
                </c:pt>
                <c:pt idx="464">
                  <c:v>4365158.322402169</c:v>
                </c:pt>
                <c:pt idx="465">
                  <c:v>4466835.921510255</c:v>
                </c:pt>
                <c:pt idx="466">
                  <c:v>4570881.8961493801</c:v>
                </c:pt>
                <c:pt idx="467">
                  <c:v>4677351.4128726339</c:v>
                </c:pt>
                <c:pt idx="468">
                  <c:v>4786300.9232270503</c:v>
                </c:pt>
                <c:pt idx="469">
                  <c:v>4897788.1936851442</c:v>
                </c:pt>
                <c:pt idx="470">
                  <c:v>5011872.3362734206</c:v>
                </c:pt>
                <c:pt idx="471">
                  <c:v>5128613.8399143713</c:v>
                </c:pt>
                <c:pt idx="472">
                  <c:v>5248074.602498455</c:v>
                </c:pt>
                <c:pt idx="473">
                  <c:v>5370317.9637032738</c:v>
                </c:pt>
                <c:pt idx="474">
                  <c:v>5495408.7385770082</c:v>
                </c:pt>
                <c:pt idx="475">
                  <c:v>5623413.2519042809</c:v>
                </c:pt>
                <c:pt idx="476">
                  <c:v>5754399.3733723778</c:v>
                </c:pt>
                <c:pt idx="477">
                  <c:v>5888436.5535567049</c:v>
                </c:pt>
                <c:pt idx="478">
                  <c:v>6025595.8607444111</c:v>
                </c:pt>
                <c:pt idx="479">
                  <c:v>6165950.0186156854</c:v>
                </c:pt>
                <c:pt idx="480">
                  <c:v>6309573.444802816</c:v>
                </c:pt>
                <c:pt idx="481">
                  <c:v>6456542.2903474588</c:v>
                </c:pt>
                <c:pt idx="482">
                  <c:v>6606934.4800768839</c:v>
                </c:pt>
                <c:pt idx="483">
                  <c:v>6760829.7539207507</c:v>
                </c:pt>
                <c:pt idx="484">
                  <c:v>6918309.7091903305</c:v>
                </c:pt>
                <c:pt idx="485">
                  <c:v>7079457.8438423667</c:v>
                </c:pt>
                <c:pt idx="486">
                  <c:v>7244359.600750911</c:v>
                </c:pt>
                <c:pt idx="487">
                  <c:v>7413102.4130102079</c:v>
                </c:pt>
                <c:pt idx="488">
                  <c:v>7585775.7502928935</c:v>
                </c:pt>
                <c:pt idx="489">
                  <c:v>7762471.1662879968</c:v>
                </c:pt>
                <c:pt idx="490">
                  <c:v>7943282.34724392</c:v>
                </c:pt>
                <c:pt idx="491">
                  <c:v>8128305.1616421212</c:v>
                </c:pt>
                <c:pt idx="492">
                  <c:v>8317637.7110278793</c:v>
                </c:pt>
                <c:pt idx="493">
                  <c:v>8511380.3820249606</c:v>
                </c:pt>
                <c:pt idx="494">
                  <c:v>8709635.8995620143</c:v>
                </c:pt>
                <c:pt idx="495">
                  <c:v>8912509.3813386895</c:v>
                </c:pt>
                <c:pt idx="496">
                  <c:v>9120108.393560376</c:v>
                </c:pt>
                <c:pt idx="497">
                  <c:v>9332543.0079712179</c:v>
                </c:pt>
                <c:pt idx="498">
                  <c:v>9549925.8602156974</c:v>
                </c:pt>
                <c:pt idx="499">
                  <c:v>9772372.2095594574</c:v>
                </c:pt>
                <c:pt idx="500">
                  <c:v>10000000.000001399</c:v>
                </c:pt>
                <c:pt idx="501">
                  <c:v>10232929.922808971</c:v>
                </c:pt>
                <c:pt idx="502">
                  <c:v>10471285.480510458</c:v>
                </c:pt>
                <c:pt idx="503">
                  <c:v>10715193.052377559</c:v>
                </c:pt>
                <c:pt idx="504">
                  <c:v>10964781.961433399</c:v>
                </c:pt>
                <c:pt idx="505">
                  <c:v>11220184.543021198</c:v>
                </c:pt>
                <c:pt idx="506">
                  <c:v>11481536.214970427</c:v>
                </c:pt>
                <c:pt idx="507">
                  <c:v>11748975.54939693</c:v>
                </c:pt>
                <c:pt idx="508">
                  <c:v>12022644.346176079</c:v>
                </c:pt>
                <c:pt idx="509">
                  <c:v>12302687.708125811</c:v>
                </c:pt>
                <c:pt idx="510">
                  <c:v>12589254.117943712</c:v>
                </c:pt>
                <c:pt idx="511">
                  <c:v>12882495.516933426</c:v>
                </c:pt>
                <c:pt idx="512">
                  <c:v>13182567.385566227</c:v>
                </c:pt>
                <c:pt idx="513">
                  <c:v>13489628.825918742</c:v>
                </c:pt>
                <c:pt idx="514">
                  <c:v>13803842.64603108</c:v>
                </c:pt>
                <c:pt idx="515">
                  <c:v>14125375.446229823</c:v>
                </c:pt>
                <c:pt idx="516">
                  <c:v>14454397.707461633</c:v>
                </c:pt>
                <c:pt idx="517">
                  <c:v>14791083.881684486</c:v>
                </c:pt>
                <c:pt idx="518">
                  <c:v>15135612.484364549</c:v>
                </c:pt>
                <c:pt idx="519">
                  <c:v>15488166.189127307</c:v>
                </c:pt>
                <c:pt idx="520">
                  <c:v>15848931.924613714</c:v>
                </c:pt>
                <c:pt idx="521">
                  <c:v>16218100.973591939</c:v>
                </c:pt>
                <c:pt idx="522">
                  <c:v>16595869.074378304</c:v>
                </c:pt>
                <c:pt idx="523">
                  <c:v>16982436.524620201</c:v>
                </c:pt>
                <c:pt idx="524">
                  <c:v>17378008.287496608</c:v>
                </c:pt>
                <c:pt idx="525">
                  <c:v>17782794.100392114</c:v>
                </c:pt>
                <c:pt idx="526">
                  <c:v>18197008.586102787</c:v>
                </c:pt>
                <c:pt idx="527">
                  <c:v>18620871.366631694</c:v>
                </c:pt>
                <c:pt idx="528">
                  <c:v>19054607.179635592</c:v>
                </c:pt>
                <c:pt idx="529">
                  <c:v>19498445.997583646</c:v>
                </c:pt>
                <c:pt idx="530">
                  <c:v>19952623.149692025</c:v>
                </c:pt>
                <c:pt idx="531">
                  <c:v>20417379.446698599</c:v>
                </c:pt>
                <c:pt idx="532">
                  <c:v>20892961.308543772</c:v>
                </c:pt>
                <c:pt idx="533">
                  <c:v>21379620.895025812</c:v>
                </c:pt>
                <c:pt idx="534">
                  <c:v>21877616.239499096</c:v>
                </c:pt>
                <c:pt idx="535">
                  <c:v>22387211.385687009</c:v>
                </c:pt>
                <c:pt idx="536">
                  <c:v>22908676.527681425</c:v>
                </c:pt>
                <c:pt idx="537">
                  <c:v>23442288.15320304</c:v>
                </c:pt>
                <c:pt idx="538">
                  <c:v>23988329.190198813</c:v>
                </c:pt>
                <c:pt idx="539">
                  <c:v>24547089.156854298</c:v>
                </c:pt>
                <c:pt idx="540">
                  <c:v>25118864.315099843</c:v>
                </c:pt>
                <c:pt idx="541">
                  <c:v>25703957.827692818</c:v>
                </c:pt>
                <c:pt idx="542">
                  <c:v>26302679.918958094</c:v>
                </c:pt>
                <c:pt idx="543">
                  <c:v>26915348.039273527</c:v>
                </c:pt>
                <c:pt idx="544">
                  <c:v>27542287.033386134</c:v>
                </c:pt>
                <c:pt idx="545">
                  <c:v>28183829.312649161</c:v>
                </c:pt>
                <c:pt idx="546">
                  <c:v>28840315.031270735</c:v>
                </c:pt>
                <c:pt idx="547">
                  <c:v>29512092.26666864</c:v>
                </c:pt>
                <c:pt idx="548">
                  <c:v>30199517.204025052</c:v>
                </c:pt>
                <c:pt idx="549">
                  <c:v>30902954.325140961</c:v>
                </c:pt>
                <c:pt idx="550">
                  <c:v>31622776.601688966</c:v>
                </c:pt>
                <c:pt idx="551">
                  <c:v>32359365.692968801</c:v>
                </c:pt>
                <c:pt idx="552">
                  <c:v>33113112.14826528</c:v>
                </c:pt>
                <c:pt idx="553">
                  <c:v>33884415.613926567</c:v>
                </c:pt>
                <c:pt idx="554">
                  <c:v>34673685.045259625</c:v>
                </c:pt>
                <c:pt idx="555">
                  <c:v>35481338.923364088</c:v>
                </c:pt>
                <c:pt idx="556">
                  <c:v>36307805.477016889</c:v>
                </c:pt>
                <c:pt idx="557">
                  <c:v>37153522.909724161</c:v>
                </c:pt>
                <c:pt idx="558">
                  <c:v>38018939.632063188</c:v>
                </c:pt>
                <c:pt idx="559">
                  <c:v>38904514.499435283</c:v>
                </c:pt>
                <c:pt idx="560">
                  <c:v>39810717.055357039</c:v>
                </c:pt>
                <c:pt idx="561">
                  <c:v>40738027.780418836</c:v>
                </c:pt>
                <c:pt idx="562">
                  <c:v>41686938.347041272</c:v>
                </c:pt>
                <c:pt idx="563">
                  <c:v>42657951.880167171</c:v>
                </c:pt>
                <c:pt idx="564">
                  <c:v>43651583.224024683</c:v>
                </c:pt>
                <c:pt idx="565">
                  <c:v>44668359.215104662</c:v>
                </c:pt>
                <c:pt idx="566">
                  <c:v>45708818.961495966</c:v>
                </c:pt>
                <c:pt idx="567">
                  <c:v>46773514.128728472</c:v>
                </c:pt>
                <c:pt idx="568">
                  <c:v>47863009.232272685</c:v>
                </c:pt>
                <c:pt idx="569">
                  <c:v>48977881.936853759</c:v>
                </c:pt>
                <c:pt idx="570">
                  <c:v>50118723.362736568</c:v>
                </c:pt>
                <c:pt idx="571">
                  <c:v>51286138.399145961</c:v>
                </c:pt>
                <c:pt idx="572">
                  <c:v>52480746.024986945</c:v>
                </c:pt>
                <c:pt idx="573">
                  <c:v>53703179.637035273</c:v>
                </c:pt>
                <c:pt idx="574">
                  <c:v>54954087.385772683</c:v>
                </c:pt>
                <c:pt idx="575">
                  <c:v>56234132.519045368</c:v>
                </c:pt>
                <c:pt idx="576">
                  <c:v>57543993.733726382</c:v>
                </c:pt>
                <c:pt idx="577">
                  <c:v>58884365.535569832</c:v>
                </c:pt>
                <c:pt idx="578">
                  <c:v>60255958.607446961</c:v>
                </c:pt>
                <c:pt idx="579">
                  <c:v>61659500.186159655</c:v>
                </c:pt>
                <c:pt idx="580">
                  <c:v>63095734.448031031</c:v>
                </c:pt>
                <c:pt idx="581">
                  <c:v>64565422.903477632</c:v>
                </c:pt>
                <c:pt idx="582">
                  <c:v>66069344.800771847</c:v>
                </c:pt>
                <c:pt idx="583">
                  <c:v>67608297.539210707</c:v>
                </c:pt>
                <c:pt idx="584">
                  <c:v>69183097.091906458</c:v>
                </c:pt>
                <c:pt idx="585">
                  <c:v>70794578.438426882</c:v>
                </c:pt>
                <c:pt idx="586">
                  <c:v>72443596.007512525</c:v>
                </c:pt>
                <c:pt idx="587">
                  <c:v>74131024.130105585</c:v>
                </c:pt>
                <c:pt idx="588">
                  <c:v>75857757.502932385</c:v>
                </c:pt>
                <c:pt idx="589">
                  <c:v>77624711.662883505</c:v>
                </c:pt>
                <c:pt idx="590">
                  <c:v>79432823.472442955</c:v>
                </c:pt>
                <c:pt idx="591">
                  <c:v>81283051.616425052</c:v>
                </c:pt>
                <c:pt idx="592">
                  <c:v>83176377.110282585</c:v>
                </c:pt>
                <c:pt idx="593">
                  <c:v>85113803.820253327</c:v>
                </c:pt>
                <c:pt idx="594">
                  <c:v>87096358.995624259</c:v>
                </c:pt>
                <c:pt idx="595">
                  <c:v>89125093.813393027</c:v>
                </c:pt>
                <c:pt idx="596">
                  <c:v>91201083.935609847</c:v>
                </c:pt>
                <c:pt idx="597">
                  <c:v>93325430.079718754</c:v>
                </c:pt>
                <c:pt idx="598">
                  <c:v>95499258.602163702</c:v>
                </c:pt>
                <c:pt idx="599">
                  <c:v>97723722.095601618</c:v>
                </c:pt>
                <c:pt idx="600">
                  <c:v>100000000.00002068</c:v>
                </c:pt>
                <c:pt idx="601">
                  <c:v>102329299.22809692</c:v>
                </c:pt>
                <c:pt idx="602">
                  <c:v>104712854.80511194</c:v>
                </c:pt>
                <c:pt idx="603">
                  <c:v>107151930.52378313</c:v>
                </c:pt>
                <c:pt idx="604">
                  <c:v>109647819.61434153</c:v>
                </c:pt>
                <c:pt idx="605">
                  <c:v>112201845.43021989</c:v>
                </c:pt>
                <c:pt idx="606">
                  <c:v>114815362.14971235</c:v>
                </c:pt>
                <c:pt idx="607">
                  <c:v>117489755.49397758</c:v>
                </c:pt>
                <c:pt idx="608">
                  <c:v>120226443.46176647</c:v>
                </c:pt>
                <c:pt idx="609">
                  <c:v>123026877.08126393</c:v>
                </c:pt>
                <c:pt idx="610">
                  <c:v>125892541.17944308</c:v>
                </c:pt>
                <c:pt idx="611">
                  <c:v>128824955.16934036</c:v>
                </c:pt>
                <c:pt idx="612">
                  <c:v>131825673.85566828</c:v>
                </c:pt>
                <c:pt idx="613">
                  <c:v>134896288.25919357</c:v>
                </c:pt>
                <c:pt idx="614">
                  <c:v>138038426.46031731</c:v>
                </c:pt>
                <c:pt idx="615">
                  <c:v>141253754.46230492</c:v>
                </c:pt>
                <c:pt idx="616">
                  <c:v>144543977.07462293</c:v>
                </c:pt>
                <c:pt idx="617">
                  <c:v>147910838.81685162</c:v>
                </c:pt>
                <c:pt idx="618">
                  <c:v>151356124.84365237</c:v>
                </c:pt>
                <c:pt idx="619">
                  <c:v>154881661.89128041</c:v>
                </c:pt>
                <c:pt idx="620">
                  <c:v>158489319.24614435</c:v>
                </c:pt>
                <c:pt idx="621">
                  <c:v>162181009.73592675</c:v>
                </c:pt>
                <c:pt idx="622">
                  <c:v>165958690.7437906</c:v>
                </c:pt>
                <c:pt idx="623">
                  <c:v>169824365.24620977</c:v>
                </c:pt>
                <c:pt idx="624">
                  <c:v>173780082.87497368</c:v>
                </c:pt>
                <c:pt idx="625">
                  <c:v>177827941.00392923</c:v>
                </c:pt>
                <c:pt idx="626">
                  <c:v>181970085.86103681</c:v>
                </c:pt>
                <c:pt idx="627">
                  <c:v>186208713.66632539</c:v>
                </c:pt>
                <c:pt idx="628">
                  <c:v>190546071.79636425</c:v>
                </c:pt>
                <c:pt idx="629">
                  <c:v>194984459.97584498</c:v>
                </c:pt>
                <c:pt idx="630">
                  <c:v>199526231.49693006</c:v>
                </c:pt>
                <c:pt idx="631">
                  <c:v>204173794.46699595</c:v>
                </c:pt>
                <c:pt idx="632">
                  <c:v>208929613.08544725</c:v>
                </c:pt>
                <c:pt idx="633">
                  <c:v>213796208.95026746</c:v>
                </c:pt>
                <c:pt idx="634">
                  <c:v>218776162.39500052</c:v>
                </c:pt>
                <c:pt idx="635">
                  <c:v>223872113.85688108</c:v>
                </c:pt>
                <c:pt idx="636">
                  <c:v>229086765.27682549</c:v>
                </c:pt>
                <c:pt idx="637">
                  <c:v>234422881.5320465</c:v>
                </c:pt>
                <c:pt idx="638">
                  <c:v>239883291.9020046</c:v>
                </c:pt>
                <c:pt idx="639">
                  <c:v>245470891.56855461</c:v>
                </c:pt>
                <c:pt idx="640">
                  <c:v>251188643.15101612</c:v>
                </c:pt>
                <c:pt idx="641">
                  <c:v>257039578.2769458</c:v>
                </c:pt>
                <c:pt idx="642">
                  <c:v>263026799.18959898</c:v>
                </c:pt>
                <c:pt idx="643">
                  <c:v>269153480.39275372</c:v>
                </c:pt>
                <c:pt idx="644">
                  <c:v>275422870.33388025</c:v>
                </c:pt>
                <c:pt idx="645">
                  <c:v>281838293.12651044</c:v>
                </c:pt>
                <c:pt idx="646">
                  <c:v>288403150.31272817</c:v>
                </c:pt>
                <c:pt idx="647">
                  <c:v>295120922.66670662</c:v>
                </c:pt>
                <c:pt idx="648">
                  <c:v>301995172.04027122</c:v>
                </c:pt>
                <c:pt idx="649">
                  <c:v>309029543.25143027</c:v>
                </c:pt>
                <c:pt idx="650">
                  <c:v>316227766.01691192</c:v>
                </c:pt>
                <c:pt idx="651">
                  <c:v>323593656.92970389</c:v>
                </c:pt>
                <c:pt idx="652">
                  <c:v>331131121.48266727</c:v>
                </c:pt>
                <c:pt idx="653">
                  <c:v>338844156.1392805</c:v>
                </c:pt>
                <c:pt idx="654">
                  <c:v>346736850.45261264</c:v>
                </c:pt>
                <c:pt idx="655">
                  <c:v>354813389.23365825</c:v>
                </c:pt>
                <c:pt idx="656">
                  <c:v>363078054.77018601</c:v>
                </c:pt>
                <c:pt idx="657">
                  <c:v>371535229.09725785</c:v>
                </c:pt>
                <c:pt idx="658">
                  <c:v>380189396.32064986</c:v>
                </c:pt>
                <c:pt idx="659">
                  <c:v>389045144.99437124</c:v>
                </c:pt>
                <c:pt idx="660">
                  <c:v>398107170.55359</c:v>
                </c:pt>
                <c:pt idx="661">
                  <c:v>407380277.80420756</c:v>
                </c:pt>
                <c:pt idx="662">
                  <c:v>416869383.47043097</c:v>
                </c:pt>
                <c:pt idx="663">
                  <c:v>426579518.80169189</c:v>
                </c:pt>
                <c:pt idx="664">
                  <c:v>436515832.24026746</c:v>
                </c:pt>
                <c:pt idx="665">
                  <c:v>446683592.15106696</c:v>
                </c:pt>
                <c:pt idx="666">
                  <c:v>457088189.61498129</c:v>
                </c:pt>
                <c:pt idx="667">
                  <c:v>467735141.28730685</c:v>
                </c:pt>
                <c:pt idx="668">
                  <c:v>478630092.3227495</c:v>
                </c:pt>
                <c:pt idx="669">
                  <c:v>489778819.36855984</c:v>
                </c:pt>
                <c:pt idx="670">
                  <c:v>501187233.62738854</c:v>
                </c:pt>
                <c:pt idx="671">
                  <c:v>512861383.99148375</c:v>
                </c:pt>
                <c:pt idx="672">
                  <c:v>524807460.24989426</c:v>
                </c:pt>
                <c:pt idx="673">
                  <c:v>537031796.37037718</c:v>
                </c:pt>
                <c:pt idx="674">
                  <c:v>549540873.85775185</c:v>
                </c:pt>
                <c:pt idx="675">
                  <c:v>562341325.19047928</c:v>
                </c:pt>
                <c:pt idx="676">
                  <c:v>575439937.33729017</c:v>
                </c:pt>
                <c:pt idx="677">
                  <c:v>588843655.35572517</c:v>
                </c:pt>
                <c:pt idx="678">
                  <c:v>602559586.07449698</c:v>
                </c:pt>
                <c:pt idx="679">
                  <c:v>616595001.8616246</c:v>
                </c:pt>
                <c:pt idx="680">
                  <c:v>630957344.48033905</c:v>
                </c:pt>
                <c:pt idx="681">
                  <c:v>645654229.03482068</c:v>
                </c:pt>
                <c:pt idx="682">
                  <c:v>660693448.00776494</c:v>
                </c:pt>
                <c:pt idx="683">
                  <c:v>676082975.39215457</c:v>
                </c:pt>
                <c:pt idx="684">
                  <c:v>691830970.91911328</c:v>
                </c:pt>
                <c:pt idx="685">
                  <c:v>707945784.38431871</c:v>
                </c:pt>
                <c:pt idx="686">
                  <c:v>724435960.07517505</c:v>
                </c:pt>
                <c:pt idx="687">
                  <c:v>741310241.30110669</c:v>
                </c:pt>
                <c:pt idx="688">
                  <c:v>758577575.02937734</c:v>
                </c:pt>
                <c:pt idx="689">
                  <c:v>776247116.6288898</c:v>
                </c:pt>
                <c:pt idx="690">
                  <c:v>794328234.72448397</c:v>
                </c:pt>
                <c:pt idx="691">
                  <c:v>812830516.1643064</c:v>
                </c:pt>
                <c:pt idx="692">
                  <c:v>831763771.10288286</c:v>
                </c:pt>
                <c:pt idx="693">
                  <c:v>851138038.20259321</c:v>
                </c:pt>
                <c:pt idx="694">
                  <c:v>870963589.9563024</c:v>
                </c:pt>
                <c:pt idx="695">
                  <c:v>891250938.13397229</c:v>
                </c:pt>
                <c:pt idx="696">
                  <c:v>912010839.35614169</c:v>
                </c:pt>
                <c:pt idx="697">
                  <c:v>933254300.79722834</c:v>
                </c:pt>
                <c:pt idx="698">
                  <c:v>954992586.02167869</c:v>
                </c:pt>
                <c:pt idx="699">
                  <c:v>977237220.95605898</c:v>
                </c:pt>
                <c:pt idx="700">
                  <c:v>1000000000.0002539</c:v>
                </c:pt>
                <c:pt idx="701">
                  <c:v>1023292992.2810138</c:v>
                </c:pt>
                <c:pt idx="702">
                  <c:v>1047128548.0511653</c:v>
                </c:pt>
                <c:pt idx="703">
                  <c:v>1071519305.2378783</c:v>
                </c:pt>
                <c:pt idx="704">
                  <c:v>1096478196.1434631</c:v>
                </c:pt>
                <c:pt idx="705">
                  <c:v>1122018454.3022518</c:v>
                </c:pt>
                <c:pt idx="706">
                  <c:v>1148153621.4971778</c:v>
                </c:pt>
                <c:pt idx="707">
                  <c:v>1174897554.9398313</c:v>
                </c:pt>
                <c:pt idx="708">
                  <c:v>1202264434.6177216</c:v>
                </c:pt>
                <c:pt idx="709">
                  <c:v>1230268770.8126972</c:v>
                </c:pt>
                <c:pt idx="710">
                  <c:v>1258925411.7944858</c:v>
                </c:pt>
                <c:pt idx="711">
                  <c:v>1288249551.6934597</c:v>
                </c:pt>
                <c:pt idx="712">
                  <c:v>1318256738.5567405</c:v>
                </c:pt>
                <c:pt idx="713">
                  <c:v>1348962882.5919943</c:v>
                </c:pt>
                <c:pt idx="714">
                  <c:v>1380384264.6032383</c:v>
                </c:pt>
                <c:pt idx="715">
                  <c:v>1412537544.623116</c:v>
                </c:pt>
                <c:pt idx="716">
                  <c:v>1445439770.7462976</c:v>
                </c:pt>
                <c:pt idx="717">
                  <c:v>1479108388.1685858</c:v>
                </c:pt>
                <c:pt idx="718">
                  <c:v>1513561248.4365954</c:v>
                </c:pt>
                <c:pt idx="719">
                  <c:v>1548816618.9128776</c:v>
                </c:pt>
                <c:pt idx="720">
                  <c:v>1584893192.461513</c:v>
                </c:pt>
                <c:pt idx="721">
                  <c:v>1621810097.3593388</c:v>
                </c:pt>
                <c:pt idx="722">
                  <c:v>1659586907.4379847</c:v>
                </c:pt>
                <c:pt idx="723">
                  <c:v>1698243652.4621778</c:v>
                </c:pt>
                <c:pt idx="724">
                  <c:v>1737800828.749856</c:v>
                </c:pt>
                <c:pt idx="725">
                  <c:v>1778279410.0394206</c:v>
                </c:pt>
                <c:pt idx="726">
                  <c:v>1819700858.6104929</c:v>
                </c:pt>
                <c:pt idx="727">
                  <c:v>1862087136.6633887</c:v>
                </c:pt>
                <c:pt idx="728">
                  <c:v>1905460717.9637802</c:v>
                </c:pt>
                <c:pt idx="729">
                  <c:v>1949844599.7585905</c:v>
                </c:pt>
                <c:pt idx="730">
                  <c:v>1995262314.9694302</c:v>
                </c:pt>
                <c:pt idx="731">
                  <c:v>2041737944.6700928</c:v>
                </c:pt>
                <c:pt idx="732">
                  <c:v>2089296130.8546157</c:v>
                </c:pt>
                <c:pt idx="733">
                  <c:v>2137962089.5028291</c:v>
                </c:pt>
                <c:pt idx="734">
                  <c:v>2187761623.9501634</c:v>
                </c:pt>
                <c:pt idx="735">
                  <c:v>2238721138.5689645</c:v>
                </c:pt>
                <c:pt idx="736">
                  <c:v>2290867652.7684121</c:v>
                </c:pt>
                <c:pt idx="737">
                  <c:v>2344228815.3205757</c:v>
                </c:pt>
                <c:pt idx="738">
                  <c:v>2398832919.0201592</c:v>
                </c:pt>
                <c:pt idx="739">
                  <c:v>2454708915.6857147</c:v>
                </c:pt>
                <c:pt idx="740">
                  <c:v>2511886431.5102711</c:v>
                </c:pt>
                <c:pt idx="741">
                  <c:v>2570395782.7695704</c:v>
                </c:pt>
                <c:pt idx="742">
                  <c:v>2630267991.8961139</c:v>
                </c:pt>
                <c:pt idx="743">
                  <c:v>2691534803.9276648</c:v>
                </c:pt>
                <c:pt idx="744">
                  <c:v>2754228703.3389325</c:v>
                </c:pt>
                <c:pt idx="745">
                  <c:v>2818382931.2652373</c:v>
                </c:pt>
                <c:pt idx="746">
                  <c:v>2884031503.1274076</c:v>
                </c:pt>
                <c:pt idx="747">
                  <c:v>2951209226.6672058</c:v>
                </c:pt>
                <c:pt idx="748">
                  <c:v>3019951720.4028554</c:v>
                </c:pt>
                <c:pt idx="749">
                  <c:v>3090295432.5144486</c:v>
                </c:pt>
                <c:pt idx="750">
                  <c:v>3162277660.1692681</c:v>
                </c:pt>
                <c:pt idx="751">
                  <c:v>3235936569.2971921</c:v>
                </c:pt>
                <c:pt idx="752">
                  <c:v>3311311214.8268294</c:v>
                </c:pt>
                <c:pt idx="753">
                  <c:v>3388441561.3929653</c:v>
                </c:pt>
                <c:pt idx="754">
                  <c:v>3467368504.5262775</c:v>
                </c:pt>
                <c:pt idx="755">
                  <c:v>3548133892.3367381</c:v>
                </c:pt>
                <c:pt idx="756">
                  <c:v>3630780547.7020192</c:v>
                </c:pt>
                <c:pt idx="757">
                  <c:v>3715352290.9727545</c:v>
                </c:pt>
                <c:pt idx="758">
                  <c:v>3801893963.2066779</c:v>
                </c:pt>
                <c:pt idx="759">
                  <c:v>3890451449.9438963</c:v>
                </c:pt>
                <c:pt idx="760">
                  <c:v>3981071705.5360885</c:v>
                </c:pt>
                <c:pt idx="761">
                  <c:v>4073802778.0422688</c:v>
                </c:pt>
                <c:pt idx="762">
                  <c:v>4168693834.7045064</c:v>
                </c:pt>
                <c:pt idx="763">
                  <c:v>4265795188.0171056</c:v>
                </c:pt>
                <c:pt idx="764">
                  <c:v>4365158322.4028664</c:v>
                </c:pt>
                <c:pt idx="765">
                  <c:v>4466835921.5108652</c:v>
                </c:pt>
                <c:pt idx="766">
                  <c:v>4570881896.150012</c:v>
                </c:pt>
                <c:pt idx="767">
                  <c:v>4677351412.8732891</c:v>
                </c:pt>
                <c:pt idx="768">
                  <c:v>4786300923.2278233</c:v>
                </c:pt>
                <c:pt idx="769">
                  <c:v>4897788193.6859341</c:v>
                </c:pt>
                <c:pt idx="770">
                  <c:v>5011872336.2742472</c:v>
                </c:pt>
                <c:pt idx="771">
                  <c:v>5128613839.9152079</c:v>
                </c:pt>
                <c:pt idx="772">
                  <c:v>5248074602.4993029</c:v>
                </c:pt>
                <c:pt idx="773">
                  <c:v>5370317963.7041397</c:v>
                </c:pt>
                <c:pt idx="774">
                  <c:v>5495408738.5778952</c:v>
                </c:pt>
                <c:pt idx="775">
                  <c:v>5623413251.9051781</c:v>
                </c:pt>
                <c:pt idx="776">
                  <c:v>5754399373.3732967</c:v>
                </c:pt>
                <c:pt idx="777">
                  <c:v>5888436553.5576553</c:v>
                </c:pt>
                <c:pt idx="778">
                  <c:v>6025595860.7454052</c:v>
                </c:pt>
                <c:pt idx="779">
                  <c:v>6165950018.6166916</c:v>
                </c:pt>
                <c:pt idx="780">
                  <c:v>6309573444.8038464</c:v>
                </c:pt>
                <c:pt idx="781">
                  <c:v>6456542290.3485117</c:v>
                </c:pt>
                <c:pt idx="782">
                  <c:v>6606934480.0779381</c:v>
                </c:pt>
                <c:pt idx="783">
                  <c:v>6760829753.9218416</c:v>
                </c:pt>
                <c:pt idx="784">
                  <c:v>6918309709.1914358</c:v>
                </c:pt>
                <c:pt idx="785">
                  <c:v>7079457843.8434973</c:v>
                </c:pt>
                <c:pt idx="786">
                  <c:v>7244359600.7520924</c:v>
                </c:pt>
                <c:pt idx="787">
                  <c:v>7413102413.0114174</c:v>
                </c:pt>
                <c:pt idx="788">
                  <c:v>7585775750.2941322</c:v>
                </c:pt>
                <c:pt idx="789">
                  <c:v>7762471166.2892637</c:v>
                </c:pt>
                <c:pt idx="790">
                  <c:v>7943282347.2452154</c:v>
                </c:pt>
                <c:pt idx="791">
                  <c:v>8128305161.6434479</c:v>
                </c:pt>
                <c:pt idx="792">
                  <c:v>8317637711.0292225</c:v>
                </c:pt>
                <c:pt idx="793">
                  <c:v>8511380382.0263042</c:v>
                </c:pt>
                <c:pt idx="794">
                  <c:v>8709635899.5634041</c:v>
                </c:pt>
                <c:pt idx="795">
                  <c:v>8912509381.3401451</c:v>
                </c:pt>
                <c:pt idx="796">
                  <c:v>9120108393.5618477</c:v>
                </c:pt>
                <c:pt idx="797">
                  <c:v>9332543007.9727249</c:v>
                </c:pt>
                <c:pt idx="798">
                  <c:v>9549925860.2172394</c:v>
                </c:pt>
                <c:pt idx="799">
                  <c:v>9772372209.5610523</c:v>
                </c:pt>
                <c:pt idx="800">
                  <c:v>10000000000.003012</c:v>
                </c:pt>
                <c:pt idx="801">
                  <c:v>10232929922.810623</c:v>
                </c:pt>
                <c:pt idx="802">
                  <c:v>10471285480.512148</c:v>
                </c:pt>
                <c:pt idx="803">
                  <c:v>10715193052.379326</c:v>
                </c:pt>
                <c:pt idx="804">
                  <c:v>10964781961.435188</c:v>
                </c:pt>
                <c:pt idx="805">
                  <c:v>11220184543.02301</c:v>
                </c:pt>
                <c:pt idx="806">
                  <c:v>11481536214.972279</c:v>
                </c:pt>
                <c:pt idx="807">
                  <c:v>11748975549.398827</c:v>
                </c:pt>
                <c:pt idx="808">
                  <c:v>12022644346.177742</c:v>
                </c:pt>
                <c:pt idx="809">
                  <c:v>12302687708.127819</c:v>
                </c:pt>
                <c:pt idx="810">
                  <c:v>12589254117.945452</c:v>
                </c:pt>
                <c:pt idx="811">
                  <c:v>12882495516.935253</c:v>
                </c:pt>
                <c:pt idx="812">
                  <c:v>13182567385.568354</c:v>
                </c:pt>
                <c:pt idx="813">
                  <c:v>13489628825.92087</c:v>
                </c:pt>
                <c:pt idx="814">
                  <c:v>13803842646.033283</c:v>
                </c:pt>
                <c:pt idx="815">
                  <c:v>14125375446.23213</c:v>
                </c:pt>
                <c:pt idx="816">
                  <c:v>14454397707.463968</c:v>
                </c:pt>
                <c:pt idx="817">
                  <c:v>14791083881.686874</c:v>
                </c:pt>
                <c:pt idx="818">
                  <c:v>15135612484.366991</c:v>
                </c:pt>
              </c:numCache>
            </c:numRef>
          </c:xVal>
          <c:yVal>
            <c:numRef>
              <c:f>Sheet2!$AY$4:$AY$822</c:f>
              <c:numCache>
                <c:formatCode>0.0000</c:formatCode>
                <c:ptCount val="819"/>
                <c:pt idx="0">
                  <c:v>5.4668863586060834E-6</c:v>
                </c:pt>
                <c:pt idx="1">
                  <c:v>5.5942265003568547E-6</c:v>
                </c:pt>
                <c:pt idx="2">
                  <c:v>5.7245327750464572E-6</c:v>
                </c:pt>
                <c:pt idx="3">
                  <c:v>5.8578742727865371E-6</c:v>
                </c:pt>
                <c:pt idx="4">
                  <c:v>5.9943216930041811E-6</c:v>
                </c:pt>
                <c:pt idx="5">
                  <c:v>6.1339473819276812E-6</c:v>
                </c:pt>
                <c:pt idx="6">
                  <c:v>6.2768253709454769E-6</c:v>
                </c:pt>
                <c:pt idx="7">
                  <c:v>6.4230314158585504E-6</c:v>
                </c:pt>
                <c:pt idx="8">
                  <c:v>6.5726430370471811E-6</c:v>
                </c:pt>
                <c:pt idx="9">
                  <c:v>6.7257395605732738E-6</c:v>
                </c:pt>
                <c:pt idx="10">
                  <c:v>6.8824021602400692E-6</c:v>
                </c:pt>
                <c:pt idx="11">
                  <c:v>7.0427139006315829E-6</c:v>
                </c:pt>
                <c:pt idx="12">
                  <c:v>7.206759781154552E-6</c:v>
                </c:pt>
                <c:pt idx="13">
                  <c:v>7.3746267811062282E-6</c:v>
                </c:pt>
                <c:pt idx="14">
                  <c:v>7.5464039057919796E-6</c:v>
                </c:pt>
                <c:pt idx="15">
                  <c:v>7.7221822337170386E-6</c:v>
                </c:pt>
                <c:pt idx="16">
                  <c:v>7.9020549648775861E-6</c:v>
                </c:pt>
                <c:pt idx="17">
                  <c:v>8.0861174701765712E-6</c:v>
                </c:pt>
                <c:pt idx="18">
                  <c:v>8.2744673419906653E-6</c:v>
                </c:pt>
                <c:pt idx="19">
                  <c:v>8.4672044459150013E-6</c:v>
                </c:pt>
                <c:pt idx="20">
                  <c:v>8.6644309737132619E-6</c:v>
                </c:pt>
                <c:pt idx="21">
                  <c:v>8.8662514975010859E-6</c:v>
                </c:pt>
                <c:pt idx="22">
                  <c:v>9.0727730251916053E-6</c:v>
                </c:pt>
                <c:pt idx="23">
                  <c:v>9.2841050572324205E-6</c:v>
                </c:pt>
                <c:pt idx="24">
                  <c:v>9.5003596446642427E-6</c:v>
                </c:pt>
                <c:pt idx="25">
                  <c:v>9.7216514485317924E-6</c:v>
                </c:pt>
                <c:pt idx="26">
                  <c:v>9.9480978006786175E-6</c:v>
                </c:pt>
                <c:pt idx="27">
                  <c:v>1.0179818765958008E-5</c:v>
                </c:pt>
                <c:pt idx="28">
                  <c:v>1.0416937205892938E-5</c:v>
                </c:pt>
                <c:pt idx="29">
                  <c:v>1.06595788438189E-5</c:v>
                </c:pt>
                <c:pt idx="30">
                  <c:v>1.0907872331544053E-5</c:v>
                </c:pt>
                <c:pt idx="31">
                  <c:v>1.1161949317562152E-5</c:v>
                </c:pt>
                <c:pt idx="32">
                  <c:v>1.1421944516854289E-5</c:v>
                </c:pt>
                <c:pt idx="33">
                  <c:v>1.1687995782316573E-5</c:v>
                </c:pt>
                <c:pt idx="34">
                  <c:v>1.196024417785155E-5</c:v>
                </c:pt>
                <c:pt idx="35">
                  <c:v>1.2238834053162166E-5</c:v>
                </c:pt>
                <c:pt idx="36">
                  <c:v>1.2523913120287894E-5</c:v>
                </c:pt>
                <c:pt idx="37">
                  <c:v>1.281563253192359E-5</c:v>
                </c:pt>
                <c:pt idx="38">
                  <c:v>1.3114146961562647E-5</c:v>
                </c:pt>
                <c:pt idx="39">
                  <c:v>1.3419614685506989E-5</c:v>
                </c:pt>
                <c:pt idx="40">
                  <c:v>1.3732197666787181E-5</c:v>
                </c:pt>
                <c:pt idx="41">
                  <c:v>1.4052061641037435E-5</c:v>
                </c:pt>
                <c:pt idx="42">
                  <c:v>1.4379376204370782E-5</c:v>
                </c:pt>
                <c:pt idx="43">
                  <c:v>1.4714314903301231E-5</c:v>
                </c:pt>
                <c:pt idx="44">
                  <c:v>1.5057055326760395E-5</c:v>
                </c:pt>
                <c:pt idx="45">
                  <c:v>1.5407779200257502E-5</c:v>
                </c:pt>
                <c:pt idx="46">
                  <c:v>1.5766672482232641E-5</c:v>
                </c:pt>
                <c:pt idx="47">
                  <c:v>1.6133925462654441E-5</c:v>
                </c:pt>
                <c:pt idx="48">
                  <c:v>1.6509732863914286E-5</c:v>
                </c:pt>
                <c:pt idx="49">
                  <c:v>1.6894293944070739E-5</c:v>
                </c:pt>
                <c:pt idx="50">
                  <c:v>1.7287812602498737E-5</c:v>
                </c:pt>
                <c:pt idx="51">
                  <c:v>1.7690497487999829E-5</c:v>
                </c:pt>
                <c:pt idx="52">
                  <c:v>1.8102562109430488E-5</c:v>
                </c:pt>
                <c:pt idx="53">
                  <c:v>1.8524224948907294E-5</c:v>
                </c:pt>
                <c:pt idx="54">
                  <c:v>1.8955709577649104E-5</c:v>
                </c:pt>
                <c:pt idx="55">
                  <c:v>1.9397244774517462E-5</c:v>
                </c:pt>
                <c:pt idx="56">
                  <c:v>1.9849064647318161E-5</c:v>
                </c:pt>
                <c:pt idx="57">
                  <c:v>2.0311408756928288E-5</c:v>
                </c:pt>
                <c:pt idx="58">
                  <c:v>2.078452224431461E-5</c:v>
                </c:pt>
                <c:pt idx="59">
                  <c:v>2.1268655960510543E-5</c:v>
                </c:pt>
                <c:pt idx="60">
                  <c:v>2.1764066599620682E-5</c:v>
                </c:pt>
                <c:pt idx="61">
                  <c:v>2.2271016834923403E-5</c:v>
                </c:pt>
                <c:pt idx="62">
                  <c:v>2.2789775458143755E-5</c:v>
                </c:pt>
                <c:pt idx="63">
                  <c:v>2.3320617521970333E-5</c:v>
                </c:pt>
                <c:pt idx="64">
                  <c:v>2.3863824485891948E-5</c:v>
                </c:pt>
                <c:pt idx="65">
                  <c:v>2.4419684365431026E-5</c:v>
                </c:pt>
                <c:pt idx="66">
                  <c:v>2.4988491884853377E-5</c:v>
                </c:pt>
                <c:pt idx="67">
                  <c:v>2.557054863343486E-5</c:v>
                </c:pt>
                <c:pt idx="68">
                  <c:v>2.6166163225368026E-5</c:v>
                </c:pt>
                <c:pt idx="69">
                  <c:v>2.677565146339337E-5</c:v>
                </c:pt>
                <c:pt idx="70">
                  <c:v>2.7399336506242237E-5</c:v>
                </c:pt>
                <c:pt idx="71">
                  <c:v>2.8037549039979807E-5</c:v>
                </c:pt>
                <c:pt idx="72">
                  <c:v>2.8690627453339209E-5</c:v>
                </c:pt>
                <c:pt idx="73">
                  <c:v>2.9358918017139695E-5</c:v>
                </c:pt>
                <c:pt idx="74">
                  <c:v>3.0042775067884075E-5</c:v>
                </c:pt>
                <c:pt idx="75">
                  <c:v>3.0742561195632572E-5</c:v>
                </c:pt>
                <c:pt idx="76">
                  <c:v>3.1458647436252894E-5</c:v>
                </c:pt>
                <c:pt idx="77">
                  <c:v>3.2191413468148348E-5</c:v>
                </c:pt>
                <c:pt idx="78">
                  <c:v>3.2941247813568306E-5</c:v>
                </c:pt>
                <c:pt idx="79">
                  <c:v>3.3708548044607956E-5</c:v>
                </c:pt>
                <c:pt idx="80">
                  <c:v>3.4493720994006221E-5</c:v>
                </c:pt>
                <c:pt idx="81">
                  <c:v>3.5297182970853845E-5</c:v>
                </c:pt>
                <c:pt idx="82">
                  <c:v>3.6119359981326063E-5</c:v>
                </c:pt>
                <c:pt idx="83">
                  <c:v>3.6960687954556602E-5</c:v>
                </c:pt>
                <c:pt idx="84">
                  <c:v>3.7821612973773162E-5</c:v>
                </c:pt>
                <c:pt idx="85">
                  <c:v>3.8702591512816663E-5</c:v>
                </c:pt>
                <c:pt idx="86">
                  <c:v>3.9604090678169552E-5</c:v>
                </c:pt>
                <c:pt idx="87">
                  <c:v>4.0526588456622092E-5</c:v>
                </c:pt>
                <c:pt idx="88">
                  <c:v>4.147057396870707E-5</c:v>
                </c:pt>
                <c:pt idx="89">
                  <c:v>4.243654772803823E-5</c:v>
                </c:pt>
                <c:pt idx="90">
                  <c:v>4.342502190668885E-5</c:v>
                </c:pt>
                <c:pt idx="91">
                  <c:v>4.443652060675247E-5</c:v>
                </c:pt>
                <c:pt idx="92">
                  <c:v>4.547158013822862E-5</c:v>
                </c:pt>
                <c:pt idx="93">
                  <c:v>4.6530749303381532E-5</c:v>
                </c:pt>
                <c:pt idx="94">
                  <c:v>4.7614589687722333E-5</c:v>
                </c:pt>
                <c:pt idx="95">
                  <c:v>4.8723675957769116E-5</c:v>
                </c:pt>
                <c:pt idx="96">
                  <c:v>4.9858596165742738E-5</c:v>
                </c:pt>
                <c:pt idx="97">
                  <c:v>5.1019952061359959E-5</c:v>
                </c:pt>
                <c:pt idx="98">
                  <c:v>5.2208359410888907E-5</c:v>
                </c:pt>
                <c:pt idx="99">
                  <c:v>5.3424448323636769E-5</c:v>
                </c:pt>
                <c:pt idx="100">
                  <c:v>5.4668863586041896E-5</c:v>
                </c:pt>
                <c:pt idx="101">
                  <c:v>5.5942265003548274E-5</c:v>
                </c:pt>
                <c:pt idx="102">
                  <c:v>5.7245327750442825E-5</c:v>
                </c:pt>
                <c:pt idx="103">
                  <c:v>5.8578742727842073E-5</c:v>
                </c:pt>
                <c:pt idx="104">
                  <c:v>5.9943216930016897E-5</c:v>
                </c:pt>
                <c:pt idx="105">
                  <c:v>6.1339473819250061E-5</c:v>
                </c:pt>
                <c:pt idx="106">
                  <c:v>6.2768253709426114E-5</c:v>
                </c:pt>
                <c:pt idx="107">
                  <c:v>6.4230314158554748E-5</c:v>
                </c:pt>
                <c:pt idx="108">
                  <c:v>6.5726430370438926E-5</c:v>
                </c:pt>
                <c:pt idx="109">
                  <c:v>6.7257395605697489E-5</c:v>
                </c:pt>
                <c:pt idx="110">
                  <c:v>6.8824021602362901E-5</c:v>
                </c:pt>
                <c:pt idx="111">
                  <c:v>7.042713900627533E-5</c:v>
                </c:pt>
                <c:pt idx="112">
                  <c:v>7.2067597811502178E-5</c:v>
                </c:pt>
                <c:pt idx="113">
                  <c:v>7.3746267811015818E-5</c:v>
                </c:pt>
                <c:pt idx="114">
                  <c:v>7.5464039057870024E-5</c:v>
                </c:pt>
                <c:pt idx="115">
                  <c:v>7.7221822337117046E-5</c:v>
                </c:pt>
                <c:pt idx="116">
                  <c:v>7.902054964871871E-5</c:v>
                </c:pt>
                <c:pt idx="117">
                  <c:v>8.0861174701704502E-5</c:v>
                </c:pt>
                <c:pt idx="118">
                  <c:v>8.2744673419841015E-5</c:v>
                </c:pt>
                <c:pt idx="119">
                  <c:v>8.4672044459079679E-5</c:v>
                </c:pt>
                <c:pt idx="120">
                  <c:v>8.6644309737057352E-5</c:v>
                </c:pt>
                <c:pt idx="121">
                  <c:v>8.8662514974930116E-5</c:v>
                </c:pt>
                <c:pt idx="122">
                  <c:v>9.072773025182956E-5</c:v>
                </c:pt>
                <c:pt idx="123">
                  <c:v>9.2841050572231476E-5</c:v>
                </c:pt>
                <c:pt idx="124">
                  <c:v>9.50035964465431E-5</c:v>
                </c:pt>
                <c:pt idx="125">
                  <c:v>9.7216514485211472E-5</c:v>
                </c:pt>
                <c:pt idx="126">
                  <c:v>9.9480978006672043E-5</c:v>
                </c:pt>
                <c:pt idx="127">
                  <c:v>1.0179818765945784E-4</c:v>
                </c:pt>
                <c:pt idx="128">
                  <c:v>1.0416937205879839E-4</c:v>
                </c:pt>
                <c:pt idx="129">
                  <c:v>1.0659578843804861E-4</c:v>
                </c:pt>
                <c:pt idx="130">
                  <c:v>1.0907872331529014E-4</c:v>
                </c:pt>
                <c:pt idx="131">
                  <c:v>1.1161949317546045E-4</c:v>
                </c:pt>
                <c:pt idx="132">
                  <c:v>1.1421944516837017E-4</c:v>
                </c:pt>
                <c:pt idx="133">
                  <c:v>1.1687995782298071E-4</c:v>
                </c:pt>
                <c:pt idx="134">
                  <c:v>1.1960244177831715E-4</c:v>
                </c:pt>
                <c:pt idx="135">
                  <c:v>1.2238834053140927E-4</c:v>
                </c:pt>
                <c:pt idx="136">
                  <c:v>1.2523913120265131E-4</c:v>
                </c:pt>
                <c:pt idx="137">
                  <c:v>1.2815632531899194E-4</c:v>
                </c:pt>
                <c:pt idx="138">
                  <c:v>1.3114146961536513E-4</c:v>
                </c:pt>
                <c:pt idx="139">
                  <c:v>1.3419614685478994E-4</c:v>
                </c:pt>
                <c:pt idx="140">
                  <c:v>1.3732197666757175E-4</c:v>
                </c:pt>
                <c:pt idx="141">
                  <c:v>1.405206164100529E-4</c:v>
                </c:pt>
                <c:pt idx="142">
                  <c:v>1.4379376204336325E-4</c:v>
                </c:pt>
                <c:pt idx="143">
                  <c:v>1.4714314903264327E-4</c:v>
                </c:pt>
                <c:pt idx="144">
                  <c:v>1.5057055326720843E-4</c:v>
                </c:pt>
                <c:pt idx="145">
                  <c:v>1.5407779200215114E-4</c:v>
                </c:pt>
                <c:pt idx="146">
                  <c:v>1.5766672482187222E-4</c:v>
                </c:pt>
                <c:pt idx="147">
                  <c:v>1.6133925462605788E-4</c:v>
                </c:pt>
                <c:pt idx="148">
                  <c:v>1.650973286386214E-4</c:v>
                </c:pt>
                <c:pt idx="149">
                  <c:v>1.6894293944014866E-4</c:v>
                </c:pt>
                <c:pt idx="150">
                  <c:v>1.7287812602438877E-4</c:v>
                </c:pt>
                <c:pt idx="151">
                  <c:v>1.7690497487935668E-4</c:v>
                </c:pt>
                <c:pt idx="152">
                  <c:v>1.810256210936175E-4</c:v>
                </c:pt>
                <c:pt idx="153">
                  <c:v>1.8524224948833614E-4</c:v>
                </c:pt>
                <c:pt idx="154">
                  <c:v>1.8955709577570174E-4</c:v>
                </c:pt>
                <c:pt idx="155">
                  <c:v>1.9397244774432891E-4</c:v>
                </c:pt>
                <c:pt idx="156">
                  <c:v>1.9849064647227532E-4</c:v>
                </c:pt>
                <c:pt idx="157">
                  <c:v>2.0311408756831174E-4</c:v>
                </c:pt>
                <c:pt idx="158">
                  <c:v>2.0784522244210571E-4</c:v>
                </c:pt>
                <c:pt idx="159">
                  <c:v>2.1268655960399039E-4</c:v>
                </c:pt>
                <c:pt idx="160">
                  <c:v>2.1764066599501219E-4</c:v>
                </c:pt>
                <c:pt idx="161">
                  <c:v>2.2271016834795376E-4</c:v>
                </c:pt>
                <c:pt idx="162">
                  <c:v>2.2789775458006596E-4</c:v>
                </c:pt>
                <c:pt idx="163">
                  <c:v>2.3320617521823376E-4</c:v>
                </c:pt>
                <c:pt idx="164">
                  <c:v>2.3863824485734466E-4</c:v>
                </c:pt>
                <c:pt idx="165">
                  <c:v>2.4419684365262277E-4</c:v>
                </c:pt>
                <c:pt idx="166">
                  <c:v>2.4988491884672583E-4</c:v>
                </c:pt>
                <c:pt idx="167">
                  <c:v>2.557054863324112E-4</c:v>
                </c:pt>
                <c:pt idx="168">
                  <c:v>2.6166163225160432E-4</c:v>
                </c:pt>
                <c:pt idx="169">
                  <c:v>2.6775651463170901E-4</c:v>
                </c:pt>
                <c:pt idx="170">
                  <c:v>2.7399336506003888E-4</c:v>
                </c:pt>
                <c:pt idx="171">
                  <c:v>2.80375490397244E-4</c:v>
                </c:pt>
                <c:pt idx="172">
                  <c:v>2.8690627453065528E-4</c:v>
                </c:pt>
                <c:pt idx="173">
                  <c:v>2.9358918016846437E-4</c:v>
                </c:pt>
                <c:pt idx="174">
                  <c:v>3.0042775067569877E-4</c:v>
                </c:pt>
                <c:pt idx="175">
                  <c:v>3.0742561195295885E-4</c:v>
                </c:pt>
                <c:pt idx="176">
                  <c:v>3.1458647435892107E-4</c:v>
                </c:pt>
                <c:pt idx="177">
                  <c:v>3.2191413467761755E-4</c:v>
                </c:pt>
                <c:pt idx="178">
                  <c:v>3.2941247813154039E-4</c:v>
                </c:pt>
                <c:pt idx="179">
                  <c:v>3.3708548044164089E-4</c:v>
                </c:pt>
                <c:pt idx="180">
                  <c:v>3.4493720993530576E-4</c:v>
                </c:pt>
                <c:pt idx="181">
                  <c:v>3.5297182970344234E-4</c:v>
                </c:pt>
                <c:pt idx="182">
                  <c:v>3.611935998078E-4</c:v>
                </c:pt>
                <c:pt idx="183">
                  <c:v>3.6960687953971474E-4</c:v>
                </c:pt>
                <c:pt idx="184">
                  <c:v>3.7821612973146186E-4</c:v>
                </c:pt>
                <c:pt idx="185">
                  <c:v>3.8702591512144844E-4</c:v>
                </c:pt>
                <c:pt idx="186">
                  <c:v>3.9604090677449654E-4</c:v>
                </c:pt>
                <c:pt idx="187">
                  <c:v>4.0526588455850731E-4</c:v>
                </c:pt>
                <c:pt idx="188">
                  <c:v>4.1470573967880548E-4</c:v>
                </c:pt>
                <c:pt idx="189">
                  <c:v>4.2436547727152602E-4</c:v>
                </c:pt>
                <c:pt idx="190">
                  <c:v>4.3425021905739891E-4</c:v>
                </c:pt>
                <c:pt idx="191">
                  <c:v>4.443652060573563E-4</c:v>
                </c:pt>
                <c:pt idx="192">
                  <c:v>4.5471580137139054E-4</c:v>
                </c:pt>
                <c:pt idx="193">
                  <c:v>4.65307493022141E-4</c:v>
                </c:pt>
                <c:pt idx="194">
                  <c:v>4.761458968647136E-4</c:v>
                </c:pt>
                <c:pt idx="195">
                  <c:v>4.87236759564287E-4</c:v>
                </c:pt>
                <c:pt idx="196">
                  <c:v>4.9858596164306407E-4</c:v>
                </c:pt>
                <c:pt idx="197">
                  <c:v>5.1019952059820921E-4</c:v>
                </c:pt>
                <c:pt idx="198">
                  <c:v>5.220835940923979E-4</c:v>
                </c:pt>
                <c:pt idx="199">
                  <c:v>5.3424448321869706E-4</c:v>
                </c:pt>
                <c:pt idx="200">
                  <c:v>5.4668863584148443E-4</c:v>
                </c:pt>
                <c:pt idx="201">
                  <c:v>5.5942265001519419E-4</c:v>
                </c:pt>
                <c:pt idx="202">
                  <c:v>5.7245327748268863E-4</c:v>
                </c:pt>
                <c:pt idx="203">
                  <c:v>5.8578742725512629E-4</c:v>
                </c:pt>
                <c:pt idx="204">
                  <c:v>5.9943216927520844E-4</c:v>
                </c:pt>
                <c:pt idx="205">
                  <c:v>6.1339473816575526E-4</c:v>
                </c:pt>
                <c:pt idx="206">
                  <c:v>6.2768253706560289E-4</c:v>
                </c:pt>
                <c:pt idx="207">
                  <c:v>6.4230314155483935E-4</c:v>
                </c:pt>
                <c:pt idx="208">
                  <c:v>6.5726430367148516E-4</c:v>
                </c:pt>
                <c:pt idx="209">
                  <c:v>6.7257395602171718E-4</c:v>
                </c:pt>
                <c:pt idx="210">
                  <c:v>6.8824021598584977E-4</c:v>
                </c:pt>
                <c:pt idx="211">
                  <c:v>7.0427139002227231E-4</c:v>
                </c:pt>
                <c:pt idx="212">
                  <c:v>7.2067597807164564E-4</c:v>
                </c:pt>
                <c:pt idx="213">
                  <c:v>7.3746267806367978E-4</c:v>
                </c:pt>
                <c:pt idx="214">
                  <c:v>7.5464039052889763E-4</c:v>
                </c:pt>
                <c:pt idx="215">
                  <c:v>7.7221822331780584E-4</c:v>
                </c:pt>
                <c:pt idx="216">
                  <c:v>7.9020549643000614E-4</c:v>
                </c:pt>
                <c:pt idx="217">
                  <c:v>8.0861174695577424E-4</c:v>
                </c:pt>
                <c:pt idx="218">
                  <c:v>8.2744673413275732E-4</c:v>
                </c:pt>
                <c:pt idx="219">
                  <c:v>8.4672044452044858E-4</c:v>
                </c:pt>
                <c:pt idx="220">
                  <c:v>8.6644309729519387E-4</c:v>
                </c:pt>
                <c:pt idx="221">
                  <c:v>8.8662514966853065E-4</c:v>
                </c:pt>
                <c:pt idx="222">
                  <c:v>9.0727730243174843E-4</c:v>
                </c:pt>
                <c:pt idx="223">
                  <c:v>9.2841050562957733E-4</c:v>
                </c:pt>
                <c:pt idx="224">
                  <c:v>9.5003596436606162E-4</c:v>
                </c:pt>
                <c:pt idx="225">
                  <c:v>9.7216514474563853E-4</c:v>
                </c:pt>
                <c:pt idx="226">
                  <c:v>9.9480977995262889E-4</c:v>
                </c:pt>
                <c:pt idx="227">
                  <c:v>1.0179818764723268E-3</c:v>
                </c:pt>
                <c:pt idx="228">
                  <c:v>1.0416937204569892E-3</c:v>
                </c:pt>
                <c:pt idx="229">
                  <c:v>1.0659578842401227E-3</c:v>
                </c:pt>
                <c:pt idx="230">
                  <c:v>1.090787233002499E-3</c:v>
                </c:pt>
                <c:pt idx="231">
                  <c:v>1.1161949315934457E-3</c:v>
                </c:pt>
                <c:pt idx="232">
                  <c:v>1.1421944515110172E-3</c:v>
                </c:pt>
                <c:pt idx="233">
                  <c:v>1.1687995780447723E-3</c:v>
                </c:pt>
                <c:pt idx="234">
                  <c:v>1.196024417584903E-3</c:v>
                </c:pt>
                <c:pt idx="235">
                  <c:v>1.2238834051016443E-3</c:v>
                </c:pt>
                <c:pt idx="236">
                  <c:v>1.2523913117988706E-3</c:v>
                </c:pt>
                <c:pt idx="237">
                  <c:v>1.2815632529459961E-3</c:v>
                </c:pt>
                <c:pt idx="238">
                  <c:v>1.3114146958922827E-3</c:v>
                </c:pt>
                <c:pt idx="239">
                  <c:v>1.3419614682678382E-3</c:v>
                </c:pt>
                <c:pt idx="240">
                  <c:v>1.3732197663756261E-3</c:v>
                </c:pt>
                <c:pt idx="241">
                  <c:v>1.4052061637789752E-3</c:v>
                </c:pt>
                <c:pt idx="242">
                  <c:v>1.4379376200890815E-3</c:v>
                </c:pt>
                <c:pt idx="243">
                  <c:v>1.4714314899572395E-3</c:v>
                </c:pt>
                <c:pt idx="244">
                  <c:v>1.505705532276487E-3</c:v>
                </c:pt>
                <c:pt idx="245">
                  <c:v>1.5407779195976208E-3</c:v>
                </c:pt>
                <c:pt idx="246">
                  <c:v>1.5766672477645152E-3</c:v>
                </c:pt>
                <c:pt idx="247">
                  <c:v>1.6133925457738872E-3</c:v>
                </c:pt>
                <c:pt idx="248">
                  <c:v>1.6509732858647147E-3</c:v>
                </c:pt>
                <c:pt idx="249">
                  <c:v>1.6894293938426888E-3</c:v>
                </c:pt>
                <c:pt idx="250">
                  <c:v>1.7287812596451645E-3</c:v>
                </c:pt>
                <c:pt idx="251">
                  <c:v>1.7690497481520234E-3</c:v>
                </c:pt>
                <c:pt idx="252">
                  <c:v>1.8102562102487452E-3</c:v>
                </c:pt>
                <c:pt idx="253">
                  <c:v>1.852422494146767E-3</c:v>
                </c:pt>
                <c:pt idx="254">
                  <c:v>1.8955709569677382E-3</c:v>
                </c:pt>
                <c:pt idx="255">
                  <c:v>1.9397244765975621E-3</c:v>
                </c:pt>
                <c:pt idx="256">
                  <c:v>1.9849064638165349E-3</c:v>
                </c:pt>
                <c:pt idx="257">
                  <c:v>2.0311408747120882E-3</c:v>
                </c:pt>
                <c:pt idx="258">
                  <c:v>2.0784522233805729E-3</c:v>
                </c:pt>
                <c:pt idx="259">
                  <c:v>2.1268655949250089E-3</c:v>
                </c:pt>
                <c:pt idx="260">
                  <c:v>2.1764066587554851E-3</c:v>
                </c:pt>
                <c:pt idx="261">
                  <c:v>2.2271016821994618E-3</c:v>
                </c:pt>
                <c:pt idx="262">
                  <c:v>2.2789775444290281E-3</c:v>
                </c:pt>
                <c:pt idx="263">
                  <c:v>2.3320617507126065E-3</c:v>
                </c:pt>
                <c:pt idx="264">
                  <c:v>2.3863824469985981E-3</c:v>
                </c:pt>
                <c:pt idx="265">
                  <c:v>2.4419684348387445E-3</c:v>
                </c:pt>
                <c:pt idx="266">
                  <c:v>2.4988491866590828E-3</c:v>
                </c:pt>
                <c:pt idx="267">
                  <c:v>2.5570548613866157E-3</c:v>
                </c:pt>
                <c:pt idx="268">
                  <c:v>2.6166163204399736E-3</c:v>
                </c:pt>
                <c:pt idx="269">
                  <c:v>2.6775651440925415E-3</c:v>
                </c:pt>
                <c:pt idx="270">
                  <c:v>2.7399336482167372E-3</c:v>
                </c:pt>
                <c:pt idx="271">
                  <c:v>2.803754901418314E-3</c:v>
                </c:pt>
                <c:pt idx="272">
                  <c:v>2.8690627425697478E-3</c:v>
                </c:pt>
                <c:pt idx="273">
                  <c:v>2.9358917987521074E-3</c:v>
                </c:pt>
                <c:pt idx="274">
                  <c:v>3.0042775036147116E-3</c:v>
                </c:pt>
                <c:pt idx="275">
                  <c:v>3.0742561161625779E-3</c:v>
                </c:pt>
                <c:pt idx="276">
                  <c:v>3.1458647399813912E-3</c:v>
                </c:pt>
                <c:pt idx="277">
                  <c:v>3.2191413429103147E-3</c:v>
                </c:pt>
                <c:pt idx="278">
                  <c:v>3.294124777173064E-3</c:v>
                </c:pt>
                <c:pt idx="279">
                  <c:v>3.3708547999778053E-3</c:v>
                </c:pt>
                <c:pt idx="280">
                  <c:v>3.4493720945970078E-3</c:v>
                </c:pt>
                <c:pt idx="281">
                  <c:v>3.5297182919382161E-3</c:v>
                </c:pt>
                <c:pt idx="282">
                  <c:v>3.6119359926173118E-3</c:v>
                </c:pt>
                <c:pt idx="283">
                  <c:v>3.6960687895459116E-3</c:v>
                </c:pt>
                <c:pt idx="284">
                  <c:v>3.7821612910449026E-3</c:v>
                </c:pt>
                <c:pt idx="285">
                  <c:v>3.8702591444963541E-3</c:v>
                </c:pt>
                <c:pt idx="286">
                  <c:v>3.9604090605463577E-3</c:v>
                </c:pt>
                <c:pt idx="287">
                  <c:v>4.0526588378716191E-3</c:v>
                </c:pt>
                <c:pt idx="288">
                  <c:v>4.1470573885229386E-3</c:v>
                </c:pt>
                <c:pt idx="289">
                  <c:v>4.2436547638590207E-3</c:v>
                </c:pt>
                <c:pt idx="290">
                  <c:v>4.3425021810843591E-3</c:v>
                </c:pt>
                <c:pt idx="291">
                  <c:v>4.4436520504052288E-3</c:v>
                </c:pt>
                <c:pt idx="292">
                  <c:v>4.547158002818439E-3</c:v>
                </c:pt>
                <c:pt idx="293">
                  <c:v>4.6530749185465861E-3</c:v>
                </c:pt>
                <c:pt idx="294">
                  <c:v>4.7614589561374545E-3</c:v>
                </c:pt>
                <c:pt idx="295">
                  <c:v>4.8723675822384899E-3</c:v>
                </c:pt>
                <c:pt idx="296">
                  <c:v>4.9858596020675838E-3</c:v>
                </c:pt>
                <c:pt idx="297">
                  <c:v>5.1019951905917809E-3</c:v>
                </c:pt>
                <c:pt idx="298">
                  <c:v>5.220835924432953E-3</c:v>
                </c:pt>
                <c:pt idx="299">
                  <c:v>5.3424448145165072E-3</c:v>
                </c:pt>
                <c:pt idx="300">
                  <c:v>5.4668863394805936E-3</c:v>
                </c:pt>
                <c:pt idx="301">
                  <c:v>5.5942264798635082E-3</c:v>
                </c:pt>
                <c:pt idx="302">
                  <c:v>5.7245327530874275E-3</c:v>
                </c:pt>
                <c:pt idx="303">
                  <c:v>5.8578742492569986E-3</c:v>
                </c:pt>
                <c:pt idx="304">
                  <c:v>5.9943216677918127E-3</c:v>
                </c:pt>
                <c:pt idx="305">
                  <c:v>6.133947354912142E-3</c:v>
                </c:pt>
                <c:pt idx="306">
                  <c:v>6.2768253419977745E-3</c:v>
                </c:pt>
                <c:pt idx="307">
                  <c:v>6.4230313848405137E-3</c:v>
                </c:pt>
                <c:pt idx="308">
                  <c:v>6.5726430038107447E-3</c:v>
                </c:pt>
                <c:pt idx="309">
                  <c:v>6.7257395249597845E-3</c:v>
                </c:pt>
                <c:pt idx="310">
                  <c:v>6.8824021220795116E-3</c:v>
                </c:pt>
                <c:pt idx="311">
                  <c:v>7.0427138597417803E-3</c:v>
                </c:pt>
                <c:pt idx="312">
                  <c:v>7.2067597373403243E-3</c:v>
                </c:pt>
                <c:pt idx="313">
                  <c:v>7.3746267341584376E-3</c:v>
                </c:pt>
                <c:pt idx="314">
                  <c:v>7.546403855486496E-3</c:v>
                </c:pt>
                <c:pt idx="315">
                  <c:v>7.7221821798137249E-3</c:v>
                </c:pt>
                <c:pt idx="316">
                  <c:v>7.9020549071191111E-3</c:v>
                </c:pt>
                <c:pt idx="317">
                  <c:v>8.0861174082872481E-3</c:v>
                </c:pt>
                <c:pt idx="318">
                  <c:v>8.2744672756750372E-3</c:v>
                </c:pt>
                <c:pt idx="319">
                  <c:v>8.4672043748565094E-3</c:v>
                </c:pt>
                <c:pt idx="320">
                  <c:v>8.6644308975726975E-3</c:v>
                </c:pt>
                <c:pt idx="321">
                  <c:v>8.8662514159149955E-3</c:v>
                </c:pt>
                <c:pt idx="322">
                  <c:v>9.0727729377704947E-3</c:v>
                </c:pt>
                <c:pt idx="323">
                  <c:v>9.2841049635589944E-3</c:v>
                </c:pt>
                <c:pt idx="324">
                  <c:v>9.5003595442913341E-3</c:v>
                </c:pt>
                <c:pt idx="325">
                  <c:v>9.7216513409802748E-3</c:v>
                </c:pt>
                <c:pt idx="326">
                  <c:v>9.948097685435071E-3</c:v>
                </c:pt>
                <c:pt idx="327">
                  <c:v>1.017981864247228E-2</c:v>
                </c:pt>
                <c:pt idx="328">
                  <c:v>1.0416937073575572E-2</c:v>
                </c:pt>
                <c:pt idx="329">
                  <c:v>1.065957870203826E-2</c:v>
                </c:pt>
                <c:pt idx="330">
                  <c:v>1.090787217962336E-2</c:v>
                </c:pt>
                <c:pt idx="331">
                  <c:v>1.1161949154776168E-2</c:v>
                </c:pt>
                <c:pt idx="332">
                  <c:v>1.1421944342425923E-2</c:v>
                </c:pt>
                <c:pt idx="333">
                  <c:v>1.168799559541318E-2</c:v>
                </c:pt>
                <c:pt idx="334">
                  <c:v>1.1960243977580953E-2</c:v>
                </c:pt>
                <c:pt idx="335">
                  <c:v>1.2238833838568615E-2</c:v>
                </c:pt>
                <c:pt idx="336">
                  <c:v>1.2523912890346694E-2</c:v>
                </c:pt>
                <c:pt idx="337">
                  <c:v>1.2815632285537129E-2</c:v>
                </c:pt>
                <c:pt idx="338">
                  <c:v>1.3114146697554762E-2</c:v>
                </c:pt>
                <c:pt idx="339">
                  <c:v>1.3419614402617398E-2</c:v>
                </c:pt>
                <c:pt idx="340">
                  <c:v>1.3732197363665481E-2</c:v>
                </c:pt>
                <c:pt idx="341">
                  <c:v>1.4052061316236654E-2</c:v>
                </c:pt>
                <c:pt idx="342">
                  <c:v>1.4379375856340403E-2</c:v>
                </c:pt>
                <c:pt idx="343">
                  <c:v>1.4714314530379916E-2</c:v>
                </c:pt>
                <c:pt idx="344">
                  <c:v>1.5057054927167957E-2</c:v>
                </c:pt>
                <c:pt idx="345">
                  <c:v>1.5407778772086451E-2</c:v>
                </c:pt>
                <c:pt idx="346">
                  <c:v>1.5766672023439052E-2</c:v>
                </c:pt>
                <c:pt idx="347">
                  <c:v>1.613392497104817E-2</c:v>
                </c:pt>
                <c:pt idx="348">
                  <c:v>1.6509732337148624E-2</c:v>
                </c:pt>
                <c:pt idx="349">
                  <c:v>1.689429337963113E-2</c:v>
                </c:pt>
                <c:pt idx="350">
                  <c:v>1.728781199769075E-2</c:v>
                </c:pt>
                <c:pt idx="351">
                  <c:v>1.7690496839936339E-2</c:v>
                </c:pt>
                <c:pt idx="352">
                  <c:v>1.8102561415017846E-2</c:v>
                </c:pt>
                <c:pt idx="353">
                  <c:v>1.8524224204830679E-2</c:v>
                </c:pt>
                <c:pt idx="354">
                  <c:v>1.8955708780356625E-2</c:v>
                </c:pt>
                <c:pt idx="355">
                  <c:v>1.9397243920203117E-2</c:v>
                </c:pt>
                <c:pt idx="356">
                  <c:v>1.9849063731903781E-2</c:v>
                </c:pt>
                <c:pt idx="357">
                  <c:v>2.0311407776044003E-2</c:v>
                </c:pt>
                <c:pt idx="358">
                  <c:v>2.0784521193278137E-2</c:v>
                </c:pt>
                <c:pt idx="359">
                  <c:v>2.1268654834304606E-2</c:v>
                </c:pt>
                <c:pt idx="360">
                  <c:v>2.1764065392869202E-2</c:v>
                </c:pt>
                <c:pt idx="361">
                  <c:v>2.2271015541865835E-2</c:v>
                </c:pt>
                <c:pt idx="362">
                  <c:v>2.2789774072607578E-2</c:v>
                </c:pt>
                <c:pt idx="363">
                  <c:v>2.3320616037341476E-2</c:v>
                </c:pt>
                <c:pt idx="364">
                  <c:v>2.3863822895083379E-2</c:v>
                </c:pt>
                <c:pt idx="365">
                  <c:v>2.4419682660848863E-2</c:v>
                </c:pt>
                <c:pt idx="366">
                  <c:v>2.4988490058360659E-2</c:v>
                </c:pt>
                <c:pt idx="367">
                  <c:v>2.5570546676312578E-2</c:v>
                </c:pt>
                <c:pt idx="368">
                  <c:v>2.6166161128273628E-2</c:v>
                </c:pt>
                <c:pt idx="369">
                  <c:v>2.677564921631612E-2</c:v>
                </c:pt>
                <c:pt idx="370">
                  <c:v>2.7399334098455567E-2</c:v>
                </c:pt>
                <c:pt idx="371">
                  <c:v>2.8037546459989831E-2</c:v>
                </c:pt>
                <c:pt idx="372">
                  <c:v>2.869062468883005E-2</c:v>
                </c:pt>
                <c:pt idx="373">
                  <c:v>2.9358915054914687E-2</c:v>
                </c:pt>
                <c:pt idx="374">
                  <c:v>3.0042771893802722E-2</c:v>
                </c:pt>
                <c:pt idx="375">
                  <c:v>3.074255779454306E-2</c:v>
                </c:pt>
                <c:pt idx="376">
                  <c:v>3.1458643791919733E-2</c:v>
                </c:pt>
                <c:pt idx="377">
                  <c:v>3.2191409563174928E-2</c:v>
                </c:pt>
                <c:pt idx="378">
                  <c:v>3.2941243629314582E-2</c:v>
                </c:pt>
                <c:pt idx="379">
                  <c:v>3.3708543561099209E-2</c:v>
                </c:pt>
                <c:pt idx="380">
                  <c:v>3.4493716189839943E-2</c:v>
                </c:pt>
                <c:pt idx="381">
                  <c:v>3.5297177823096854E-2</c:v>
                </c:pt>
                <c:pt idx="382">
                  <c:v>3.6119354465405047E-2</c:v>
                </c:pt>
                <c:pt idx="383">
                  <c:v>3.6960682044140589E-2</c:v>
                </c:pt>
                <c:pt idx="384">
                  <c:v>3.7821606640648216E-2</c:v>
                </c:pt>
                <c:pt idx="385">
                  <c:v>3.8702584726750894E-2</c:v>
                </c:pt>
                <c:pt idx="386">
                  <c:v>3.9604083406769075E-2</c:v>
                </c:pt>
                <c:pt idx="387">
                  <c:v>4.0526580665176053E-2</c:v>
                </c:pt>
                <c:pt idx="388">
                  <c:v>4.1470565620022194E-2</c:v>
                </c:pt>
                <c:pt idx="389">
                  <c:v>4.2436538782261071E-2</c:v>
                </c:pt>
                <c:pt idx="390">
                  <c:v>4.342501232111598E-2</c:v>
                </c:pt>
                <c:pt idx="391">
                  <c:v>4.4436510335626067E-2</c:v>
                </c:pt>
                <c:pt idx="392">
                  <c:v>4.5471569132518402E-2</c:v>
                </c:pt>
                <c:pt idx="393">
                  <c:v>4.6530737510550597E-2</c:v>
                </c:pt>
                <c:pt idx="394">
                  <c:v>4.7614577051476384E-2</c:v>
                </c:pt>
                <c:pt idx="395">
                  <c:v>4.8723662417787708E-2</c:v>
                </c:pt>
                <c:pt idx="396">
                  <c:v>4.985858165739137E-2</c:v>
                </c:pt>
                <c:pt idx="397">
                  <c:v>5.1019936515381475E-2</c:v>
                </c:pt>
                <c:pt idx="398">
                  <c:v>5.2208342753073129E-2</c:v>
                </c:pt>
                <c:pt idx="399">
                  <c:v>5.3424430474465809E-2</c:v>
                </c:pt>
                <c:pt idx="400">
                  <c:v>5.4668844460310825E-2</c:v>
                </c:pt>
                <c:pt idx="401">
                  <c:v>5.5942244509958522E-2</c:v>
                </c:pt>
                <c:pt idx="402">
                  <c:v>5.7245305791166268E-2</c:v>
                </c:pt>
                <c:pt idx="403">
                  <c:v>5.8578719198053776E-2</c:v>
                </c:pt>
                <c:pt idx="404">
                  <c:v>5.9943191717395011E-2</c:v>
                </c:pt>
                <c:pt idx="405">
                  <c:v>6.1339446803439578E-2</c:v>
                </c:pt>
                <c:pt idx="406">
                  <c:v>6.2768224761464333E-2</c:v>
                </c:pt>
                <c:pt idx="407">
                  <c:v>6.4230283140255903E-2</c:v>
                </c:pt>
                <c:pt idx="408">
                  <c:v>6.5726397133733849E-2</c:v>
                </c:pt>
                <c:pt idx="409">
                  <c:v>6.7257359991927487E-2</c:v>
                </c:pt>
                <c:pt idx="410">
                  <c:v>6.8823983441522033E-2</c:v>
                </c:pt>
                <c:pt idx="411">
                  <c:v>7.0427098116199321E-2</c:v>
                </c:pt>
                <c:pt idx="412">
                  <c:v>7.2067553996998018E-2</c:v>
                </c:pt>
                <c:pt idx="413">
                  <c:v>7.3746220862930825E-2</c:v>
                </c:pt>
                <c:pt idx="414">
                  <c:v>7.5463988752092787E-2</c:v>
                </c:pt>
                <c:pt idx="415">
                  <c:v>7.7221768433508323E-2</c:v>
                </c:pt>
                <c:pt idx="416">
                  <c:v>7.9020491889964059E-2</c:v>
                </c:pt>
                <c:pt idx="417">
                  <c:v>8.0861112812087146E-2</c:v>
                </c:pt>
                <c:pt idx="418">
                  <c:v>8.2744607103924991E-2</c:v>
                </c:pt>
                <c:pt idx="419">
                  <c:v>8.4671973400299805E-2</c:v>
                </c:pt>
                <c:pt idx="420">
                  <c:v>8.6644233596207584E-2</c:v>
                </c:pt>
                <c:pt idx="421">
                  <c:v>8.8662433388547068E-2</c:v>
                </c:pt>
                <c:pt idx="422">
                  <c:v>9.0727642830451163E-2</c:v>
                </c:pt>
                <c:pt idx="423">
                  <c:v>9.2840956898543714E-2</c:v>
                </c:pt>
                <c:pt idx="424">
                  <c:v>9.5003496073385887E-2</c:v>
                </c:pt>
                <c:pt idx="425">
                  <c:v>9.7216406933444258E-2</c:v>
                </c:pt>
                <c:pt idx="426">
                  <c:v>9.9480862762887201E-2</c:v>
                </c:pt>
                <c:pt idx="427">
                  <c:v>0.1017980641735285</c:v>
                </c:pt>
                <c:pt idx="428">
                  <c:v>0.1041692397412536</c:v>
                </c:pt>
                <c:pt idx="429">
                  <c:v>0.10659564665725893</c:v>
                </c:pt>
                <c:pt idx="430">
                  <c:v>0.10907857139445241</c:v>
                </c:pt>
                <c:pt idx="431">
                  <c:v>0.11161933038936785</c:v>
                </c:pt>
                <c:pt idx="432">
                  <c:v>0.11421927073994941</c:v>
                </c:pt>
                <c:pt idx="433">
                  <c:v>0.11687977091958282</c:v>
                </c:pt>
                <c:pt idx="434">
                  <c:v>0.11960224150774347</c:v>
                </c:pt>
                <c:pt idx="435">
                  <c:v>0.12238812593765179</c:v>
                </c:pt>
                <c:pt idx="436">
                  <c:v>0.12523890126132914</c:v>
                </c:pt>
                <c:pt idx="437">
                  <c:v>0.12815607893246206</c:v>
                </c:pt>
                <c:pt idx="438">
                  <c:v>0.13114120560748216</c:v>
                </c:pt>
                <c:pt idx="439">
                  <c:v>0.13419586396529207</c:v>
                </c:pt>
                <c:pt idx="440">
                  <c:v>0.13732167354606464</c:v>
                </c:pt>
                <c:pt idx="441">
                  <c:v>0.14052029160956306</c:v>
                </c:pt>
                <c:pt idx="442">
                  <c:v>0.14379341401343249</c:v>
                </c:pt>
                <c:pt idx="443">
                  <c:v>0.147142776111926</c:v>
                </c:pt>
                <c:pt idx="444">
                  <c:v>0.15057015367554169</c:v>
                </c:pt>
                <c:pt idx="445">
                  <c:v>0.15407736383205711</c:v>
                </c:pt>
                <c:pt idx="446">
                  <c:v>0.15766626602945258</c:v>
                </c:pt>
                <c:pt idx="447">
                  <c:v>0.16133876302123817</c:v>
                </c:pt>
                <c:pt idx="448">
                  <c:v>0.16509680187469558</c:v>
                </c:pt>
                <c:pt idx="449">
                  <c:v>0.16894237500257756</c:v>
                </c:pt>
                <c:pt idx="450">
                  <c:v>0.17287752121879724</c:v>
                </c:pt>
                <c:pt idx="451">
                  <c:v>0.17690432681867246</c:v>
                </c:pt>
                <c:pt idx="452">
                  <c:v>0.18102492668428768</c:v>
                </c:pt>
                <c:pt idx="453">
                  <c:v>0.1852415054155637</c:v>
                </c:pt>
                <c:pt idx="454">
                  <c:v>0.18955629848761951</c:v>
                </c:pt>
                <c:pt idx="455">
                  <c:v>0.19397159343504664</c:v>
                </c:pt>
                <c:pt idx="456">
                  <c:v>0.1984897310637122</c:v>
                </c:pt>
                <c:pt idx="457">
                  <c:v>0.20311310669072874</c:v>
                </c:pt>
                <c:pt idx="458">
                  <c:v>0.20784417141324885</c:v>
                </c:pt>
                <c:pt idx="459">
                  <c:v>0.21268543340673976</c:v>
                </c:pt>
                <c:pt idx="460">
                  <c:v>0.21763945925343264</c:v>
                </c:pt>
                <c:pt idx="461">
                  <c:v>0.22270887530163405</c:v>
                </c:pt>
                <c:pt idx="462">
                  <c:v>0.2278963690566212</c:v>
                </c:pt>
                <c:pt idx="463">
                  <c:v>0.23320469060384352</c:v>
                </c:pt>
                <c:pt idx="464">
                  <c:v>0.23863665406518328</c:v>
                </c:pt>
                <c:pt idx="465">
                  <c:v>0.24419513908903492</c:v>
                </c:pt>
                <c:pt idx="466">
                  <c:v>0.24988309237496387</c:v>
                </c:pt>
                <c:pt idx="467">
                  <c:v>0.25570352923381423</c:v>
                </c:pt>
                <c:pt idx="468">
                  <c:v>0.26165953518397228</c:v>
                </c:pt>
                <c:pt idx="469">
                  <c:v>0.2677542675847126</c:v>
                </c:pt>
                <c:pt idx="470">
                  <c:v>0.2739909573074355</c:v>
                </c:pt>
                <c:pt idx="471">
                  <c:v>0.28037291044568052</c:v>
                </c:pt>
                <c:pt idx="472">
                  <c:v>0.28690351006480419</c:v>
                </c:pt>
                <c:pt idx="473">
                  <c:v>0.29358621799224399</c:v>
                </c:pt>
                <c:pt idx="474">
                  <c:v>0.30042457664928218</c:v>
                </c:pt>
                <c:pt idx="475">
                  <c:v>0.30742221092528427</c:v>
                </c:pt>
                <c:pt idx="476">
                  <c:v>0.31458283009537047</c:v>
                </c:pt>
                <c:pt idx="477">
                  <c:v>0.32191022978252704</c:v>
                </c:pt>
                <c:pt idx="478">
                  <c:v>0.32940829396517085</c:v>
                </c:pt>
                <c:pt idx="479">
                  <c:v>0.33708099703120586</c:v>
                </c:pt>
                <c:pt idx="480">
                  <c:v>0.34493240587963964</c:v>
                </c:pt>
                <c:pt idx="481">
                  <c:v>0.35296668207085108</c:v>
                </c:pt>
                <c:pt idx="482">
                  <c:v>0.36118808402660874</c:v>
                </c:pt>
                <c:pt idx="483">
                  <c:v>0.36960096928098507</c:v>
                </c:pt>
                <c:pt idx="484">
                  <c:v>0.3782097967833265</c:v>
                </c:pt>
                <c:pt idx="485">
                  <c:v>0.38701912925445342</c:v>
                </c:pt>
                <c:pt idx="486">
                  <c:v>0.39603363559732224</c:v>
                </c:pt>
                <c:pt idx="487">
                  <c:v>0.40525809336336488</c:v>
                </c:pt>
                <c:pt idx="488">
                  <c:v>0.41469739127578392</c:v>
                </c:pt>
                <c:pt idx="489">
                  <c:v>0.42435653181108879</c:v>
                </c:pt>
                <c:pt idx="490">
                  <c:v>0.43424063384019251</c:v>
                </c:pt>
                <c:pt idx="491">
                  <c:v>0.44435493533041592</c:v>
                </c:pt>
                <c:pt idx="492">
                  <c:v>0.45470479610977549</c:v>
                </c:pt>
                <c:pt idx="493">
                  <c:v>0.46529570069495152</c:v>
                </c:pt>
                <c:pt idx="494">
                  <c:v>0.47613326118438426</c:v>
                </c:pt>
                <c:pt idx="495">
                  <c:v>0.48722322021794873</c:v>
                </c:pt>
                <c:pt idx="496">
                  <c:v>0.49857145400470071</c:v>
                </c:pt>
                <c:pt idx="497">
                  <c:v>0.51018397542022575</c:v>
                </c:pt>
                <c:pt idx="498">
                  <c:v>0.52206693717514807</c:v>
                </c:pt>
                <c:pt idx="499">
                  <c:v>0.53422663505637025</c:v>
                </c:pt>
                <c:pt idx="500">
                  <c:v>0.54666951124268437</c:v>
                </c:pt>
                <c:pt idx="501">
                  <c:v>0.55940215769637691</c:v>
                </c:pt>
                <c:pt idx="502">
                  <c:v>0.57243131963254679</c:v>
                </c:pt>
                <c:pt idx="503">
                  <c:v>0.58576389906781823</c:v>
                </c:pt>
                <c:pt idx="504">
                  <c:v>0.59940695845022152</c:v>
                </c:pt>
                <c:pt idx="505">
                  <c:v>0.61336772437200671</c:v>
                </c:pt>
                <c:pt idx="506">
                  <c:v>0.62765359136723631</c:v>
                </c:pt>
                <c:pt idx="507">
                  <c:v>0.64227212579596471</c:v>
                </c:pt>
                <c:pt idx="508">
                  <c:v>0.65723106981694679</c:v>
                </c:pt>
                <c:pt idx="509">
                  <c:v>0.67253834545068247</c:v>
                </c:pt>
                <c:pt idx="510">
                  <c:v>0.68820205873498153</c:v>
                </c:pt>
                <c:pt idx="511">
                  <c:v>0.70423050397474274</c:v>
                </c:pt>
                <c:pt idx="512">
                  <c:v>0.72063216808819164</c:v>
                </c:pt>
                <c:pt idx="513">
                  <c:v>0.73741573505154334</c:v>
                </c:pt>
                <c:pt idx="514">
                  <c:v>0.75459009044421288</c:v>
                </c:pt>
                <c:pt idx="515">
                  <c:v>0.7721643260966865</c:v>
                </c:pt>
                <c:pt idx="516">
                  <c:v>0.79014774484321804</c:v>
                </c:pt>
                <c:pt idx="517">
                  <c:v>0.80854986538155238</c:v>
                </c:pt>
                <c:pt idx="518">
                  <c:v>0.82738042724191474</c:v>
                </c:pt>
                <c:pt idx="519">
                  <c:v>0.84664939586750465</c:v>
                </c:pt>
                <c:pt idx="520">
                  <c:v>0.86636696780882216</c:v>
                </c:pt>
                <c:pt idx="521">
                  <c:v>0.88654357603411316</c:v>
                </c:pt>
                <c:pt idx="522">
                  <c:v>0.90718989535834815</c:v>
                </c:pt>
                <c:pt idx="523">
                  <c:v>0.92831684799307557</c:v>
                </c:pt>
                <c:pt idx="524">
                  <c:v>0.94993560921959352</c:v>
                </c:pt>
                <c:pt idx="525">
                  <c:v>0.97205761318787276</c:v>
                </c:pt>
                <c:pt idx="526">
                  <c:v>0.99469455884373936</c:v>
                </c:pt>
                <c:pt idx="527">
                  <c:v>1.0178584159867563</c:v>
                </c:pt>
                <c:pt idx="528">
                  <c:v>1.0415614314613872</c:v>
                </c:pt>
                <c:pt idx="529">
                  <c:v>1.0658161354839448</c:v>
                </c:pt>
                <c:pt idx="530">
                  <c:v>1.0906353481079165</c:v>
                </c:pt>
                <c:pt idx="531">
                  <c:v>1.1160321858302331</c:v>
                </c:pt>
                <c:pt idx="532">
                  <c:v>1.1420200683410635</c:v>
                </c:pt>
                <c:pt idx="533">
                  <c:v>1.1686127254197807</c:v>
                </c:pt>
                <c:pt idx="534">
                  <c:v>1.1958242039796687</c:v>
                </c:pt>
                <c:pt idx="535">
                  <c:v>1.2236688752640363</c:v>
                </c:pt>
                <c:pt idx="536">
                  <c:v>1.2521614421963267</c:v>
                </c:pt>
                <c:pt idx="537">
                  <c:v>1.2813169468868426</c:v>
                </c:pt>
                <c:pt idx="538">
                  <c:v>1.3111507782987146</c:v>
                </c:pt>
                <c:pt idx="539">
                  <c:v>1.3416786800757154</c:v>
                </c:pt>
                <c:pt idx="540">
                  <c:v>1.3729167585344668</c:v>
                </c:pt>
                <c:pt idx="541">
                  <c:v>1.4048814908236367</c:v>
                </c:pt>
                <c:pt idx="542">
                  <c:v>1.4375897332526</c:v>
                </c:pt>
                <c:pt idx="543">
                  <c:v>1.4710587297921212</c:v>
                </c:pt>
                <c:pt idx="544">
                  <c:v>1.5053061207494336</c:v>
                </c:pt>
                <c:pt idx="545">
                  <c:v>1.5403499516201431</c:v>
                </c:pt>
                <c:pt idx="546">
                  <c:v>1.5762086821192527</c:v>
                </c:pt>
                <c:pt idx="547">
                  <c:v>1.6129011953936232</c:v>
                </c:pt>
                <c:pt idx="548">
                  <c:v>1.6504468074179377</c:v>
                </c:pt>
                <c:pt idx="549">
                  <c:v>1.6888652765763563</c:v>
                </c:pt>
                <c:pt idx="550">
                  <c:v>1.7281768134317399</c:v>
                </c:pt>
                <c:pt idx="551">
                  <c:v>1.7684020906844113</c:v>
                </c:pt>
                <c:pt idx="552">
                  <c:v>1.8095622533218727</c:v>
                </c:pt>
                <c:pt idx="553">
                  <c:v>1.8516789289616373</c:v>
                </c:pt>
                <c:pt idx="554">
                  <c:v>1.8947742383878585</c:v>
                </c:pt>
                <c:pt idx="555">
                  <c:v>1.9388708062834681</c:v>
                </c:pt>
                <c:pt idx="556">
                  <c:v>1.9839917721586788</c:v>
                </c:pt>
                <c:pt idx="557">
                  <c:v>2.0301608014765904</c:v>
                </c:pt>
                <c:pt idx="558">
                  <c:v>2.0774020969765612</c:v>
                </c:pt>
                <c:pt idx="559">
                  <c:v>2.1257404101954993</c:v>
                </c:pt>
                <c:pt idx="560">
                  <c:v>2.1752010531871098</c:v>
                </c:pt>
                <c:pt idx="561">
                  <c:v>2.2258099104387585</c:v>
                </c:pt>
                <c:pt idx="562">
                  <c:v>2.2775934509851608</c:v>
                </c:pt>
                <c:pt idx="563">
                  <c:v>2.3305787407179626</c:v>
                </c:pt>
                <c:pt idx="564">
                  <c:v>2.3847934548895418</c:v>
                </c:pt>
                <c:pt idx="565">
                  <c:v>2.4402658908091759</c:v>
                </c:pt>
                <c:pt idx="566">
                  <c:v>2.4970249807290466</c:v>
                </c:pt>
                <c:pt idx="567">
                  <c:v>2.5551003049171785</c:v>
                </c:pt>
                <c:pt idx="568">
                  <c:v>2.6145221049135903</c:v>
                </c:pt>
                <c:pt idx="569">
                  <c:v>2.6753212969655915</c:v>
                </c:pt>
                <c:pt idx="570">
                  <c:v>2.7375294856372334</c:v>
                </c:pt>
                <c:pt idx="571">
                  <c:v>2.8011789775873641</c:v>
                </c:pt>
                <c:pt idx="572">
                  <c:v>2.8663027955098048</c:v>
                </c:pt>
                <c:pt idx="573">
                  <c:v>2.9329346922283843</c:v>
                </c:pt>
                <c:pt idx="574">
                  <c:v>3.0011091649386383</c:v>
                </c:pt>
                <c:pt idx="575">
                  <c:v>3.0708614695870105</c:v>
                </c:pt>
                <c:pt idx="576">
                  <c:v>3.1422276353771963</c:v>
                </c:pt>
                <c:pt idx="577">
                  <c:v>3.2152444793922914</c:v>
                </c:pt>
                <c:pt idx="578">
                  <c:v>3.2899496213200421</c:v>
                </c:pt>
                <c:pt idx="579">
                  <c:v>3.366381498267232</c:v>
                </c:pt>
                <c:pt idx="580">
                  <c:v>3.4445793796477688</c:v>
                </c:pt>
                <c:pt idx="581">
                  <c:v>3.5245833821275481</c:v>
                </c:pt>
                <c:pt idx="582">
                  <c:v>3.6064344846074663</c:v>
                </c:pt>
                <c:pt idx="583">
                  <c:v>3.6901745432243485</c:v>
                </c:pt>
                <c:pt idx="584">
                  <c:v>3.7758463063473844</c:v>
                </c:pt>
                <c:pt idx="585">
                  <c:v>3.8634934295460228</c:v>
                </c:pt>
                <c:pt idx="586">
                  <c:v>3.9531604905028459</c:v>
                </c:pt>
                <c:pt idx="587">
                  <c:v>4.0448930038427084</c:v>
                </c:pt>
                <c:pt idx="588">
                  <c:v>4.1387374358471405</c:v>
                </c:pt>
                <c:pt idx="589">
                  <c:v>4.2347412190201146</c:v>
                </c:pt>
                <c:pt idx="590">
                  <c:v>4.3329527664686847</c:v>
                </c:pt>
                <c:pt idx="591">
                  <c:v>4.4334214860590047</c:v>
                </c:pt>
                <c:pt idx="592">
                  <c:v>4.5361977943050755</c:v>
                </c:pt>
                <c:pt idx="593">
                  <c:v>4.6413331299440399</c:v>
                </c:pt>
                <c:pt idx="594">
                  <c:v>4.7488799671485769</c:v>
                </c:pt>
                <c:pt idx="595">
                  <c:v>4.8588918283228297</c:v>
                </c:pt>
                <c:pt idx="596">
                  <c:v>4.971423296424077</c:v>
                </c:pt>
                <c:pt idx="597">
                  <c:v>5.0865300267496814</c:v>
                </c:pt>
                <c:pt idx="598">
                  <c:v>5.2042687581210103</c:v>
                </c:pt>
                <c:pt idx="599">
                  <c:v>5.3246973233950046</c:v>
                </c:pt>
                <c:pt idx="600">
                  <c:v>5.4478746592262368</c:v>
                </c:pt>
                <c:pt idx="601">
                  <c:v>5.5738608149983877</c:v>
                </c:pt>
                <c:pt idx="602">
                  <c:v>5.7027169608374662</c:v>
                </c:pt>
                <c:pt idx="603">
                  <c:v>5.8345053946142418</c:v>
                </c:pt>
                <c:pt idx="604">
                  <c:v>5.9692895478357313</c:v>
                </c:pt>
                <c:pt idx="605">
                  <c:v>6.1071339903200723</c:v>
                </c:pt>
                <c:pt idx="606">
                  <c:v>6.2481044335415667</c:v>
                </c:pt>
                <c:pt idx="607">
                  <c:v>6.392267732525557</c:v>
                </c:pt>
                <c:pt idx="608">
                  <c:v>6.5396918861651514</c:v>
                </c:pt>
                <c:pt idx="609">
                  <c:v>6.6904460358237969</c:v>
                </c:pt>
                <c:pt idx="610">
                  <c:v>6.8446004620793381</c:v>
                </c:pt>
                <c:pt idx="611">
                  <c:v>7.0022265794565701</c:v>
                </c:pt>
                <c:pt idx="612">
                  <c:v>7.1633969289860948</c:v>
                </c:pt>
                <c:pt idx="613">
                  <c:v>7.3281851684180843</c:v>
                </c:pt>
                <c:pt idx="614">
                  <c:v>7.4966660599096269</c:v>
                </c:pt>
                <c:pt idx="615">
                  <c:v>7.6689154549944236</c:v>
                </c:pt>
                <c:pt idx="616">
                  <c:v>7.8450102766331433</c:v>
                </c:pt>
                <c:pt idx="617">
                  <c:v>8.0250284981321247</c:v>
                </c:pt>
                <c:pt idx="618">
                  <c:v>8.209049118707231</c:v>
                </c:pt>
                <c:pt idx="619">
                  <c:v>8.3971521354584837</c:v>
                </c:pt>
                <c:pt idx="620">
                  <c:v>8.5894185115098285</c:v>
                </c:pt>
                <c:pt idx="621">
                  <c:v>8.7859301400569176</c:v>
                </c:pt>
                <c:pt idx="622">
                  <c:v>8.9867698040543225</c:v>
                </c:pt>
                <c:pt idx="623">
                  <c:v>9.1920211312619795</c:v>
                </c:pt>
                <c:pt idx="624">
                  <c:v>9.4017685443592978</c:v>
                </c:pt>
                <c:pt idx="625">
                  <c:v>9.6160972058240315</c:v>
                </c:pt>
                <c:pt idx="626">
                  <c:v>9.8350929572619847</c:v>
                </c:pt>
                <c:pt idx="627">
                  <c:v>10.058842252862741</c:v>
                </c:pt>
                <c:pt idx="628">
                  <c:v>10.287432086647359</c:v>
                </c:pt>
                <c:pt idx="629">
                  <c:v>10.520949913162605</c:v>
                </c:pt>
                <c:pt idx="630">
                  <c:v>10.759483561269978</c:v>
                </c:pt>
                <c:pt idx="631">
                  <c:v>11.003121140667949</c:v>
                </c:pt>
                <c:pt idx="632">
                  <c:v>11.25195094078108</c:v>
                </c:pt>
                <c:pt idx="633">
                  <c:v>11.506061321643081</c:v>
                </c:pt>
                <c:pt idx="634">
                  <c:v>11.765540596398266</c:v>
                </c:pt>
                <c:pt idx="635">
                  <c:v>12.030476905044626</c:v>
                </c:pt>
                <c:pt idx="636">
                  <c:v>12.300958079041214</c:v>
                </c:pt>
                <c:pt idx="637">
                  <c:v>12.577071496407477</c:v>
                </c:pt>
                <c:pt idx="638">
                  <c:v>12.858903926944674</c:v>
                </c:pt>
                <c:pt idx="639">
                  <c:v>13.14654136722517</c:v>
                </c:pt>
                <c:pt idx="640">
                  <c:v>13.440068865000502</c:v>
                </c:pt>
                <c:pt idx="641">
                  <c:v>13.739570332697154</c:v>
                </c:pt>
                <c:pt idx="642">
                  <c:v>14.045128349699841</c:v>
                </c:pt>
                <c:pt idx="643">
                  <c:v>14.356823953130281</c:v>
                </c:pt>
                <c:pt idx="644">
                  <c:v>14.67473641687541</c:v>
                </c:pt>
                <c:pt idx="645">
                  <c:v>14.99894301864744</c:v>
                </c:pt>
                <c:pt idx="646">
                  <c:v>15.329518794903016</c:v>
                </c:pt>
                <c:pt idx="647">
                  <c:v>15.666536283496816</c:v>
                </c:pt>
                <c:pt idx="648">
                  <c:v>16.010065254001933</c:v>
                </c:pt>
                <c:pt idx="649">
                  <c:v>16.360172425689719</c:v>
                </c:pt>
                <c:pt idx="650">
                  <c:v>16.71692117323585</c:v>
                </c:pt>
                <c:pt idx="651">
                  <c:v>17.080371220294886</c:v>
                </c:pt>
                <c:pt idx="652">
                  <c:v>17.450578321174799</c:v>
                </c:pt>
                <c:pt idx="653">
                  <c:v>17.827593930936413</c:v>
                </c:pt>
                <c:pt idx="654">
                  <c:v>18.211464864347469</c:v>
                </c:pt>
                <c:pt idx="655">
                  <c:v>18.602232944233958</c:v>
                </c:pt>
                <c:pt idx="656">
                  <c:v>18.99993463989199</c:v>
                </c:pt>
                <c:pt idx="657">
                  <c:v>19.404600696352126</c:v>
                </c:pt>
                <c:pt idx="658">
                  <c:v>19.816255755427527</c:v>
                </c:pt>
                <c:pt idx="659">
                  <c:v>20.234917969619367</c:v>
                </c:pt>
                <c:pt idx="660">
                  <c:v>20.660598610108671</c:v>
                </c:pt>
                <c:pt idx="661">
                  <c:v>21.093301670216754</c:v>
                </c:pt>
                <c:pt idx="662">
                  <c:v>21.533023465882579</c:v>
                </c:pt>
                <c:pt idx="663">
                  <c:v>21.979752234869771</c:v>
                </c:pt>
                <c:pt idx="664">
                  <c:v>22.433467736582731</c:v>
                </c:pt>
                <c:pt idx="665">
                  <c:v>22.894140854542638</c:v>
                </c:pt>
                <c:pt idx="666">
                  <c:v>23.361733203735543</c:v>
                </c:pt>
                <c:pt idx="667">
                  <c:v>23.836196745210106</c:v>
                </c:pt>
                <c:pt idx="668">
                  <c:v>24.31747341045552</c:v>
                </c:pt>
                <c:pt idx="669">
                  <c:v>24.805494738235936</c:v>
                </c:pt>
                <c:pt idx="670">
                  <c:v>25.300181526690537</c:v>
                </c:pt>
                <c:pt idx="671">
                  <c:v>25.801443503625503</c:v>
                </c:pt>
                <c:pt idx="672">
                  <c:v>26.309179018022384</c:v>
                </c:pt>
                <c:pt idx="673">
                  <c:v>26.823274755863498</c:v>
                </c:pt>
                <c:pt idx="674">
                  <c:v>27.343605483425719</c:v>
                </c:pt>
                <c:pt idx="675">
                  <c:v>27.870033821215589</c:v>
                </c:pt>
                <c:pt idx="676">
                  <c:v>28.402410051708802</c:v>
                </c:pt>
                <c:pt idx="677">
                  <c:v>28.940571964011877</c:v>
                </c:pt>
                <c:pt idx="678">
                  <c:v>29.484344738481425</c:v>
                </c:pt>
                <c:pt idx="679">
                  <c:v>30.033540874213891</c:v>
                </c:pt>
                <c:pt idx="680">
                  <c:v>30.587960162154655</c:v>
                </c:pt>
                <c:pt idx="681">
                  <c:v>31.14738970636941</c:v>
                </c:pt>
                <c:pt idx="682">
                  <c:v>31.711603995765831</c:v>
                </c:pt>
                <c:pt idx="683">
                  <c:v>32.28036502827328</c:v>
                </c:pt>
                <c:pt idx="684">
                  <c:v>32.853422489131255</c:v>
                </c:pt>
                <c:pt idx="685">
                  <c:v>33.43051398458239</c:v>
                </c:pt>
                <c:pt idx="686">
                  <c:v>34.011365331839471</c:v>
                </c:pt>
                <c:pt idx="687">
                  <c:v>34.595690905752534</c:v>
                </c:pt>
                <c:pt idx="688">
                  <c:v>35.183194042124093</c:v>
                </c:pt>
                <c:pt idx="689">
                  <c:v>35.77356749711938</c:v>
                </c:pt>
                <c:pt idx="690">
                  <c:v>36.366493961699483</c:v>
                </c:pt>
                <c:pt idx="691">
                  <c:v>36.961646629475013</c:v>
                </c:pt>
                <c:pt idx="692">
                  <c:v>37.558689815844673</c:v>
                </c:pt>
                <c:pt idx="693">
                  <c:v>38.157279625754271</c:v>
                </c:pt>
                <c:pt idx="694">
                  <c:v>38.757064666895914</c:v>
                </c:pt>
                <c:pt idx="695">
                  <c:v>39.357686804672575</c:v>
                </c:pt>
                <c:pt idx="696">
                  <c:v>39.958781954788499</c:v>
                </c:pt>
                <c:pt idx="697">
                  <c:v>40.559980908898943</c:v>
                </c:pt>
                <c:pt idx="698">
                  <c:v>41.160910188371275</c:v>
                </c:pt>
                <c:pt idx="699">
                  <c:v>41.761192920880191</c:v>
                </c:pt>
                <c:pt idx="700">
                  <c:v>42.360449734289467</c:v>
                </c:pt>
                <c:pt idx="701">
                  <c:v>42.958299662065279</c:v>
                </c:pt>
                <c:pt idx="702">
                  <c:v>43.554361054326719</c:v>
                </c:pt>
                <c:pt idx="703">
                  <c:v>44.148252488570208</c:v>
                </c:pt>
                <c:pt idx="704">
                  <c:v>44.739593674106189</c:v>
                </c:pt>
                <c:pt idx="705">
                  <c:v>45.328006344320855</c:v>
                </c:pt>
                <c:pt idx="706">
                  <c:v>45.913115131018856</c:v>
                </c:pt>
                <c:pt idx="707">
                  <c:v>46.494548415316103</c:v>
                </c:pt>
                <c:pt idx="708">
                  <c:v>47.071939149823578</c:v>
                </c:pt>
                <c:pt idx="709">
                  <c:v>47.644925647199081</c:v>
                </c:pt>
                <c:pt idx="710">
                  <c:v>48.213152330527421</c:v>
                </c:pt>
                <c:pt idx="711">
                  <c:v>48.776270441420579</c:v>
                </c:pt>
                <c:pt idx="712">
                  <c:v>49.33393870219615</c:v>
                </c:pt>
                <c:pt idx="713">
                  <c:v>49.88582392899179</c:v>
                </c:pt>
                <c:pt idx="714">
                  <c:v>50.43160159318974</c:v>
                </c:pt>
                <c:pt idx="715">
                  <c:v>50.970956329056968</c:v>
                </c:pt>
                <c:pt idx="716">
                  <c:v>51.503582386043519</c:v>
                </c:pt>
                <c:pt idx="717">
                  <c:v>52.02918402471029</c:v>
                </c:pt>
                <c:pt idx="718">
                  <c:v>52.547475855781173</c:v>
                </c:pt>
                <c:pt idx="719">
                  <c:v>53.058183122315135</c:v>
                </c:pt>
                <c:pt idx="720">
                  <c:v>53.561041925473006</c:v>
                </c:pt>
                <c:pt idx="721">
                  <c:v>54.055799394802804</c:v>
                </c:pt>
                <c:pt idx="722">
                  <c:v>54.542213804380637</c:v>
                </c:pt>
                <c:pt idx="723">
                  <c:v>55.020054636524002</c:v>
                </c:pt>
                <c:pt idx="724">
                  <c:v>55.489102595129722</c:v>
                </c:pt>
                <c:pt idx="725">
                  <c:v>55.949149570979863</c:v>
                </c:pt>
                <c:pt idx="726">
                  <c:v>56.399998561621636</c:v>
                </c:pt>
                <c:pt idx="727">
                  <c:v>56.841463548619785</c:v>
                </c:pt>
                <c:pt idx="728">
                  <c:v>57.273369335159813</c:v>
                </c:pt>
                <c:pt idx="729">
                  <c:v>57.695551347097812</c:v>
                </c:pt>
                <c:pt idx="730">
                  <c:v>58.107855400639465</c:v>
                </c:pt>
                <c:pt idx="731">
                  <c:v>58.510137439879102</c:v>
                </c:pt>
                <c:pt idx="732">
                  <c:v>58.902263247441461</c:v>
                </c:pt>
                <c:pt idx="733">
                  <c:v>59.284108131453607</c:v>
                </c:pt>
                <c:pt idx="734">
                  <c:v>59.655556592024055</c:v>
                </c:pt>
                <c:pt idx="735">
                  <c:v>60.01650197033841</c:v>
                </c:pt>
                <c:pt idx="736">
                  <c:v>60.366846083384033</c:v>
                </c:pt>
                <c:pt idx="737">
                  <c:v>60.706498847207051</c:v>
                </c:pt>
                <c:pt idx="738">
                  <c:v>61.03537789147682</c:v>
                </c:pt>
                <c:pt idx="739">
                  <c:v>61.353408167993898</c:v>
                </c:pt>
                <c:pt idx="740">
                  <c:v>61.660521555630282</c:v>
                </c:pt>
                <c:pt idx="741">
                  <c:v>61.956656464035817</c:v>
                </c:pt>
                <c:pt idx="742">
                  <c:v>62.241757438285525</c:v>
                </c:pt>
                <c:pt idx="743">
                  <c:v>62.515774766484689</c:v>
                </c:pt>
                <c:pt idx="744">
                  <c:v>62.778664092188059</c:v>
                </c:pt>
                <c:pt idx="745">
                  <c:v>63.030386033332306</c:v>
                </c:pt>
                <c:pt idx="746">
                  <c:v>63.270905809228651</c:v>
                </c:pt>
                <c:pt idx="747">
                  <c:v>63.500192877014733</c:v>
                </c:pt>
                <c:pt idx="748">
                  <c:v>63.718220578822113</c:v>
                </c:pt>
                <c:pt idx="749">
                  <c:v>63.924965800782985</c:v>
                </c:pt>
                <c:pt idx="750">
                  <c:v>64.120408644871432</c:v>
                </c:pt>
                <c:pt idx="751">
                  <c:v>64.304532114457487</c:v>
                </c:pt>
                <c:pt idx="752">
                  <c:v>64.477321814341764</c:v>
                </c:pt>
                <c:pt idx="753">
                  <c:v>64.638765665937854</c:v>
                </c:pt>
                <c:pt idx="754">
                  <c:v>64.788853638177073</c:v>
                </c:pt>
                <c:pt idx="755">
                  <c:v>64.927577494627272</c:v>
                </c:pt>
                <c:pt idx="756">
                  <c:v>65.054930557241747</c:v>
                </c:pt>
                <c:pt idx="757">
                  <c:v>65.170907487087888</c:v>
                </c:pt>
                <c:pt idx="758">
                  <c:v>65.275504082346274</c:v>
                </c:pt>
                <c:pt idx="759">
                  <c:v>65.368717093818745</c:v>
                </c:pt>
                <c:pt idx="760">
                  <c:v>65.450544058140451</c:v>
                </c:pt>
                <c:pt idx="761">
                  <c:v>65.5209831488514</c:v>
                </c:pt>
                <c:pt idx="762">
                  <c:v>65.580033045451628</c:v>
                </c:pt>
                <c:pt idx="763">
                  <c:v>65.627692820536467</c:v>
                </c:pt>
                <c:pt idx="764">
                  <c:v>65.663961845085979</c:v>
                </c:pt>
                <c:pt idx="765">
                  <c:v>65.688839711964619</c:v>
                </c:pt>
                <c:pt idx="766">
                  <c:v>65.702326177671182</c:v>
                </c:pt>
                <c:pt idx="767">
                  <c:v>65.704421122368146</c:v>
                </c:pt>
                <c:pt idx="768">
                  <c:v>65.695124528207941</c:v>
                </c:pt>
                <c:pt idx="769">
                  <c:v>65.674436475965933</c:v>
                </c:pt>
                <c:pt idx="770">
                  <c:v>65.642357159981472</c:v>
                </c:pt>
                <c:pt idx="771">
                  <c:v>65.598886921400435</c:v>
                </c:pt>
                <c:pt idx="772">
                  <c:v>65.544026299704697</c:v>
                </c:pt>
                <c:pt idx="773">
                  <c:v>65.477776102503938</c:v>
                </c:pt>
                <c:pt idx="774">
                  <c:v>65.400137493553956</c:v>
                </c:pt>
                <c:pt idx="775">
                  <c:v>65.311112098951753</c:v>
                </c:pt>
                <c:pt idx="776">
                  <c:v>65.210702131440314</c:v>
                </c:pt>
                <c:pt idx="777">
                  <c:v>65.098910532735374</c:v>
                </c:pt>
                <c:pt idx="778">
                  <c:v>64.975741133760877</c:v>
                </c:pt>
                <c:pt idx="779">
                  <c:v>64.84119883264971</c:v>
                </c:pt>
                <c:pt idx="780">
                  <c:v>64.695289790329895</c:v>
                </c:pt>
                <c:pt idx="781">
                  <c:v>64.538021643474735</c:v>
                </c:pt>
                <c:pt idx="782">
                  <c:v>64.369403734545884</c:v>
                </c:pt>
                <c:pt idx="783">
                  <c:v>64.189447358602607</c:v>
                </c:pt>
                <c:pt idx="784">
                  <c:v>63.998166026486395</c:v>
                </c:pt>
                <c:pt idx="785">
                  <c:v>63.795575743917922</c:v>
                </c:pt>
                <c:pt idx="786">
                  <c:v>63.581695305963464</c:v>
                </c:pt>
                <c:pt idx="787">
                  <c:v>63.356546606238645</c:v>
                </c:pt>
                <c:pt idx="788">
                  <c:v>63.120154960119372</c:v>
                </c:pt>
                <c:pt idx="789">
                  <c:v>62.872549441123951</c:v>
                </c:pt>
                <c:pt idx="790">
                  <c:v>62.613763229514696</c:v>
                </c:pt>
                <c:pt idx="791">
                  <c:v>62.343833972043583</c:v>
                </c:pt>
                <c:pt idx="792">
                  <c:v>62.06280415163549</c:v>
                </c:pt>
                <c:pt idx="793">
                  <c:v>61.770721465662959</c:v>
                </c:pt>
                <c:pt idx="794">
                  <c:v>61.46763921132063</c:v>
                </c:pt>
                <c:pt idx="795">
                  <c:v>61.153616676457276</c:v>
                </c:pt>
                <c:pt idx="796">
                  <c:v>60.828719534066359</c:v>
                </c:pt>
                <c:pt idx="797">
                  <c:v>60.493020238477811</c:v>
                </c:pt>
                <c:pt idx="798">
                  <c:v>60.146598421134826</c:v>
                </c:pt>
                <c:pt idx="799">
                  <c:v>59.789541283679348</c:v>
                </c:pt>
                <c:pt idx="800">
                  <c:v>59.421943985913927</c:v>
                </c:pt>
                <c:pt idx="801">
                  <c:v>59.043910026057603</c:v>
                </c:pt>
                <c:pt idx="802">
                  <c:v>58.655551610569887</c:v>
                </c:pt>
                <c:pt idx="803">
                  <c:v>58.256990010685875</c:v>
                </c:pt>
                <c:pt idx="804">
                  <c:v>57.8483559026878</c:v>
                </c:pt>
                <c:pt idx="805">
                  <c:v>57.429789688836593</c:v>
                </c:pt>
                <c:pt idx="806">
                  <c:v>57.001441795809093</c:v>
                </c:pt>
                <c:pt idx="807">
                  <c:v>56.563472947429162</c:v>
                </c:pt>
                <c:pt idx="808">
                  <c:v>56.116054408451099</c:v>
                </c:pt>
                <c:pt idx="809">
                  <c:v>55.659368196156812</c:v>
                </c:pt>
                <c:pt idx="810">
                  <c:v>55.193607256565258</c:v>
                </c:pt>
                <c:pt idx="811">
                  <c:v>54.718975602110461</c:v>
                </c:pt>
                <c:pt idx="812">
                  <c:v>54.235688407782405</c:v>
                </c:pt>
                <c:pt idx="813">
                  <c:v>53.743972062841657</c:v>
                </c:pt>
                <c:pt idx="814">
                  <c:v>53.244064175432641</c:v>
                </c:pt>
                <c:pt idx="815">
                  <c:v>52.736213527656368</c:v>
                </c:pt>
                <c:pt idx="816">
                  <c:v>52.220679978930235</c:v>
                </c:pt>
                <c:pt idx="817">
                  <c:v>51.69773431579344</c:v>
                </c:pt>
                <c:pt idx="818">
                  <c:v>51.16765804667719</c:v>
                </c:pt>
              </c:numCache>
            </c:numRef>
          </c:yVal>
          <c:smooth val="1"/>
          <c:extLst>
            <c:ext xmlns:c16="http://schemas.microsoft.com/office/drawing/2014/chart" uri="{C3380CC4-5D6E-409C-BE32-E72D297353CC}">
              <c16:uniqueId val="{00000001-BA96-F548-A0CC-EDB0575E9151}"/>
            </c:ext>
          </c:extLst>
        </c:ser>
        <c:dLbls>
          <c:showLegendKey val="0"/>
          <c:showVal val="0"/>
          <c:showCatName val="0"/>
          <c:showSerName val="0"/>
          <c:showPercent val="0"/>
          <c:showBubbleSize val="0"/>
        </c:dLbls>
        <c:axId val="529368192"/>
        <c:axId val="529369728"/>
      </c:scatterChart>
      <c:valAx>
        <c:axId val="529360000"/>
        <c:scaling>
          <c:logBase val="10"/>
          <c:orientation val="minMax"/>
          <c:min val="100"/>
        </c:scaling>
        <c:delete val="0"/>
        <c:axPos val="b"/>
        <c:minorGridlines>
          <c:spPr>
            <a:ln>
              <a:prstDash val="sysDot"/>
            </a:ln>
          </c:spPr>
        </c:minorGridlines>
        <c:title>
          <c:tx>
            <c:rich>
              <a:bodyPr rot="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Frequency</a:t>
                </a:r>
              </a:p>
            </c:rich>
          </c:tx>
          <c:overlay val="0"/>
        </c:title>
        <c:numFmt formatCode="0.E+00" sourceLinked="0"/>
        <c:majorTickMark val="out"/>
        <c:minorTickMark val="out"/>
        <c:tickLblPos val="low"/>
        <c:txPr>
          <a:bodyPr rot="-60000000" spcFirstLastPara="0" vertOverflow="ellipsis" vert="horz" wrap="square" anchor="ctr" anchorCtr="0"/>
          <a:lstStyle/>
          <a:p>
            <a:pPr>
              <a:defRPr lang="zh-CN" sz="1000" b="0" i="0" u="none" strike="noStrike" kern="1200" baseline="0">
                <a:solidFill>
                  <a:schemeClr val="tx1"/>
                </a:solidFill>
                <a:latin typeface="+mn-lt"/>
                <a:ea typeface="+mn-ea"/>
                <a:cs typeface="+mn-cs"/>
              </a:defRPr>
            </a:pPr>
            <a:endParaRPr lang="it-IT"/>
          </a:p>
        </c:txPr>
        <c:crossAx val="529361920"/>
        <c:crossesAt val="-30"/>
        <c:crossBetween val="midCat"/>
      </c:valAx>
      <c:valAx>
        <c:axId val="529361920"/>
        <c:scaling>
          <c:orientation val="minMax"/>
        </c:scaling>
        <c:delete val="0"/>
        <c:axPos val="l"/>
        <c:majorGridlines/>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Gain (dB)</a:t>
                </a:r>
              </a:p>
            </c:rich>
          </c:tx>
          <c:layout>
            <c:manualLayout>
              <c:xMode val="edge"/>
              <c:yMode val="edge"/>
              <c:x val="5.8949089740253903E-2"/>
              <c:y val="0.3830965593858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9360000"/>
        <c:crossesAt val="100"/>
        <c:crossBetween val="midCat"/>
      </c:valAx>
      <c:valAx>
        <c:axId val="529368192"/>
        <c:scaling>
          <c:logBase val="10"/>
          <c:orientation val="minMax"/>
        </c:scaling>
        <c:delete val="1"/>
        <c:axPos val="b"/>
        <c:numFmt formatCode="0" sourceLinked="1"/>
        <c:majorTickMark val="out"/>
        <c:minorTickMark val="none"/>
        <c:tickLblPos val="nextTo"/>
        <c:crossAx val="529369728"/>
        <c:crosses val="autoZero"/>
        <c:crossBetween val="midCat"/>
      </c:valAx>
      <c:valAx>
        <c:axId val="529369728"/>
        <c:scaling>
          <c:orientation val="minMax"/>
          <c:max val="90"/>
          <c:min val="0"/>
        </c:scaling>
        <c:delete val="0"/>
        <c:axPos val="r"/>
        <c:title>
          <c:tx>
            <c:rich>
              <a:bodyPr rot="-5400000" spcFirstLastPara="0" vertOverflow="ellipsis" vert="horz" wrap="square" anchor="ctr" anchorCtr="1"/>
              <a:lstStyle/>
              <a:p>
                <a:pPr>
                  <a:defRPr lang="zh-CN" sz="1000" b="1" i="0" u="none" strike="noStrike" kern="1200" baseline="0">
                    <a:solidFill>
                      <a:schemeClr val="tx1"/>
                    </a:solidFill>
                    <a:latin typeface="+mn-lt"/>
                    <a:ea typeface="+mn-ea"/>
                    <a:cs typeface="+mn-cs"/>
                  </a:defRPr>
                </a:pPr>
                <a:r>
                  <a:rPr lang="en-US" sz="1600"/>
                  <a:t>Phase Margin (degree)</a:t>
                </a:r>
              </a:p>
            </c:rich>
          </c:tx>
          <c:layout>
            <c:manualLayout>
              <c:xMode val="edge"/>
              <c:yMode val="edge"/>
              <c:x val="0.87389130012000105"/>
              <c:y val="0.27450077806746798"/>
            </c:manualLayout>
          </c:layout>
          <c:overlay val="0"/>
        </c:title>
        <c:numFmt formatCode="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crossAx val="529368192"/>
        <c:crosses val="max"/>
        <c:crossBetween val="midCat"/>
        <c:majorUnit val="9"/>
      </c:valAx>
    </c:plotArea>
    <c:legend>
      <c:legendPos val="r"/>
      <c:layout>
        <c:manualLayout>
          <c:xMode val="edge"/>
          <c:yMode val="edge"/>
          <c:x val="0.1603224777319246"/>
          <c:y val="0.66757874224441272"/>
          <c:w val="8.5750946168695913E-2"/>
          <c:h val="0.11069452253639218"/>
        </c:manualLayout>
      </c:layout>
      <c:overlay val="0"/>
      <c:spPr>
        <a:solidFill>
          <a:schemeClr val="bg1"/>
        </a:solidFill>
      </c:spPr>
      <c:txPr>
        <a:bodyPr rot="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it-IT"/>
        </a:p>
      </c:txPr>
    </c:legend>
    <c:plotVisOnly val="1"/>
    <c:dispBlanksAs val="gap"/>
    <c:showDLblsOverMax val="0"/>
  </c:chart>
  <c:txPr>
    <a:bodyPr/>
    <a:lstStyle/>
    <a:p>
      <a:pPr>
        <a:defRPr lang="zh-CN"/>
      </a:pPr>
      <a:endParaRPr lang="it-I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2800" b="1" i="0" u="none" strike="noStrike" kern="1200" baseline="0">
                <a:solidFill>
                  <a:sysClr val="windowText" lastClr="000000"/>
                </a:solidFill>
                <a:latin typeface="+mn-lt"/>
                <a:ea typeface="+mn-ea"/>
                <a:cs typeface="+mn-cs"/>
              </a:defRPr>
            </a:pPr>
            <a:r>
              <a:rPr lang="en-US" sz="2800" b="1" i="0" u="none" strike="noStrike" kern="1200" baseline="0">
                <a:solidFill>
                  <a:sysClr val="windowText" lastClr="000000"/>
                </a:solidFill>
                <a:latin typeface="+mn-lt"/>
                <a:ea typeface="+mn-ea"/>
                <a:cs typeface="+mn-cs"/>
              </a:rPr>
              <a:t>SIMPLIS &amp; TEST &amp; EXCEL</a:t>
            </a:r>
          </a:p>
        </c:rich>
      </c:tx>
      <c:layout>
        <c:manualLayout>
          <c:xMode val="edge"/>
          <c:yMode val="edge"/>
          <c:x val="0.32504674237170278"/>
          <c:y val="5.6737593722016526E-2"/>
        </c:manualLayout>
      </c:layout>
      <c:overlay val="0"/>
    </c:title>
    <c:autoTitleDeleted val="0"/>
    <c:plotArea>
      <c:layout>
        <c:manualLayout>
          <c:layoutTarget val="inner"/>
          <c:xMode val="edge"/>
          <c:yMode val="edge"/>
          <c:x val="0.13920999550897814"/>
          <c:y val="0.19529669472690633"/>
          <c:w val="0.70505935510506323"/>
          <c:h val="0.59000969201892206"/>
        </c:manualLayout>
      </c:layout>
      <c:scatterChart>
        <c:scatterStyle val="smoothMarker"/>
        <c:varyColors val="0"/>
        <c:ser>
          <c:idx val="0"/>
          <c:order val="0"/>
          <c:tx>
            <c:v>gain_SIMPLIS</c:v>
          </c:tx>
          <c:marker>
            <c:symbol val="none"/>
          </c:marker>
          <c:xVal>
            <c:numRef>
              <c:f>'[1]3.6V 1A'!$A$5:$A$1505</c:f>
              <c:numCache>
                <c:formatCode>General</c:formatCode>
                <c:ptCount val="1501"/>
                <c:pt idx="0">
                  <c:v>10</c:v>
                </c:pt>
                <c:pt idx="1">
                  <c:v>10.0925288607668</c:v>
                </c:pt>
                <c:pt idx="2">
                  <c:v>10.185913880541101</c:v>
                </c:pt>
                <c:pt idx="3">
                  <c:v>10.2801629812647</c:v>
                </c:pt>
                <c:pt idx="4">
                  <c:v>10.375284158180101</c:v>
                </c:pt>
                <c:pt idx="5">
                  <c:v>10.4712854805089</c:v>
                </c:pt>
                <c:pt idx="6">
                  <c:v>10.568175092136499</c:v>
                </c:pt>
                <c:pt idx="7">
                  <c:v>10.6659612123025</c:v>
                </c:pt>
                <c:pt idx="8">
                  <c:v>10.764652136298301</c:v>
                </c:pt>
                <c:pt idx="9">
                  <c:v>10.864256236170601</c:v>
                </c:pt>
                <c:pt idx="10">
                  <c:v>10.9647819614318</c:v>
                </c:pt>
                <c:pt idx="11">
                  <c:v>11.066237839776599</c:v>
                </c:pt>
                <c:pt idx="12">
                  <c:v>11.1686324778056</c:v>
                </c:pt>
                <c:pt idx="13">
                  <c:v>11.271974561755099</c:v>
                </c:pt>
                <c:pt idx="14">
                  <c:v>11.3762728582343</c:v>
                </c:pt>
                <c:pt idx="15">
                  <c:v>11.4815362149688</c:v>
                </c:pt>
                <c:pt idx="16">
                  <c:v>11.587773561551201</c:v>
                </c:pt>
                <c:pt idx="17">
                  <c:v>11.694993910198701</c:v>
                </c:pt>
                <c:pt idx="18">
                  <c:v>11.803206356517199</c:v>
                </c:pt>
                <c:pt idx="19">
                  <c:v>11.9124200802737</c:v>
                </c:pt>
                <c:pt idx="20">
                  <c:v>12.022644346174101</c:v>
                </c:pt>
                <c:pt idx="21">
                  <c:v>12.1338885046497</c:v>
                </c:pt>
                <c:pt idx="22">
                  <c:v>12.2461619926504</c:v>
                </c:pt>
                <c:pt idx="23">
                  <c:v>12.3594743344451</c:v>
                </c:pt>
                <c:pt idx="24">
                  <c:v>12.473835142429399</c:v>
                </c:pt>
                <c:pt idx="25">
                  <c:v>12.5892541179416</c:v>
                </c:pt>
                <c:pt idx="26">
                  <c:v>12.705741052085401</c:v>
                </c:pt>
                <c:pt idx="27">
                  <c:v>12.823305826560199</c:v>
                </c:pt>
                <c:pt idx="28">
                  <c:v>12.941958414499799</c:v>
                </c:pt>
                <c:pt idx="29">
                  <c:v>13.061708881318401</c:v>
                </c:pt>
                <c:pt idx="30">
                  <c:v>13.182567385564001</c:v>
                </c:pt>
                <c:pt idx="31">
                  <c:v>13.304544179780899</c:v>
                </c:pt>
                <c:pt idx="32">
                  <c:v>13.4276496113786</c:v>
                </c:pt>
                <c:pt idx="33">
                  <c:v>13.5518941235103</c:v>
                </c:pt>
                <c:pt idx="34">
                  <c:v>13.6772882559584</c:v>
                </c:pt>
                <c:pt idx="35">
                  <c:v>13.8038426460288</c:v>
                </c:pt>
                <c:pt idx="36">
                  <c:v>13.931568029453</c:v>
                </c:pt>
                <c:pt idx="37">
                  <c:v>14.0604752412991</c:v>
                </c:pt>
                <c:pt idx="38">
                  <c:v>14.190575216890901</c:v>
                </c:pt>
                <c:pt idx="39">
                  <c:v>14.3218789927354</c:v>
                </c:pt>
                <c:pt idx="40">
                  <c:v>14.454397707459201</c:v>
                </c:pt>
                <c:pt idx="41">
                  <c:v>14.5881426027534</c:v>
                </c:pt>
                <c:pt idx="42">
                  <c:v>14.7231250243271</c:v>
                </c:pt>
                <c:pt idx="43">
                  <c:v>14.85935642287</c:v>
                </c:pt>
                <c:pt idx="44">
                  <c:v>14.996848355023699</c:v>
                </c:pt>
                <c:pt idx="45">
                  <c:v>15.135612484361999</c:v>
                </c:pt>
                <c:pt idx="46">
                  <c:v>15.2756605823807</c:v>
                </c:pt>
                <c:pt idx="47">
                  <c:v>15.4170045294955</c:v>
                </c:pt>
                <c:pt idx="48">
                  <c:v>15.559656316050701</c:v>
                </c:pt>
                <c:pt idx="49">
                  <c:v>15.703628043335501</c:v>
                </c:pt>
                <c:pt idx="50">
                  <c:v>15.848931924611099</c:v>
                </c:pt>
                <c:pt idx="51">
                  <c:v>15.9955802861466</c:v>
                </c:pt>
                <c:pt idx="52">
                  <c:v>16.1435855682648</c:v>
                </c:pt>
                <c:pt idx="53">
                  <c:v>16.2929603263972</c:v>
                </c:pt>
                <c:pt idx="54">
                  <c:v>16.4437172321493</c:v>
                </c:pt>
                <c:pt idx="55">
                  <c:v>16.595869074375599</c:v>
                </c:pt>
                <c:pt idx="56">
                  <c:v>16.749428760264301</c:v>
                </c:pt>
                <c:pt idx="57">
                  <c:v>16.904409316432599</c:v>
                </c:pt>
                <c:pt idx="58">
                  <c:v>17.060823890031202</c:v>
                </c:pt>
                <c:pt idx="59">
                  <c:v>17.218685749860001</c:v>
                </c:pt>
                <c:pt idx="60">
                  <c:v>17.378008287493699</c:v>
                </c:pt>
                <c:pt idx="61">
                  <c:v>17.538805018417602</c:v>
                </c:pt>
                <c:pt idx="62">
                  <c:v>17.701089583174198</c:v>
                </c:pt>
                <c:pt idx="63">
                  <c:v>17.8648757485205</c:v>
                </c:pt>
                <c:pt idx="64">
                  <c:v>18.030177408595598</c:v>
                </c:pt>
                <c:pt idx="65">
                  <c:v>18.197008586099798</c:v>
                </c:pt>
                <c:pt idx="66">
                  <c:v>18.365383433483402</c:v>
                </c:pt>
                <c:pt idx="67">
                  <c:v>18.535316234148102</c:v>
                </c:pt>
                <c:pt idx="68">
                  <c:v>18.706821403658001</c:v>
                </c:pt>
                <c:pt idx="69">
                  <c:v>18.879913490962899</c:v>
                </c:pt>
                <c:pt idx="70">
                  <c:v>19.054607179632399</c:v>
                </c:pt>
                <c:pt idx="71">
                  <c:v>19.230917289101502</c:v>
                </c:pt>
                <c:pt idx="72">
                  <c:v>19.408858775927701</c:v>
                </c:pt>
                <c:pt idx="73">
                  <c:v>19.588446735059801</c:v>
                </c:pt>
                <c:pt idx="74">
                  <c:v>19.769696401118601</c:v>
                </c:pt>
                <c:pt idx="75">
                  <c:v>19.952623149688701</c:v>
                </c:pt>
                <c:pt idx="76">
                  <c:v>20.137242498623799</c:v>
                </c:pt>
                <c:pt idx="77">
                  <c:v>20.323570109362201</c:v>
                </c:pt>
                <c:pt idx="78">
                  <c:v>20.511621788255599</c:v>
                </c:pt>
                <c:pt idx="79">
                  <c:v>20.701413487910401</c:v>
                </c:pt>
                <c:pt idx="80">
                  <c:v>20.892961308540301</c:v>
                </c:pt>
                <c:pt idx="81">
                  <c:v>21.086281499332799</c:v>
                </c:pt>
                <c:pt idx="82">
                  <c:v>21.281390459827101</c:v>
                </c:pt>
                <c:pt idx="83">
                  <c:v>21.478304741305301</c:v>
                </c:pt>
                <c:pt idx="84">
                  <c:v>21.677041048196902</c:v>
                </c:pt>
                <c:pt idx="85">
                  <c:v>21.877616239495499</c:v>
                </c:pt>
                <c:pt idx="86">
                  <c:v>22.080047330188901</c:v>
                </c:pt>
                <c:pt idx="87">
                  <c:v>22.284351492702999</c:v>
                </c:pt>
                <c:pt idx="88">
                  <c:v>22.490546058357801</c:v>
                </c:pt>
                <c:pt idx="89">
                  <c:v>22.698648518838201</c:v>
                </c:pt>
                <c:pt idx="90">
                  <c:v>22.908676527677699</c:v>
                </c:pt>
                <c:pt idx="91">
                  <c:v>23.120647901755898</c:v>
                </c:pt>
                <c:pt idx="92">
                  <c:v>23.334580622810002</c:v>
                </c:pt>
                <c:pt idx="93">
                  <c:v>23.55049283896</c:v>
                </c:pt>
                <c:pt idx="94">
                  <c:v>23.768402866248699</c:v>
                </c:pt>
                <c:pt idx="95">
                  <c:v>23.9883291901949</c:v>
                </c:pt>
                <c:pt idx="96">
                  <c:v>24.210290467361698</c:v>
                </c:pt>
                <c:pt idx="97">
                  <c:v>24.434305526939699</c:v>
                </c:pt>
                <c:pt idx="98">
                  <c:v>24.6603933723433</c:v>
                </c:pt>
                <c:pt idx="99">
                  <c:v>24.888573182823901</c:v>
                </c:pt>
                <c:pt idx="100">
                  <c:v>25.118864315095799</c:v>
                </c:pt>
                <c:pt idx="101">
                  <c:v>25.351286304978998</c:v>
                </c:pt>
                <c:pt idx="102">
                  <c:v>25.585858869056398</c:v>
                </c:pt>
                <c:pt idx="103">
                  <c:v>25.822601906345898</c:v>
                </c:pt>
                <c:pt idx="104">
                  <c:v>26.061535499988899</c:v>
                </c:pt>
                <c:pt idx="105">
                  <c:v>26.3026799189538</c:v>
                </c:pt>
                <c:pt idx="106">
                  <c:v>26.5460556197553</c:v>
                </c:pt>
                <c:pt idx="107">
                  <c:v>26.791683248190299</c:v>
                </c:pt>
                <c:pt idx="108">
                  <c:v>27.039583641088399</c:v>
                </c:pt>
                <c:pt idx="109">
                  <c:v>27.2897778280804</c:v>
                </c:pt>
                <c:pt idx="110">
                  <c:v>27.542287033381601</c:v>
                </c:pt>
                <c:pt idx="111">
                  <c:v>27.797132677592799</c:v>
                </c:pt>
                <c:pt idx="112">
                  <c:v>28.0543363795171</c:v>
                </c:pt>
                <c:pt idx="113">
                  <c:v>28.313919957993701</c:v>
                </c:pt>
                <c:pt idx="114">
                  <c:v>28.575905433749401</c:v>
                </c:pt>
                <c:pt idx="115">
                  <c:v>28.840315031266002</c:v>
                </c:pt>
                <c:pt idx="116">
                  <c:v>29.107171180666001</c:v>
                </c:pt>
                <c:pt idx="117">
                  <c:v>29.376496519615301</c:v>
                </c:pt>
                <c:pt idx="118">
                  <c:v>29.648313895243401</c:v>
                </c:pt>
                <c:pt idx="119">
                  <c:v>29.9226463660818</c:v>
                </c:pt>
                <c:pt idx="120">
                  <c:v>30.199517204020101</c:v>
                </c:pt>
                <c:pt idx="121">
                  <c:v>30.478949896279801</c:v>
                </c:pt>
                <c:pt idx="122">
                  <c:v>30.760968147406999</c:v>
                </c:pt>
                <c:pt idx="123">
                  <c:v>31.0455958812835</c:v>
                </c:pt>
                <c:pt idx="124">
                  <c:v>31.3328572431558</c:v>
                </c:pt>
                <c:pt idx="125">
                  <c:v>31.6227766016837</c:v>
                </c:pt>
                <c:pt idx="126">
                  <c:v>31.915378551007599</c:v>
                </c:pt>
                <c:pt idx="127">
                  <c:v>32.210687912834302</c:v>
                </c:pt>
                <c:pt idx="128">
                  <c:v>32.508729738543401</c:v>
                </c:pt>
                <c:pt idx="129">
                  <c:v>32.809529311311898</c:v>
                </c:pt>
                <c:pt idx="130">
                  <c:v>33.113112148259098</c:v>
                </c:pt>
                <c:pt idx="131">
                  <c:v>33.419504002611397</c:v>
                </c:pt>
                <c:pt idx="132">
                  <c:v>33.728730865886803</c:v>
                </c:pt>
                <c:pt idx="133">
                  <c:v>34.040818970099998</c:v>
                </c:pt>
                <c:pt idx="134">
                  <c:v>34.355794789987399</c:v>
                </c:pt>
                <c:pt idx="135">
                  <c:v>34.673685045253102</c:v>
                </c:pt>
                <c:pt idx="136">
                  <c:v>34.994516702835703</c:v>
                </c:pt>
                <c:pt idx="137">
                  <c:v>35.3183169791957</c:v>
                </c:pt>
                <c:pt idx="138">
                  <c:v>35.645113342624398</c:v>
                </c:pt>
                <c:pt idx="139">
                  <c:v>35.9749335155742</c:v>
                </c:pt>
                <c:pt idx="140">
                  <c:v>36.307805477010099</c:v>
                </c:pt>
                <c:pt idx="141">
                  <c:v>36.643757464783299</c:v>
                </c:pt>
                <c:pt idx="142">
                  <c:v>36.982817978026603</c:v>
                </c:pt>
                <c:pt idx="143">
                  <c:v>37.325015779571999</c:v>
                </c:pt>
                <c:pt idx="144">
                  <c:v>37.670379898390799</c:v>
                </c:pt>
                <c:pt idx="145">
                  <c:v>38.018939632056103</c:v>
                </c:pt>
                <c:pt idx="146">
                  <c:v>38.370724549227802</c:v>
                </c:pt>
                <c:pt idx="147">
                  <c:v>38.725764492161701</c:v>
                </c:pt>
                <c:pt idx="148">
                  <c:v>39.0840895792401</c:v>
                </c:pt>
                <c:pt idx="149">
                  <c:v>39.445730207527802</c:v>
                </c:pt>
                <c:pt idx="150">
                  <c:v>39.810717055349699</c:v>
                </c:pt>
                <c:pt idx="151">
                  <c:v>40.179081084893902</c:v>
                </c:pt>
                <c:pt idx="152">
                  <c:v>40.550853544838297</c:v>
                </c:pt>
                <c:pt idx="153">
                  <c:v>40.926065973001002</c:v>
                </c:pt>
                <c:pt idx="154">
                  <c:v>41.304750199016098</c:v>
                </c:pt>
                <c:pt idx="155">
                  <c:v>41.686938347033497</c:v>
                </c:pt>
                <c:pt idx="156">
                  <c:v>42.072662838444401</c:v>
                </c:pt>
                <c:pt idx="157">
                  <c:v>42.461956394631201</c:v>
                </c:pt>
                <c:pt idx="158">
                  <c:v>42.854852039743903</c:v>
                </c:pt>
                <c:pt idx="159">
                  <c:v>43.2513831035008</c:v>
                </c:pt>
                <c:pt idx="160">
                  <c:v>43.651583224016598</c:v>
                </c:pt>
                <c:pt idx="161">
                  <c:v>44.0554863506553</c:v>
                </c:pt>
                <c:pt idx="162">
                  <c:v>44.463126746910802</c:v>
                </c:pt>
                <c:pt idx="163">
                  <c:v>44.874538993313202</c:v>
                </c:pt>
                <c:pt idx="164">
                  <c:v>45.289757990361998</c:v>
                </c:pt>
                <c:pt idx="165">
                  <c:v>45.708818961487502</c:v>
                </c:pt>
                <c:pt idx="166">
                  <c:v>46.131757456037903</c:v>
                </c:pt>
                <c:pt idx="167">
                  <c:v>46.558609352295903</c:v>
                </c:pt>
                <c:pt idx="168">
                  <c:v>46.989410860521502</c:v>
                </c:pt>
                <c:pt idx="169">
                  <c:v>47.424198526024398</c:v>
                </c:pt>
                <c:pt idx="170">
                  <c:v>47.863009232263799</c:v>
                </c:pt>
                <c:pt idx="171">
                  <c:v>48.305880203977203</c:v>
                </c:pt>
                <c:pt idx="172">
                  <c:v>48.752849010338601</c:v>
                </c:pt>
                <c:pt idx="173">
                  <c:v>49.203953568145003</c:v>
                </c:pt>
                <c:pt idx="174">
                  <c:v>49.659232145033499</c:v>
                </c:pt>
                <c:pt idx="175">
                  <c:v>50.118723362727202</c:v>
                </c:pt>
                <c:pt idx="176">
                  <c:v>50.582466200311401</c:v>
                </c:pt>
                <c:pt idx="177">
                  <c:v>51.050499997540598</c:v>
                </c:pt>
                <c:pt idx="178">
                  <c:v>51.522864458175597</c:v>
                </c:pt>
                <c:pt idx="179">
                  <c:v>51.999599653351602</c:v>
                </c:pt>
                <c:pt idx="180">
                  <c:v>52.480746024977201</c:v>
                </c:pt>
                <c:pt idx="181">
                  <c:v>52.966344389165698</c:v>
                </c:pt>
                <c:pt idx="182">
                  <c:v>53.456435939697101</c:v>
                </c:pt>
                <c:pt idx="183">
                  <c:v>53.951062251512703</c:v>
                </c:pt>
                <c:pt idx="184">
                  <c:v>54.4502652842421</c:v>
                </c:pt>
                <c:pt idx="185">
                  <c:v>54.954087385762399</c:v>
                </c:pt>
                <c:pt idx="186">
                  <c:v>55.462571295791001</c:v>
                </c:pt>
                <c:pt idx="187">
                  <c:v>55.975760149510997</c:v>
                </c:pt>
                <c:pt idx="188">
                  <c:v>56.4936974812302</c:v>
                </c:pt>
                <c:pt idx="189">
                  <c:v>57.016427228074697</c:v>
                </c:pt>
                <c:pt idx="190">
                  <c:v>57.543993733715602</c:v>
                </c:pt>
                <c:pt idx="191">
                  <c:v>58.076441752131203</c:v>
                </c:pt>
                <c:pt idx="192">
                  <c:v>58.613816451402798</c:v>
                </c:pt>
                <c:pt idx="193">
                  <c:v>59.156163417547397</c:v>
                </c:pt>
                <c:pt idx="194">
                  <c:v>59.703528658383597</c:v>
                </c:pt>
                <c:pt idx="195">
                  <c:v>60.255958607435701</c:v>
                </c:pt>
                <c:pt idx="196">
                  <c:v>60.813500127871698</c:v>
                </c:pt>
                <c:pt idx="197">
                  <c:v>61.3762005164794</c:v>
                </c:pt>
                <c:pt idx="198">
                  <c:v>61.944107507678098</c:v>
                </c:pt>
                <c:pt idx="199">
                  <c:v>62.517269277568502</c:v>
                </c:pt>
                <c:pt idx="200">
                  <c:v>63.0957344480193</c:v>
                </c:pt>
                <c:pt idx="201">
                  <c:v>63.679552090791503</c:v>
                </c:pt>
                <c:pt idx="202">
                  <c:v>64.268771731701904</c:v>
                </c:pt>
                <c:pt idx="203">
                  <c:v>64.863443354823801</c:v>
                </c:pt>
                <c:pt idx="204">
                  <c:v>65.463617406727394</c:v>
                </c:pt>
                <c:pt idx="205">
                  <c:v>66.069344800759495</c:v>
                </c:pt>
                <c:pt idx="206">
                  <c:v>66.680676921362206</c:v>
                </c:pt>
                <c:pt idx="207">
                  <c:v>67.297665628431702</c:v>
                </c:pt>
                <c:pt idx="208">
                  <c:v>67.920363261718407</c:v>
                </c:pt>
                <c:pt idx="209">
                  <c:v>68.5488226452661</c:v>
                </c:pt>
                <c:pt idx="210">
                  <c:v>69.1830970918936</c:v>
                </c:pt>
                <c:pt idx="211">
                  <c:v>69.823240407717094</c:v>
                </c:pt>
                <c:pt idx="212">
                  <c:v>70.469306896714599</c:v>
                </c:pt>
                <c:pt idx="213">
                  <c:v>71.121351365332799</c:v>
                </c:pt>
                <c:pt idx="214">
                  <c:v>71.779429127136098</c:v>
                </c:pt>
                <c:pt idx="215">
                  <c:v>72.443596007498996</c:v>
                </c:pt>
                <c:pt idx="216">
                  <c:v>73.113908348341695</c:v>
                </c:pt>
                <c:pt idx="217">
                  <c:v>73.790423012909997</c:v>
                </c:pt>
                <c:pt idx="218">
                  <c:v>74.473197390598799</c:v>
                </c:pt>
                <c:pt idx="219">
                  <c:v>75.162289401820502</c:v>
                </c:pt>
                <c:pt idx="220">
                  <c:v>75.857757502918304</c:v>
                </c:pt>
                <c:pt idx="221">
                  <c:v>76.5596606911256</c:v>
                </c:pt>
                <c:pt idx="222">
                  <c:v>77.268058509570196</c:v>
                </c:pt>
                <c:pt idx="223">
                  <c:v>77.983011052325807</c:v>
                </c:pt>
                <c:pt idx="224">
                  <c:v>78.704578969509797</c:v>
                </c:pt>
                <c:pt idx="225">
                  <c:v>79.432823472428097</c:v>
                </c:pt>
                <c:pt idx="226">
                  <c:v>80.167806338767903</c:v>
                </c:pt>
                <c:pt idx="227">
                  <c:v>80.909589917838204</c:v>
                </c:pt>
                <c:pt idx="228">
                  <c:v>81.658237135859196</c:v>
                </c:pt>
                <c:pt idx="229">
                  <c:v>82.413811501300202</c:v>
                </c:pt>
                <c:pt idx="230">
                  <c:v>83.176377110267097</c:v>
                </c:pt>
                <c:pt idx="231">
                  <c:v>83.945998651939703</c:v>
                </c:pt>
                <c:pt idx="232">
                  <c:v>84.722741414059598</c:v>
                </c:pt>
                <c:pt idx="233">
                  <c:v>85.506671288468297</c:v>
                </c:pt>
                <c:pt idx="234">
                  <c:v>86.297854776696994</c:v>
                </c:pt>
                <c:pt idx="235">
                  <c:v>87.096358995608</c:v>
                </c:pt>
                <c:pt idx="236">
                  <c:v>87.902251683088394</c:v>
                </c:pt>
                <c:pt idx="237">
                  <c:v>88.715601203795998</c:v>
                </c:pt>
                <c:pt idx="238">
                  <c:v>89.536476554959293</c:v>
                </c:pt>
                <c:pt idx="239">
                  <c:v>90.364947372230105</c:v>
                </c:pt>
                <c:pt idx="240">
                  <c:v>91.201083935590901</c:v>
                </c:pt>
                <c:pt idx="241">
                  <c:v>92.044957175317094</c:v>
                </c:pt>
                <c:pt idx="242">
                  <c:v>92.896638677993593</c:v>
                </c:pt>
                <c:pt idx="243">
                  <c:v>93.756200692587996</c:v>
                </c:pt>
                <c:pt idx="244">
                  <c:v>94.623716136579205</c:v>
                </c:pt>
                <c:pt idx="245">
                  <c:v>95.499258602143499</c:v>
                </c:pt>
                <c:pt idx="246">
                  <c:v>96.382902362397004</c:v>
                </c:pt>
                <c:pt idx="247">
                  <c:v>97.274722377696506</c:v>
                </c:pt>
                <c:pt idx="248">
                  <c:v>98.174794301998404</c:v>
                </c:pt>
                <c:pt idx="249">
                  <c:v>99.083194489276707</c:v>
                </c:pt>
                <c:pt idx="250">
                  <c:v>100</c:v>
                </c:pt>
                <c:pt idx="251">
                  <c:v>100.92528860766799</c:v>
                </c:pt>
                <c:pt idx="252">
                  <c:v>101.85913880541101</c:v>
                </c:pt>
                <c:pt idx="253">
                  <c:v>102.80162981264699</c:v>
                </c:pt>
                <c:pt idx="254">
                  <c:v>103.75284158180099</c:v>
                </c:pt>
                <c:pt idx="255">
                  <c:v>104.71285480508899</c:v>
                </c:pt>
                <c:pt idx="256">
                  <c:v>105.68175092136499</c:v>
                </c:pt>
                <c:pt idx="257">
                  <c:v>106.659612123025</c:v>
                </c:pt>
                <c:pt idx="258">
                  <c:v>107.64652136298299</c:v>
                </c:pt>
                <c:pt idx="259">
                  <c:v>108.642562361706</c:v>
                </c:pt>
                <c:pt idx="260">
                  <c:v>109.647819614318</c:v>
                </c:pt>
                <c:pt idx="261">
                  <c:v>110.66237839776601</c:v>
                </c:pt>
                <c:pt idx="262">
                  <c:v>111.686324778056</c:v>
                </c:pt>
                <c:pt idx="263">
                  <c:v>112.719745617551</c:v>
                </c:pt>
                <c:pt idx="264">
                  <c:v>113.762728582343</c:v>
                </c:pt>
                <c:pt idx="265">
                  <c:v>114.815362149688</c:v>
                </c:pt>
                <c:pt idx="266">
                  <c:v>115.87773561551199</c:v>
                </c:pt>
                <c:pt idx="267">
                  <c:v>116.949939101987</c:v>
                </c:pt>
                <c:pt idx="268">
                  <c:v>118.032063565172</c:v>
                </c:pt>
                <c:pt idx="269">
                  <c:v>119.12420080273699</c:v>
                </c:pt>
                <c:pt idx="270">
                  <c:v>120.226443461741</c:v>
                </c:pt>
                <c:pt idx="271">
                  <c:v>121.338885046497</c:v>
                </c:pt>
                <c:pt idx="272">
                  <c:v>122.461619926504</c:v>
                </c:pt>
                <c:pt idx="273">
                  <c:v>123.594743344451</c:v>
                </c:pt>
                <c:pt idx="274">
                  <c:v>124.738351424294</c:v>
                </c:pt>
                <c:pt idx="275">
                  <c:v>125.892541179416</c:v>
                </c:pt>
                <c:pt idx="276">
                  <c:v>127.05741052085401</c:v>
                </c:pt>
                <c:pt idx="277">
                  <c:v>128.23305826560201</c:v>
                </c:pt>
                <c:pt idx="278">
                  <c:v>129.419584144998</c:v>
                </c:pt>
                <c:pt idx="279">
                  <c:v>130.61708881318401</c:v>
                </c:pt>
                <c:pt idx="280">
                  <c:v>131.82567385563999</c:v>
                </c:pt>
                <c:pt idx="281">
                  <c:v>133.04544179780899</c:v>
                </c:pt>
                <c:pt idx="282">
                  <c:v>134.27649611378601</c:v>
                </c:pt>
                <c:pt idx="283">
                  <c:v>135.518941235103</c:v>
                </c:pt>
                <c:pt idx="284">
                  <c:v>136.77288255958399</c:v>
                </c:pt>
                <c:pt idx="285">
                  <c:v>138.03842646028801</c:v>
                </c:pt>
                <c:pt idx="286">
                  <c:v>139.31568029453001</c:v>
                </c:pt>
                <c:pt idx="287">
                  <c:v>140.60475241299099</c:v>
                </c:pt>
                <c:pt idx="288">
                  <c:v>141.905752168909</c:v>
                </c:pt>
                <c:pt idx="289">
                  <c:v>143.21878992735401</c:v>
                </c:pt>
                <c:pt idx="290">
                  <c:v>144.54397707459199</c:v>
                </c:pt>
                <c:pt idx="291">
                  <c:v>145.88142602753399</c:v>
                </c:pt>
                <c:pt idx="292">
                  <c:v>147.23125024327101</c:v>
                </c:pt>
                <c:pt idx="293">
                  <c:v>148.59356422869999</c:v>
                </c:pt>
                <c:pt idx="294">
                  <c:v>149.96848355023701</c:v>
                </c:pt>
                <c:pt idx="295">
                  <c:v>151.35612484361999</c:v>
                </c:pt>
                <c:pt idx="296">
                  <c:v>152.75660582380701</c:v>
                </c:pt>
                <c:pt idx="297">
                  <c:v>154.170045294955</c:v>
                </c:pt>
                <c:pt idx="298">
                  <c:v>155.596563160507</c:v>
                </c:pt>
                <c:pt idx="299">
                  <c:v>157.03628043335499</c:v>
                </c:pt>
                <c:pt idx="300">
                  <c:v>158.48931924611099</c:v>
                </c:pt>
                <c:pt idx="301">
                  <c:v>159.955802861466</c:v>
                </c:pt>
                <c:pt idx="302">
                  <c:v>161.435855682648</c:v>
                </c:pt>
                <c:pt idx="303">
                  <c:v>162.92960326397201</c:v>
                </c:pt>
                <c:pt idx="304">
                  <c:v>164.43717232149299</c:v>
                </c:pt>
                <c:pt idx="305">
                  <c:v>165.95869074375599</c:v>
                </c:pt>
                <c:pt idx="306">
                  <c:v>167.494287602643</c:v>
                </c:pt>
                <c:pt idx="307">
                  <c:v>169.044093164326</c:v>
                </c:pt>
                <c:pt idx="308">
                  <c:v>170.60823890031199</c:v>
                </c:pt>
                <c:pt idx="309">
                  <c:v>172.18685749860001</c:v>
                </c:pt>
                <c:pt idx="310">
                  <c:v>173.78008287493699</c:v>
                </c:pt>
                <c:pt idx="311">
                  <c:v>175.388050184176</c:v>
                </c:pt>
                <c:pt idx="312">
                  <c:v>177.010895831742</c:v>
                </c:pt>
                <c:pt idx="313">
                  <c:v>178.64875748520501</c:v>
                </c:pt>
                <c:pt idx="314">
                  <c:v>180.301774085956</c:v>
                </c:pt>
                <c:pt idx="315">
                  <c:v>181.97008586099801</c:v>
                </c:pt>
                <c:pt idx="316">
                  <c:v>183.65383433483399</c:v>
                </c:pt>
                <c:pt idx="317">
                  <c:v>185.35316234148101</c:v>
                </c:pt>
                <c:pt idx="318">
                  <c:v>187.06821403658</c:v>
                </c:pt>
                <c:pt idx="319">
                  <c:v>188.799134909629</c:v>
                </c:pt>
                <c:pt idx="320">
                  <c:v>190.54607179632399</c:v>
                </c:pt>
                <c:pt idx="321">
                  <c:v>192.30917289101501</c:v>
                </c:pt>
                <c:pt idx="322">
                  <c:v>194.088587759277</c:v>
                </c:pt>
                <c:pt idx="323">
                  <c:v>195.88446735059901</c:v>
                </c:pt>
                <c:pt idx="324">
                  <c:v>197.696964011186</c:v>
                </c:pt>
                <c:pt idx="325">
                  <c:v>199.52623149688699</c:v>
                </c:pt>
                <c:pt idx="326">
                  <c:v>201.372424986238</c:v>
                </c:pt>
                <c:pt idx="327">
                  <c:v>203.235701093622</c:v>
                </c:pt>
                <c:pt idx="328">
                  <c:v>205.11621788255599</c:v>
                </c:pt>
                <c:pt idx="329">
                  <c:v>207.01413487910401</c:v>
                </c:pt>
                <c:pt idx="330">
                  <c:v>208.92961308540299</c:v>
                </c:pt>
                <c:pt idx="331">
                  <c:v>210.86281499332799</c:v>
                </c:pt>
                <c:pt idx="332">
                  <c:v>212.81390459827099</c:v>
                </c:pt>
                <c:pt idx="333">
                  <c:v>214.783047413053</c:v>
                </c:pt>
                <c:pt idx="334">
                  <c:v>216.77041048196901</c:v>
                </c:pt>
                <c:pt idx="335">
                  <c:v>218.77616239495501</c:v>
                </c:pt>
                <c:pt idx="336">
                  <c:v>220.80047330189001</c:v>
                </c:pt>
                <c:pt idx="337">
                  <c:v>222.84351492702999</c:v>
                </c:pt>
                <c:pt idx="338">
                  <c:v>224.90546058357799</c:v>
                </c:pt>
                <c:pt idx="339">
                  <c:v>226.98648518838201</c:v>
                </c:pt>
                <c:pt idx="340">
                  <c:v>229.08676527677699</c:v>
                </c:pt>
                <c:pt idx="341">
                  <c:v>231.20647901755899</c:v>
                </c:pt>
                <c:pt idx="342">
                  <c:v>233.3458062281</c:v>
                </c:pt>
                <c:pt idx="343">
                  <c:v>235.50492838960099</c:v>
                </c:pt>
                <c:pt idx="344">
                  <c:v>237.68402866248701</c:v>
                </c:pt>
                <c:pt idx="345">
                  <c:v>239.88329190194901</c:v>
                </c:pt>
                <c:pt idx="346">
                  <c:v>242.10290467361699</c:v>
                </c:pt>
                <c:pt idx="347">
                  <c:v>244.34305526939701</c:v>
                </c:pt>
                <c:pt idx="348">
                  <c:v>246.60393372343299</c:v>
                </c:pt>
                <c:pt idx="349">
                  <c:v>248.88573182823899</c:v>
                </c:pt>
                <c:pt idx="350">
                  <c:v>251.18864315095701</c:v>
                </c:pt>
                <c:pt idx="351">
                  <c:v>253.51286304979001</c:v>
                </c:pt>
                <c:pt idx="352">
                  <c:v>255.85858869056401</c:v>
                </c:pt>
                <c:pt idx="353">
                  <c:v>258.22601906345898</c:v>
                </c:pt>
                <c:pt idx="354">
                  <c:v>260.61535499988901</c:v>
                </c:pt>
                <c:pt idx="355">
                  <c:v>263.026799189538</c:v>
                </c:pt>
                <c:pt idx="356">
                  <c:v>265.46055619755299</c:v>
                </c:pt>
                <c:pt idx="357">
                  <c:v>267.91683248190299</c:v>
                </c:pt>
                <c:pt idx="358">
                  <c:v>270.39583641088399</c:v>
                </c:pt>
                <c:pt idx="359">
                  <c:v>272.897778280804</c:v>
                </c:pt>
                <c:pt idx="360">
                  <c:v>275.42287033381598</c:v>
                </c:pt>
                <c:pt idx="361">
                  <c:v>277.97132677592799</c:v>
                </c:pt>
                <c:pt idx="362">
                  <c:v>280.54336379517099</c:v>
                </c:pt>
                <c:pt idx="363">
                  <c:v>283.13919957993699</c:v>
                </c:pt>
                <c:pt idx="364">
                  <c:v>285.75905433749398</c:v>
                </c:pt>
                <c:pt idx="365">
                  <c:v>288.40315031265999</c:v>
                </c:pt>
                <c:pt idx="366">
                  <c:v>291.07171180666001</c:v>
                </c:pt>
                <c:pt idx="367">
                  <c:v>293.76496519615301</c:v>
                </c:pt>
                <c:pt idx="368">
                  <c:v>296.48313895243399</c:v>
                </c:pt>
                <c:pt idx="369">
                  <c:v>299.22646366081801</c:v>
                </c:pt>
                <c:pt idx="370">
                  <c:v>301.995172040201</c:v>
                </c:pt>
                <c:pt idx="371">
                  <c:v>304.78949896279801</c:v>
                </c:pt>
                <c:pt idx="372">
                  <c:v>307.60968147406999</c:v>
                </c:pt>
                <c:pt idx="373">
                  <c:v>310.45595881283498</c:v>
                </c:pt>
                <c:pt idx="374">
                  <c:v>313.32857243155797</c:v>
                </c:pt>
                <c:pt idx="375">
                  <c:v>316.22776601683699</c:v>
                </c:pt>
                <c:pt idx="376">
                  <c:v>319.15378551007598</c:v>
                </c:pt>
                <c:pt idx="377">
                  <c:v>322.106879128343</c:v>
                </c:pt>
                <c:pt idx="378">
                  <c:v>325.087297385434</c:v>
                </c:pt>
                <c:pt idx="379">
                  <c:v>328.095293113119</c:v>
                </c:pt>
                <c:pt idx="380">
                  <c:v>331.13112148259103</c:v>
                </c:pt>
                <c:pt idx="381">
                  <c:v>334.19504002611399</c:v>
                </c:pt>
                <c:pt idx="382">
                  <c:v>337.28730865886803</c:v>
                </c:pt>
                <c:pt idx="383">
                  <c:v>340.40818970100003</c:v>
                </c:pt>
                <c:pt idx="384">
                  <c:v>343.55794789987402</c:v>
                </c:pt>
                <c:pt idx="385">
                  <c:v>346.73685045253097</c:v>
                </c:pt>
                <c:pt idx="386">
                  <c:v>349.94516702835699</c:v>
                </c:pt>
                <c:pt idx="387">
                  <c:v>353.183169791956</c:v>
                </c:pt>
                <c:pt idx="388">
                  <c:v>356.45113342624398</c:v>
                </c:pt>
                <c:pt idx="389">
                  <c:v>359.74933515574202</c:v>
                </c:pt>
                <c:pt idx="390">
                  <c:v>363.07805477010101</c:v>
                </c:pt>
                <c:pt idx="391">
                  <c:v>366.437574647833</c:v>
                </c:pt>
                <c:pt idx="392">
                  <c:v>369.828179780266</c:v>
                </c:pt>
                <c:pt idx="393">
                  <c:v>373.25015779571999</c:v>
                </c:pt>
                <c:pt idx="394">
                  <c:v>376.70379898390797</c:v>
                </c:pt>
                <c:pt idx="395">
                  <c:v>380.189396320561</c:v>
                </c:pt>
                <c:pt idx="396">
                  <c:v>383.70724549227799</c:v>
                </c:pt>
                <c:pt idx="397">
                  <c:v>387.25764492161699</c:v>
                </c:pt>
                <c:pt idx="398">
                  <c:v>390.84089579240202</c:v>
                </c:pt>
                <c:pt idx="399">
                  <c:v>394.45730207527799</c:v>
                </c:pt>
                <c:pt idx="400">
                  <c:v>398.10717055349699</c:v>
                </c:pt>
                <c:pt idx="401">
                  <c:v>401.79081084894</c:v>
                </c:pt>
                <c:pt idx="402">
                  <c:v>405.50853544838299</c:v>
                </c:pt>
                <c:pt idx="403">
                  <c:v>409.26065973000999</c:v>
                </c:pt>
                <c:pt idx="404">
                  <c:v>413.04750199016098</c:v>
                </c:pt>
                <c:pt idx="405">
                  <c:v>416.86938347033498</c:v>
                </c:pt>
                <c:pt idx="406">
                  <c:v>420.72662838444398</c:v>
                </c:pt>
                <c:pt idx="407">
                  <c:v>424.61956394631198</c:v>
                </c:pt>
                <c:pt idx="408">
                  <c:v>428.54852039743901</c:v>
                </c:pt>
                <c:pt idx="409">
                  <c:v>432.51383103500802</c:v>
                </c:pt>
                <c:pt idx="410">
                  <c:v>436.51583224016503</c:v>
                </c:pt>
                <c:pt idx="411">
                  <c:v>440.55486350655298</c:v>
                </c:pt>
                <c:pt idx="412">
                  <c:v>444.63126746910802</c:v>
                </c:pt>
                <c:pt idx="413">
                  <c:v>448.745389933132</c:v>
                </c:pt>
                <c:pt idx="414">
                  <c:v>452.89757990362</c:v>
                </c:pt>
                <c:pt idx="415">
                  <c:v>457.08818961487401</c:v>
                </c:pt>
                <c:pt idx="416">
                  <c:v>461.317574560379</c:v>
                </c:pt>
                <c:pt idx="417">
                  <c:v>465.58609352295798</c:v>
                </c:pt>
                <c:pt idx="418">
                  <c:v>469.89410860521502</c:v>
                </c:pt>
                <c:pt idx="419">
                  <c:v>474.24198526024401</c:v>
                </c:pt>
                <c:pt idx="420">
                  <c:v>478.63009232263801</c:v>
                </c:pt>
                <c:pt idx="421">
                  <c:v>483.05880203977199</c:v>
                </c:pt>
                <c:pt idx="422">
                  <c:v>487.52849010338599</c:v>
                </c:pt>
                <c:pt idx="423">
                  <c:v>492.03953568144999</c:v>
                </c:pt>
                <c:pt idx="424">
                  <c:v>496.59232145033599</c:v>
                </c:pt>
                <c:pt idx="425">
                  <c:v>501.18723362727201</c:v>
                </c:pt>
                <c:pt idx="426">
                  <c:v>505.82466200311302</c:v>
                </c:pt>
                <c:pt idx="427">
                  <c:v>510.50499997540601</c:v>
                </c:pt>
                <c:pt idx="428">
                  <c:v>515.22864458175604</c:v>
                </c:pt>
                <c:pt idx="429">
                  <c:v>519.99599653351504</c:v>
                </c:pt>
                <c:pt idx="430">
                  <c:v>524.80746024977202</c:v>
                </c:pt>
                <c:pt idx="431">
                  <c:v>529.66344389165704</c:v>
                </c:pt>
                <c:pt idx="432">
                  <c:v>534.56435939697099</c:v>
                </c:pt>
                <c:pt idx="433">
                  <c:v>539.51062251512701</c:v>
                </c:pt>
                <c:pt idx="434">
                  <c:v>544.50265284242096</c:v>
                </c:pt>
                <c:pt idx="435">
                  <c:v>549.54087385762398</c:v>
                </c:pt>
                <c:pt idx="436">
                  <c:v>554.62571295790997</c:v>
                </c:pt>
                <c:pt idx="437">
                  <c:v>559.75760149510995</c:v>
                </c:pt>
                <c:pt idx="438">
                  <c:v>564.93697481230197</c:v>
                </c:pt>
                <c:pt idx="439">
                  <c:v>570.16427228074701</c:v>
                </c:pt>
                <c:pt idx="440">
                  <c:v>575.43993733715604</c:v>
                </c:pt>
                <c:pt idx="441">
                  <c:v>580.764417521312</c:v>
                </c:pt>
                <c:pt idx="442">
                  <c:v>586.13816451402795</c:v>
                </c:pt>
                <c:pt idx="443">
                  <c:v>591.56163417547305</c:v>
                </c:pt>
                <c:pt idx="444">
                  <c:v>597.03528658383595</c:v>
                </c:pt>
                <c:pt idx="445">
                  <c:v>602.55958607435696</c:v>
                </c:pt>
                <c:pt idx="446">
                  <c:v>608.13500127871703</c:v>
                </c:pt>
                <c:pt idx="447">
                  <c:v>613.762005164794</c:v>
                </c:pt>
                <c:pt idx="448">
                  <c:v>619.44107507678098</c:v>
                </c:pt>
                <c:pt idx="449">
                  <c:v>625.17269277568505</c:v>
                </c:pt>
                <c:pt idx="450">
                  <c:v>630.957344480193</c:v>
                </c:pt>
                <c:pt idx="451">
                  <c:v>636.79552090791503</c:v>
                </c:pt>
                <c:pt idx="452">
                  <c:v>642.68771731701895</c:v>
                </c:pt>
                <c:pt idx="453">
                  <c:v>648.63443354823801</c:v>
                </c:pt>
                <c:pt idx="454">
                  <c:v>654.63617406727496</c:v>
                </c:pt>
                <c:pt idx="455">
                  <c:v>660.69344800759598</c:v>
                </c:pt>
                <c:pt idx="456">
                  <c:v>666.80676921362203</c:v>
                </c:pt>
                <c:pt idx="457">
                  <c:v>672.97665628431696</c:v>
                </c:pt>
                <c:pt idx="458">
                  <c:v>679.20363261718398</c:v>
                </c:pt>
                <c:pt idx="459">
                  <c:v>685.48822645266102</c:v>
                </c:pt>
                <c:pt idx="460">
                  <c:v>691.83097091893603</c:v>
                </c:pt>
                <c:pt idx="461">
                  <c:v>698.23240407717105</c:v>
                </c:pt>
                <c:pt idx="462">
                  <c:v>704.69306896714602</c:v>
                </c:pt>
                <c:pt idx="463">
                  <c:v>711.21351365332896</c:v>
                </c:pt>
                <c:pt idx="464">
                  <c:v>717.79429127136098</c:v>
                </c:pt>
                <c:pt idx="465">
                  <c:v>724.43596007499002</c:v>
                </c:pt>
                <c:pt idx="466">
                  <c:v>731.13908348341704</c:v>
                </c:pt>
                <c:pt idx="467">
                  <c:v>737.90423012910105</c:v>
                </c:pt>
                <c:pt idx="468">
                  <c:v>744.73197390598898</c:v>
                </c:pt>
                <c:pt idx="469">
                  <c:v>751.62289401820499</c:v>
                </c:pt>
                <c:pt idx="470">
                  <c:v>758.57757502918298</c:v>
                </c:pt>
                <c:pt idx="471">
                  <c:v>765.596606911256</c:v>
                </c:pt>
                <c:pt idx="472">
                  <c:v>772.68058509570199</c:v>
                </c:pt>
                <c:pt idx="473">
                  <c:v>779.83011052325799</c:v>
                </c:pt>
                <c:pt idx="474">
                  <c:v>787.04578969509805</c:v>
                </c:pt>
                <c:pt idx="475">
                  <c:v>794.32823472428095</c:v>
                </c:pt>
                <c:pt idx="476">
                  <c:v>801.67806338767798</c:v>
                </c:pt>
                <c:pt idx="477">
                  <c:v>809.09589917838196</c:v>
                </c:pt>
                <c:pt idx="478">
                  <c:v>816.58237135859201</c:v>
                </c:pt>
                <c:pt idx="479">
                  <c:v>824.13811501300199</c:v>
                </c:pt>
                <c:pt idx="480">
                  <c:v>831.76377110267003</c:v>
                </c:pt>
                <c:pt idx="481">
                  <c:v>839.45998651939703</c:v>
                </c:pt>
                <c:pt idx="482">
                  <c:v>847.22741414059601</c:v>
                </c:pt>
                <c:pt idx="483">
                  <c:v>855.06671288468306</c:v>
                </c:pt>
                <c:pt idx="484">
                  <c:v>862.97854776697</c:v>
                </c:pt>
                <c:pt idx="485">
                  <c:v>870.96358995608</c:v>
                </c:pt>
                <c:pt idx="486">
                  <c:v>879.022516830884</c:v>
                </c:pt>
                <c:pt idx="487">
                  <c:v>887.15601203795995</c:v>
                </c:pt>
                <c:pt idx="488">
                  <c:v>895.36476554959302</c:v>
                </c:pt>
                <c:pt idx="489">
                  <c:v>903.64947372230097</c:v>
                </c:pt>
                <c:pt idx="490">
                  <c:v>912.01083935590896</c:v>
                </c:pt>
                <c:pt idx="491">
                  <c:v>920.44957175317097</c:v>
                </c:pt>
                <c:pt idx="492">
                  <c:v>928.96638677993599</c:v>
                </c:pt>
                <c:pt idx="493">
                  <c:v>937.56200692588004</c:v>
                </c:pt>
                <c:pt idx="494">
                  <c:v>946.23716136579196</c:v>
                </c:pt>
                <c:pt idx="495">
                  <c:v>954.99258602143505</c:v>
                </c:pt>
                <c:pt idx="496">
                  <c:v>963.82902362396999</c:v>
                </c:pt>
                <c:pt idx="497">
                  <c:v>972.74722377696503</c:v>
                </c:pt>
                <c:pt idx="498">
                  <c:v>981.74794301998395</c:v>
                </c:pt>
                <c:pt idx="499">
                  <c:v>990.83194489276696</c:v>
                </c:pt>
                <c:pt idx="500">
                  <c:v>1000</c:v>
                </c:pt>
                <c:pt idx="501">
                  <c:v>1009.2528860766801</c:v>
                </c:pt>
                <c:pt idx="502">
                  <c:v>1018.59138805411</c:v>
                </c:pt>
                <c:pt idx="503">
                  <c:v>1028.01629812647</c:v>
                </c:pt>
                <c:pt idx="504">
                  <c:v>1037.52841581801</c:v>
                </c:pt>
                <c:pt idx="505">
                  <c:v>1047.12854805089</c:v>
                </c:pt>
                <c:pt idx="506">
                  <c:v>1056.8175092136501</c:v>
                </c:pt>
                <c:pt idx="507">
                  <c:v>1066.59612123025</c:v>
                </c:pt>
                <c:pt idx="508">
                  <c:v>1076.46521362983</c:v>
                </c:pt>
                <c:pt idx="509">
                  <c:v>1086.42562361706</c:v>
                </c:pt>
                <c:pt idx="510">
                  <c:v>1096.47819614318</c:v>
                </c:pt>
                <c:pt idx="511">
                  <c:v>1106.62378397766</c:v>
                </c:pt>
                <c:pt idx="512">
                  <c:v>1116.86324778056</c:v>
                </c:pt>
                <c:pt idx="513">
                  <c:v>1127.1974561755101</c:v>
                </c:pt>
                <c:pt idx="514">
                  <c:v>1137.6272858234299</c:v>
                </c:pt>
                <c:pt idx="515">
                  <c:v>1148.1536214968801</c:v>
                </c:pt>
                <c:pt idx="516">
                  <c:v>1158.7773561551201</c:v>
                </c:pt>
                <c:pt idx="517">
                  <c:v>1169.49939101987</c:v>
                </c:pt>
                <c:pt idx="518">
                  <c:v>1180.3206356517201</c:v>
                </c:pt>
                <c:pt idx="519">
                  <c:v>1191.24200802737</c:v>
                </c:pt>
                <c:pt idx="520">
                  <c:v>1202.26443461741</c:v>
                </c:pt>
                <c:pt idx="521">
                  <c:v>1213.3888504649699</c:v>
                </c:pt>
                <c:pt idx="522">
                  <c:v>1224.61619926504</c:v>
                </c:pt>
                <c:pt idx="523">
                  <c:v>1235.9474334445099</c:v>
                </c:pt>
                <c:pt idx="524">
                  <c:v>1247.38351424294</c:v>
                </c:pt>
                <c:pt idx="525">
                  <c:v>1258.92541179416</c:v>
                </c:pt>
                <c:pt idx="526">
                  <c:v>1270.57410520854</c:v>
                </c:pt>
                <c:pt idx="527">
                  <c:v>1282.3305826560199</c:v>
                </c:pt>
                <c:pt idx="528">
                  <c:v>1294.19584144998</c:v>
                </c:pt>
                <c:pt idx="529">
                  <c:v>1306.17088813184</c:v>
                </c:pt>
                <c:pt idx="530">
                  <c:v>1318.2567385564</c:v>
                </c:pt>
                <c:pt idx="531">
                  <c:v>1330.4544179780901</c:v>
                </c:pt>
                <c:pt idx="532">
                  <c:v>1342.7649611378599</c:v>
                </c:pt>
                <c:pt idx="533">
                  <c:v>1355.1894123510299</c:v>
                </c:pt>
                <c:pt idx="534">
                  <c:v>1367.7288255958399</c:v>
                </c:pt>
                <c:pt idx="535">
                  <c:v>1380.38426460288</c:v>
                </c:pt>
                <c:pt idx="536">
                  <c:v>1393.1568029452999</c:v>
                </c:pt>
                <c:pt idx="537">
                  <c:v>1406.04752412991</c:v>
                </c:pt>
                <c:pt idx="538">
                  <c:v>1419.05752168909</c:v>
                </c:pt>
                <c:pt idx="539">
                  <c:v>1432.1878992735401</c:v>
                </c:pt>
                <c:pt idx="540">
                  <c:v>1445.43977074592</c:v>
                </c:pt>
                <c:pt idx="541">
                  <c:v>1458.8142602753401</c:v>
                </c:pt>
                <c:pt idx="542">
                  <c:v>1472.3125024327101</c:v>
                </c:pt>
                <c:pt idx="543">
                  <c:v>1485.9356422870001</c:v>
                </c:pt>
                <c:pt idx="544">
                  <c:v>1499.6848355023701</c:v>
                </c:pt>
                <c:pt idx="545">
                  <c:v>1513.5612484362</c:v>
                </c:pt>
                <c:pt idx="546">
                  <c:v>1527.5660582380699</c:v>
                </c:pt>
                <c:pt idx="547">
                  <c:v>1541.70045294956</c:v>
                </c:pt>
                <c:pt idx="548">
                  <c:v>1555.96563160507</c:v>
                </c:pt>
                <c:pt idx="549">
                  <c:v>1570.36280433355</c:v>
                </c:pt>
                <c:pt idx="550">
                  <c:v>1584.8931924611099</c:v>
                </c:pt>
                <c:pt idx="551">
                  <c:v>1599.5580286146601</c:v>
                </c:pt>
                <c:pt idx="552">
                  <c:v>1614.35855682648</c:v>
                </c:pt>
                <c:pt idx="553">
                  <c:v>1629.2960326397199</c:v>
                </c:pt>
                <c:pt idx="554">
                  <c:v>1644.3717232149299</c:v>
                </c:pt>
                <c:pt idx="555">
                  <c:v>1659.5869074375601</c:v>
                </c:pt>
                <c:pt idx="556">
                  <c:v>1674.94287602643</c:v>
                </c:pt>
                <c:pt idx="557">
                  <c:v>1690.44093164326</c:v>
                </c:pt>
                <c:pt idx="558">
                  <c:v>1706.0823890031199</c:v>
                </c:pt>
                <c:pt idx="559">
                  <c:v>1721.8685749860001</c:v>
                </c:pt>
                <c:pt idx="560">
                  <c:v>1737.8008287493701</c:v>
                </c:pt>
                <c:pt idx="561">
                  <c:v>1753.88050184176</c:v>
                </c:pt>
                <c:pt idx="562">
                  <c:v>1770.10895831742</c:v>
                </c:pt>
                <c:pt idx="563">
                  <c:v>1786.4875748520401</c:v>
                </c:pt>
                <c:pt idx="564">
                  <c:v>1803.01774085956</c:v>
                </c:pt>
                <c:pt idx="565">
                  <c:v>1819.7008586099801</c:v>
                </c:pt>
                <c:pt idx="566">
                  <c:v>1836.53834334834</c:v>
                </c:pt>
                <c:pt idx="567">
                  <c:v>1853.5316234148099</c:v>
                </c:pt>
                <c:pt idx="568">
                  <c:v>1870.68214036579</c:v>
                </c:pt>
                <c:pt idx="569">
                  <c:v>1887.9913490962899</c:v>
                </c:pt>
                <c:pt idx="570">
                  <c:v>1905.4607179632401</c:v>
                </c:pt>
                <c:pt idx="571">
                  <c:v>1923.0917289101501</c:v>
                </c:pt>
                <c:pt idx="572">
                  <c:v>1940.8858775927699</c:v>
                </c:pt>
                <c:pt idx="573">
                  <c:v>1958.8446735059799</c:v>
                </c:pt>
                <c:pt idx="574">
                  <c:v>1976.9696401118499</c:v>
                </c:pt>
                <c:pt idx="575">
                  <c:v>1995.26231496887</c:v>
                </c:pt>
                <c:pt idx="576">
                  <c:v>2013.72424986238</c:v>
                </c:pt>
                <c:pt idx="577">
                  <c:v>2032.3570109362199</c:v>
                </c:pt>
                <c:pt idx="578">
                  <c:v>2051.1621788255602</c:v>
                </c:pt>
                <c:pt idx="579">
                  <c:v>2070.1413487910399</c:v>
                </c:pt>
                <c:pt idx="580">
                  <c:v>2089.2961308540298</c:v>
                </c:pt>
                <c:pt idx="581">
                  <c:v>2108.6281499332799</c:v>
                </c:pt>
                <c:pt idx="582">
                  <c:v>2128.1390459827098</c:v>
                </c:pt>
                <c:pt idx="583">
                  <c:v>2147.8304741305301</c:v>
                </c:pt>
                <c:pt idx="584">
                  <c:v>2167.7041048196902</c:v>
                </c:pt>
                <c:pt idx="585">
                  <c:v>2187.7616239495501</c:v>
                </c:pt>
                <c:pt idx="586">
                  <c:v>2208.00473301889</c:v>
                </c:pt>
                <c:pt idx="587">
                  <c:v>2228.4351492702999</c:v>
                </c:pt>
                <c:pt idx="588">
                  <c:v>2249.05460583578</c:v>
                </c:pt>
                <c:pt idx="589">
                  <c:v>2269.8648518838199</c:v>
                </c:pt>
                <c:pt idx="590">
                  <c:v>2290.8676527677699</c:v>
                </c:pt>
                <c:pt idx="591">
                  <c:v>2312.0647901755901</c:v>
                </c:pt>
                <c:pt idx="592">
                  <c:v>2333.4580622809999</c:v>
                </c:pt>
                <c:pt idx="593">
                  <c:v>2355.0492838959999</c:v>
                </c:pt>
                <c:pt idx="594">
                  <c:v>2376.8402866248698</c:v>
                </c:pt>
                <c:pt idx="595">
                  <c:v>2398.83291901949</c:v>
                </c:pt>
                <c:pt idx="596">
                  <c:v>2421.0290467361701</c:v>
                </c:pt>
                <c:pt idx="597">
                  <c:v>2443.4305526939702</c:v>
                </c:pt>
                <c:pt idx="598">
                  <c:v>2466.0393372343301</c:v>
                </c:pt>
                <c:pt idx="599">
                  <c:v>2488.8573182823902</c:v>
                </c:pt>
                <c:pt idx="600">
                  <c:v>2511.8864315095698</c:v>
                </c:pt>
                <c:pt idx="601">
                  <c:v>2535.1286304978998</c:v>
                </c:pt>
                <c:pt idx="602">
                  <c:v>2558.5858869056401</c:v>
                </c:pt>
                <c:pt idx="603">
                  <c:v>2582.2601906345899</c:v>
                </c:pt>
                <c:pt idx="604">
                  <c:v>2606.15354999889</c:v>
                </c:pt>
                <c:pt idx="605">
                  <c:v>2630.26799189538</c:v>
                </c:pt>
                <c:pt idx="606">
                  <c:v>2654.6055619755298</c:v>
                </c:pt>
                <c:pt idx="607">
                  <c:v>2679.1683248190302</c:v>
                </c:pt>
                <c:pt idx="608">
                  <c:v>2703.9583641088402</c:v>
                </c:pt>
                <c:pt idx="609">
                  <c:v>2728.97778280804</c:v>
                </c:pt>
                <c:pt idx="610">
                  <c:v>2754.2287033381599</c:v>
                </c:pt>
                <c:pt idx="611">
                  <c:v>2779.7132677592799</c:v>
                </c:pt>
                <c:pt idx="612">
                  <c:v>2805.4336379517099</c:v>
                </c:pt>
                <c:pt idx="613">
                  <c:v>2831.3919957993699</c:v>
                </c:pt>
                <c:pt idx="614">
                  <c:v>2857.5905433749399</c:v>
                </c:pt>
                <c:pt idx="615">
                  <c:v>2884.0315031266</c:v>
                </c:pt>
                <c:pt idx="616">
                  <c:v>2910.7171180666001</c:v>
                </c:pt>
                <c:pt idx="617">
                  <c:v>2937.6496519615298</c:v>
                </c:pt>
                <c:pt idx="618">
                  <c:v>2964.83138952434</c:v>
                </c:pt>
                <c:pt idx="619">
                  <c:v>2992.2646366081799</c:v>
                </c:pt>
                <c:pt idx="620">
                  <c:v>3019.9517204020099</c:v>
                </c:pt>
                <c:pt idx="621">
                  <c:v>3047.8949896279801</c:v>
                </c:pt>
                <c:pt idx="622">
                  <c:v>3076.0968147407002</c:v>
                </c:pt>
                <c:pt idx="623">
                  <c:v>3104.5595881283498</c:v>
                </c:pt>
                <c:pt idx="624">
                  <c:v>3133.28572431558</c:v>
                </c:pt>
                <c:pt idx="625">
                  <c:v>3162.2776601683699</c:v>
                </c:pt>
                <c:pt idx="626">
                  <c:v>3191.5378551007602</c:v>
                </c:pt>
                <c:pt idx="627">
                  <c:v>3221.0687912834301</c:v>
                </c:pt>
                <c:pt idx="628">
                  <c:v>3250.8729738543402</c:v>
                </c:pt>
                <c:pt idx="629">
                  <c:v>3280.9529311311899</c:v>
                </c:pt>
                <c:pt idx="630">
                  <c:v>3311.3112148259102</c:v>
                </c:pt>
                <c:pt idx="631">
                  <c:v>3341.9504002611402</c:v>
                </c:pt>
                <c:pt idx="632">
                  <c:v>3372.8730865886801</c:v>
                </c:pt>
                <c:pt idx="633">
                  <c:v>3404.0818970099999</c:v>
                </c:pt>
                <c:pt idx="634">
                  <c:v>3435.5794789987399</c:v>
                </c:pt>
                <c:pt idx="635">
                  <c:v>3467.3685045253101</c:v>
                </c:pt>
                <c:pt idx="636">
                  <c:v>3499.4516702835699</c:v>
                </c:pt>
                <c:pt idx="637">
                  <c:v>3531.8316979195602</c:v>
                </c:pt>
                <c:pt idx="638">
                  <c:v>3564.51133426244</c:v>
                </c:pt>
                <c:pt idx="639">
                  <c:v>3597.4933515574198</c:v>
                </c:pt>
                <c:pt idx="640">
                  <c:v>3630.7805477010102</c:v>
                </c:pt>
                <c:pt idx="641">
                  <c:v>3664.3757464783298</c:v>
                </c:pt>
                <c:pt idx="642">
                  <c:v>3698.2817978026601</c:v>
                </c:pt>
                <c:pt idx="643">
                  <c:v>3732.5015779572</c:v>
                </c:pt>
                <c:pt idx="644">
                  <c:v>3767.0379898390802</c:v>
                </c:pt>
                <c:pt idx="645">
                  <c:v>3801.8939632056099</c:v>
                </c:pt>
                <c:pt idx="646">
                  <c:v>3837.0724549227798</c:v>
                </c:pt>
                <c:pt idx="647">
                  <c:v>3872.5764492161702</c:v>
                </c:pt>
                <c:pt idx="648">
                  <c:v>3908.4089579240199</c:v>
                </c:pt>
                <c:pt idx="649">
                  <c:v>3944.5730207527799</c:v>
                </c:pt>
                <c:pt idx="650">
                  <c:v>3981.0717055349701</c:v>
                </c:pt>
                <c:pt idx="651">
                  <c:v>4017.9081084894001</c:v>
                </c:pt>
                <c:pt idx="652">
                  <c:v>4055.0853544838301</c:v>
                </c:pt>
                <c:pt idx="653">
                  <c:v>4092.6065973001</c:v>
                </c:pt>
                <c:pt idx="654">
                  <c:v>4130.4750199016098</c:v>
                </c:pt>
                <c:pt idx="655">
                  <c:v>4168.6938347033501</c:v>
                </c:pt>
                <c:pt idx="656">
                  <c:v>4207.2662838444403</c:v>
                </c:pt>
                <c:pt idx="657">
                  <c:v>4246.1956394631197</c:v>
                </c:pt>
                <c:pt idx="658">
                  <c:v>4285.4852039743901</c:v>
                </c:pt>
                <c:pt idx="659">
                  <c:v>4325.1383103500802</c:v>
                </c:pt>
                <c:pt idx="660">
                  <c:v>4365.1583224016604</c:v>
                </c:pt>
                <c:pt idx="661">
                  <c:v>4405.5486350655301</c:v>
                </c:pt>
                <c:pt idx="662">
                  <c:v>4446.3126746910802</c:v>
                </c:pt>
                <c:pt idx="663">
                  <c:v>4487.4538993313199</c:v>
                </c:pt>
                <c:pt idx="664">
                  <c:v>4528.9757990362004</c:v>
                </c:pt>
                <c:pt idx="665">
                  <c:v>4570.8818961487495</c:v>
                </c:pt>
                <c:pt idx="666">
                  <c:v>4613.1757456037903</c:v>
                </c:pt>
                <c:pt idx="667">
                  <c:v>4655.8609352295898</c:v>
                </c:pt>
                <c:pt idx="668">
                  <c:v>4698.9410860521502</c:v>
                </c:pt>
                <c:pt idx="669">
                  <c:v>4742.4198526024402</c:v>
                </c:pt>
                <c:pt idx="670">
                  <c:v>4786.3009232263803</c:v>
                </c:pt>
                <c:pt idx="671">
                  <c:v>4830.5880203977204</c:v>
                </c:pt>
                <c:pt idx="672">
                  <c:v>4875.2849010338596</c:v>
                </c:pt>
                <c:pt idx="673">
                  <c:v>4920.3953568145098</c:v>
                </c:pt>
                <c:pt idx="674">
                  <c:v>4965.9232145033602</c:v>
                </c:pt>
                <c:pt idx="675">
                  <c:v>5011.8723362727196</c:v>
                </c:pt>
                <c:pt idx="676">
                  <c:v>5058.2466200311401</c:v>
                </c:pt>
                <c:pt idx="677">
                  <c:v>5105.0499997540601</c:v>
                </c:pt>
                <c:pt idx="678">
                  <c:v>5152.28644581756</c:v>
                </c:pt>
                <c:pt idx="679">
                  <c:v>5199.9599653351597</c:v>
                </c:pt>
                <c:pt idx="680">
                  <c:v>5248.0746024977198</c:v>
                </c:pt>
                <c:pt idx="681">
                  <c:v>5296.6344389165797</c:v>
                </c:pt>
                <c:pt idx="682">
                  <c:v>5345.6435939697103</c:v>
                </c:pt>
                <c:pt idx="683">
                  <c:v>5395.1062251512703</c:v>
                </c:pt>
                <c:pt idx="684">
                  <c:v>5445.0265284242096</c:v>
                </c:pt>
                <c:pt idx="685">
                  <c:v>5495.4087385762396</c:v>
                </c:pt>
                <c:pt idx="686">
                  <c:v>5546.2571295791004</c:v>
                </c:pt>
                <c:pt idx="687">
                  <c:v>5597.5760149510998</c:v>
                </c:pt>
                <c:pt idx="688">
                  <c:v>5649.3697481230201</c:v>
                </c:pt>
                <c:pt idx="689">
                  <c:v>5701.6427228074699</c:v>
                </c:pt>
                <c:pt idx="690">
                  <c:v>5754.3993733715597</c:v>
                </c:pt>
                <c:pt idx="691">
                  <c:v>5807.6441752131104</c:v>
                </c:pt>
                <c:pt idx="692">
                  <c:v>5861.3816451402799</c:v>
                </c:pt>
                <c:pt idx="693">
                  <c:v>5915.6163417547295</c:v>
                </c:pt>
                <c:pt idx="694">
                  <c:v>5970.3528658383602</c:v>
                </c:pt>
                <c:pt idx="695">
                  <c:v>6025.5958607435696</c:v>
                </c:pt>
                <c:pt idx="696">
                  <c:v>6081.3500127871703</c:v>
                </c:pt>
                <c:pt idx="697">
                  <c:v>6137.6200516479303</c:v>
                </c:pt>
                <c:pt idx="698">
                  <c:v>6194.41075076781</c:v>
                </c:pt>
                <c:pt idx="699">
                  <c:v>6251.7269277568503</c:v>
                </c:pt>
                <c:pt idx="700">
                  <c:v>6309.5734448019302</c:v>
                </c:pt>
                <c:pt idx="701">
                  <c:v>6367.9552090791503</c:v>
                </c:pt>
                <c:pt idx="702">
                  <c:v>6426.87717317019</c:v>
                </c:pt>
                <c:pt idx="703">
                  <c:v>6486.3443354823803</c:v>
                </c:pt>
                <c:pt idx="704">
                  <c:v>6546.3617406727399</c:v>
                </c:pt>
                <c:pt idx="705">
                  <c:v>6606.93448007595</c:v>
                </c:pt>
                <c:pt idx="706">
                  <c:v>6668.0676921362101</c:v>
                </c:pt>
                <c:pt idx="707">
                  <c:v>6729.7665628431696</c:v>
                </c:pt>
                <c:pt idx="708">
                  <c:v>6792.0363261718403</c:v>
                </c:pt>
                <c:pt idx="709">
                  <c:v>6854.88226452661</c:v>
                </c:pt>
                <c:pt idx="710">
                  <c:v>6918.3097091893596</c:v>
                </c:pt>
                <c:pt idx="711">
                  <c:v>6982.3240407717103</c:v>
                </c:pt>
                <c:pt idx="712">
                  <c:v>7046.9306896714597</c:v>
                </c:pt>
                <c:pt idx="713">
                  <c:v>7112.1351365332803</c:v>
                </c:pt>
                <c:pt idx="714">
                  <c:v>7177.94291271361</c:v>
                </c:pt>
                <c:pt idx="715">
                  <c:v>7244.35960074989</c:v>
                </c:pt>
                <c:pt idx="716">
                  <c:v>7311.3908348341702</c:v>
                </c:pt>
                <c:pt idx="717">
                  <c:v>7379.0423012909996</c:v>
                </c:pt>
                <c:pt idx="718">
                  <c:v>7447.3197390598798</c:v>
                </c:pt>
                <c:pt idx="719">
                  <c:v>7516.2289401820499</c:v>
                </c:pt>
                <c:pt idx="720">
                  <c:v>7585.7757502918303</c:v>
                </c:pt>
                <c:pt idx="721">
                  <c:v>7655.96606911256</c:v>
                </c:pt>
                <c:pt idx="722">
                  <c:v>7726.8058509570201</c:v>
                </c:pt>
                <c:pt idx="723">
                  <c:v>7798.3011052325801</c:v>
                </c:pt>
                <c:pt idx="724">
                  <c:v>7870.4578969509803</c:v>
                </c:pt>
                <c:pt idx="725">
                  <c:v>7943.2823472428099</c:v>
                </c:pt>
                <c:pt idx="726">
                  <c:v>8016.7806338767796</c:v>
                </c:pt>
                <c:pt idx="727">
                  <c:v>8090.9589917838202</c:v>
                </c:pt>
                <c:pt idx="728">
                  <c:v>8165.8237135859199</c:v>
                </c:pt>
                <c:pt idx="729">
                  <c:v>8241.3811501300206</c:v>
                </c:pt>
                <c:pt idx="730">
                  <c:v>8317.6377110267003</c:v>
                </c:pt>
                <c:pt idx="731">
                  <c:v>8394.5998651939699</c:v>
                </c:pt>
                <c:pt idx="732">
                  <c:v>8472.2741414059601</c:v>
                </c:pt>
                <c:pt idx="733">
                  <c:v>8550.6671288468297</c:v>
                </c:pt>
                <c:pt idx="734">
                  <c:v>8629.7854776697004</c:v>
                </c:pt>
                <c:pt idx="735">
                  <c:v>8709.6358995608007</c:v>
                </c:pt>
                <c:pt idx="736">
                  <c:v>8790.2251683088398</c:v>
                </c:pt>
                <c:pt idx="737">
                  <c:v>8871.5601203795995</c:v>
                </c:pt>
                <c:pt idx="738">
                  <c:v>8953.6476554959299</c:v>
                </c:pt>
                <c:pt idx="739">
                  <c:v>9036.4947372230108</c:v>
                </c:pt>
                <c:pt idx="740">
                  <c:v>9120.1083935590905</c:v>
                </c:pt>
                <c:pt idx="741">
                  <c:v>9204.4957175317104</c:v>
                </c:pt>
                <c:pt idx="742">
                  <c:v>9289.6638677993597</c:v>
                </c:pt>
                <c:pt idx="743">
                  <c:v>9375.6200692588009</c:v>
                </c:pt>
                <c:pt idx="744">
                  <c:v>9462.3716136579205</c:v>
                </c:pt>
                <c:pt idx="745">
                  <c:v>9549.92586021436</c:v>
                </c:pt>
                <c:pt idx="746">
                  <c:v>9638.2902362396999</c:v>
                </c:pt>
                <c:pt idx="747">
                  <c:v>9727.4722377696507</c:v>
                </c:pt>
                <c:pt idx="748">
                  <c:v>9817.4794301998409</c:v>
                </c:pt>
                <c:pt idx="749">
                  <c:v>9908.3194489276702</c:v>
                </c:pt>
                <c:pt idx="750">
                  <c:v>10000</c:v>
                </c:pt>
                <c:pt idx="751">
                  <c:v>10092.528860766801</c:v>
                </c:pt>
                <c:pt idx="752">
                  <c:v>10185.9138805411</c:v>
                </c:pt>
                <c:pt idx="753">
                  <c:v>10280.162981264701</c:v>
                </c:pt>
                <c:pt idx="754">
                  <c:v>10375.2841581801</c:v>
                </c:pt>
                <c:pt idx="755">
                  <c:v>10471.285480508899</c:v>
                </c:pt>
                <c:pt idx="756">
                  <c:v>10568.1750921365</c:v>
                </c:pt>
                <c:pt idx="757">
                  <c:v>10665.9612123025</c:v>
                </c:pt>
                <c:pt idx="758">
                  <c:v>10764.6521362983</c:v>
                </c:pt>
                <c:pt idx="759">
                  <c:v>10864.2562361706</c:v>
                </c:pt>
                <c:pt idx="760">
                  <c:v>10964.7819614318</c:v>
                </c:pt>
                <c:pt idx="761">
                  <c:v>11066.237839776601</c:v>
                </c:pt>
                <c:pt idx="762">
                  <c:v>11168.632477805601</c:v>
                </c:pt>
                <c:pt idx="763">
                  <c:v>11271.9745617551</c:v>
                </c:pt>
                <c:pt idx="764">
                  <c:v>11376.272858234301</c:v>
                </c:pt>
                <c:pt idx="765">
                  <c:v>11481.536214968801</c:v>
                </c:pt>
                <c:pt idx="766">
                  <c:v>11587.773561551199</c:v>
                </c:pt>
                <c:pt idx="767">
                  <c:v>11694.9939101987</c:v>
                </c:pt>
                <c:pt idx="768">
                  <c:v>11803.206356517199</c:v>
                </c:pt>
                <c:pt idx="769">
                  <c:v>11912.4200802737</c:v>
                </c:pt>
                <c:pt idx="770">
                  <c:v>12022.6443461741</c:v>
                </c:pt>
                <c:pt idx="771">
                  <c:v>12133.8885046497</c:v>
                </c:pt>
                <c:pt idx="772">
                  <c:v>12246.161992650401</c:v>
                </c:pt>
                <c:pt idx="773">
                  <c:v>12359.4743344451</c:v>
                </c:pt>
                <c:pt idx="774">
                  <c:v>12473.8351424294</c:v>
                </c:pt>
                <c:pt idx="775">
                  <c:v>12589.2541179416</c:v>
                </c:pt>
                <c:pt idx="776">
                  <c:v>12705.741052085399</c:v>
                </c:pt>
                <c:pt idx="777">
                  <c:v>12823.305826560199</c:v>
                </c:pt>
                <c:pt idx="778">
                  <c:v>12941.958414499801</c:v>
                </c:pt>
                <c:pt idx="779">
                  <c:v>13061.7088813184</c:v>
                </c:pt>
                <c:pt idx="780">
                  <c:v>13182.567385564</c:v>
                </c:pt>
                <c:pt idx="781">
                  <c:v>13304.5441797809</c:v>
                </c:pt>
                <c:pt idx="782">
                  <c:v>13427.6496113786</c:v>
                </c:pt>
                <c:pt idx="783">
                  <c:v>13551.894123510299</c:v>
                </c:pt>
                <c:pt idx="784">
                  <c:v>13677.2882559584</c:v>
                </c:pt>
                <c:pt idx="785">
                  <c:v>13803.842646028799</c:v>
                </c:pt>
                <c:pt idx="786">
                  <c:v>13931.568029452999</c:v>
                </c:pt>
                <c:pt idx="787">
                  <c:v>14060.4752412991</c:v>
                </c:pt>
                <c:pt idx="788">
                  <c:v>14190.5752168909</c:v>
                </c:pt>
                <c:pt idx="789">
                  <c:v>14321.878992735399</c:v>
                </c:pt>
                <c:pt idx="790">
                  <c:v>14454.3977074592</c:v>
                </c:pt>
                <c:pt idx="791">
                  <c:v>14588.1426027534</c:v>
                </c:pt>
                <c:pt idx="792">
                  <c:v>14723.125024327101</c:v>
                </c:pt>
                <c:pt idx="793">
                  <c:v>14859.35642287</c:v>
                </c:pt>
                <c:pt idx="794">
                  <c:v>14996.8483550237</c:v>
                </c:pt>
                <c:pt idx="795">
                  <c:v>15135.612484362</c:v>
                </c:pt>
                <c:pt idx="796">
                  <c:v>15275.6605823807</c:v>
                </c:pt>
                <c:pt idx="797">
                  <c:v>15417.0045294956</c:v>
                </c:pt>
                <c:pt idx="798">
                  <c:v>15559.656316050699</c:v>
                </c:pt>
                <c:pt idx="799">
                  <c:v>15703.6280433355</c:v>
                </c:pt>
                <c:pt idx="800">
                  <c:v>15848.931924611101</c:v>
                </c:pt>
                <c:pt idx="801">
                  <c:v>15995.5802861466</c:v>
                </c:pt>
                <c:pt idx="802">
                  <c:v>16143.5855682648</c:v>
                </c:pt>
                <c:pt idx="803">
                  <c:v>16292.9603263972</c:v>
                </c:pt>
                <c:pt idx="804">
                  <c:v>16443.717232149302</c:v>
                </c:pt>
                <c:pt idx="805">
                  <c:v>16595.869074375601</c:v>
                </c:pt>
                <c:pt idx="806">
                  <c:v>16749.428760264302</c:v>
                </c:pt>
                <c:pt idx="807">
                  <c:v>16904.4093164326</c:v>
                </c:pt>
                <c:pt idx="808">
                  <c:v>17060.823890031199</c:v>
                </c:pt>
                <c:pt idx="809">
                  <c:v>17218.68574986</c:v>
                </c:pt>
                <c:pt idx="810">
                  <c:v>17378.0082874937</c:v>
                </c:pt>
                <c:pt idx="811">
                  <c:v>17538.805018417599</c:v>
                </c:pt>
                <c:pt idx="812">
                  <c:v>17701.089583174198</c:v>
                </c:pt>
                <c:pt idx="813">
                  <c:v>17864.875748520401</c:v>
                </c:pt>
                <c:pt idx="814">
                  <c:v>18030.177408595599</c:v>
                </c:pt>
                <c:pt idx="815">
                  <c:v>18197.008586099801</c:v>
                </c:pt>
                <c:pt idx="816">
                  <c:v>18365.383433483399</c:v>
                </c:pt>
                <c:pt idx="817">
                  <c:v>18535.3162341481</c:v>
                </c:pt>
                <c:pt idx="818">
                  <c:v>18706.821403657901</c:v>
                </c:pt>
                <c:pt idx="819">
                  <c:v>18879.913490962899</c:v>
                </c:pt>
                <c:pt idx="820">
                  <c:v>19054.607179632399</c:v>
                </c:pt>
                <c:pt idx="821">
                  <c:v>19230.917289101501</c:v>
                </c:pt>
                <c:pt idx="822">
                  <c:v>19408.8587759277</c:v>
                </c:pt>
                <c:pt idx="823">
                  <c:v>19588.446735059799</c:v>
                </c:pt>
                <c:pt idx="824">
                  <c:v>19769.696401118501</c:v>
                </c:pt>
                <c:pt idx="825">
                  <c:v>19952.623149688701</c:v>
                </c:pt>
                <c:pt idx="826">
                  <c:v>20137.2424986238</c:v>
                </c:pt>
                <c:pt idx="827">
                  <c:v>20323.570109362201</c:v>
                </c:pt>
                <c:pt idx="828">
                  <c:v>20511.621788255601</c:v>
                </c:pt>
                <c:pt idx="829">
                  <c:v>20701.413487910399</c:v>
                </c:pt>
                <c:pt idx="830">
                  <c:v>20892.9613085403</c:v>
                </c:pt>
                <c:pt idx="831">
                  <c:v>21086.281499332799</c:v>
                </c:pt>
                <c:pt idx="832">
                  <c:v>21281.3904598271</c:v>
                </c:pt>
                <c:pt idx="833">
                  <c:v>21478.304741305299</c:v>
                </c:pt>
                <c:pt idx="834">
                  <c:v>21677.041048196901</c:v>
                </c:pt>
                <c:pt idx="835">
                  <c:v>21877.616239495499</c:v>
                </c:pt>
                <c:pt idx="836">
                  <c:v>22080.0473301889</c:v>
                </c:pt>
                <c:pt idx="837">
                  <c:v>22284.351492703001</c:v>
                </c:pt>
                <c:pt idx="838">
                  <c:v>22490.546058357799</c:v>
                </c:pt>
                <c:pt idx="839">
                  <c:v>22698.648518838199</c:v>
                </c:pt>
                <c:pt idx="840">
                  <c:v>22908.676527677701</c:v>
                </c:pt>
                <c:pt idx="841">
                  <c:v>23120.6479017559</c:v>
                </c:pt>
                <c:pt idx="842">
                  <c:v>23334.580622810001</c:v>
                </c:pt>
                <c:pt idx="843">
                  <c:v>23550.492838959999</c:v>
                </c:pt>
                <c:pt idx="844">
                  <c:v>23768.4028662487</c:v>
                </c:pt>
                <c:pt idx="845">
                  <c:v>23988.3291901948</c:v>
                </c:pt>
                <c:pt idx="846">
                  <c:v>24210.290467361701</c:v>
                </c:pt>
                <c:pt idx="847">
                  <c:v>24434.305526939701</c:v>
                </c:pt>
                <c:pt idx="848">
                  <c:v>24660.3933723433</c:v>
                </c:pt>
                <c:pt idx="849">
                  <c:v>24888.5731828239</c:v>
                </c:pt>
                <c:pt idx="850">
                  <c:v>25118.8643150957</c:v>
                </c:pt>
                <c:pt idx="851">
                  <c:v>25351.286304978999</c:v>
                </c:pt>
                <c:pt idx="852">
                  <c:v>25585.858869056399</c:v>
                </c:pt>
                <c:pt idx="853">
                  <c:v>25822.601906345899</c:v>
                </c:pt>
                <c:pt idx="854">
                  <c:v>26061.535499988899</c:v>
                </c:pt>
                <c:pt idx="855">
                  <c:v>26302.6799189538</c:v>
                </c:pt>
                <c:pt idx="856">
                  <c:v>26546.055619755301</c:v>
                </c:pt>
                <c:pt idx="857">
                  <c:v>26791.6832481903</c:v>
                </c:pt>
                <c:pt idx="858">
                  <c:v>27039.5836410884</c:v>
                </c:pt>
                <c:pt idx="859">
                  <c:v>27289.777828080401</c:v>
                </c:pt>
                <c:pt idx="860">
                  <c:v>27542.287033381599</c:v>
                </c:pt>
                <c:pt idx="861">
                  <c:v>27797.132677592799</c:v>
                </c:pt>
                <c:pt idx="862">
                  <c:v>28054.336379517099</c:v>
                </c:pt>
                <c:pt idx="863">
                  <c:v>28313.919957993701</c:v>
                </c:pt>
                <c:pt idx="864">
                  <c:v>28575.905433749402</c:v>
                </c:pt>
                <c:pt idx="865">
                  <c:v>28840.315031266</c:v>
                </c:pt>
                <c:pt idx="866">
                  <c:v>29107.171180665999</c:v>
                </c:pt>
                <c:pt idx="867">
                  <c:v>29376.496519615299</c:v>
                </c:pt>
                <c:pt idx="868">
                  <c:v>29648.313895243398</c:v>
                </c:pt>
                <c:pt idx="869">
                  <c:v>29922.646366081801</c:v>
                </c:pt>
                <c:pt idx="870">
                  <c:v>30199.5172040201</c:v>
                </c:pt>
                <c:pt idx="871">
                  <c:v>30478.949896279799</c:v>
                </c:pt>
                <c:pt idx="872">
                  <c:v>30760.968147406998</c:v>
                </c:pt>
                <c:pt idx="873">
                  <c:v>31045.595881283502</c:v>
                </c:pt>
                <c:pt idx="874">
                  <c:v>31332.857243155799</c:v>
                </c:pt>
                <c:pt idx="875">
                  <c:v>31622.776601683701</c:v>
                </c:pt>
                <c:pt idx="876">
                  <c:v>31915.378551007601</c:v>
                </c:pt>
                <c:pt idx="877">
                  <c:v>32210.687912834299</c:v>
                </c:pt>
                <c:pt idx="878">
                  <c:v>32508.729738543399</c:v>
                </c:pt>
                <c:pt idx="879">
                  <c:v>32809.529311311897</c:v>
                </c:pt>
                <c:pt idx="880">
                  <c:v>33113.112148259097</c:v>
                </c:pt>
                <c:pt idx="881">
                  <c:v>33419.5040026114</c:v>
                </c:pt>
                <c:pt idx="882">
                  <c:v>33728.730865886799</c:v>
                </c:pt>
                <c:pt idx="883">
                  <c:v>34040.818970100001</c:v>
                </c:pt>
                <c:pt idx="884">
                  <c:v>34355.794789987398</c:v>
                </c:pt>
                <c:pt idx="885">
                  <c:v>34673.6850452531</c:v>
                </c:pt>
                <c:pt idx="886">
                  <c:v>34994.516702835703</c:v>
                </c:pt>
                <c:pt idx="887">
                  <c:v>35318.316979195697</c:v>
                </c:pt>
                <c:pt idx="888">
                  <c:v>35645.113342624398</c:v>
                </c:pt>
                <c:pt idx="889">
                  <c:v>35974.933515574201</c:v>
                </c:pt>
                <c:pt idx="890">
                  <c:v>36307.805477010101</c:v>
                </c:pt>
                <c:pt idx="891">
                  <c:v>36643.757464783303</c:v>
                </c:pt>
                <c:pt idx="892">
                  <c:v>36982.8179780266</c:v>
                </c:pt>
                <c:pt idx="893">
                  <c:v>37325.015779572001</c:v>
                </c:pt>
                <c:pt idx="894">
                  <c:v>37670.379898390798</c:v>
                </c:pt>
                <c:pt idx="895">
                  <c:v>38018.939632056099</c:v>
                </c:pt>
                <c:pt idx="896">
                  <c:v>38370.724549227802</c:v>
                </c:pt>
                <c:pt idx="897">
                  <c:v>38725.764492161703</c:v>
                </c:pt>
                <c:pt idx="898">
                  <c:v>39084.089579240201</c:v>
                </c:pt>
                <c:pt idx="899">
                  <c:v>39445.730207527798</c:v>
                </c:pt>
                <c:pt idx="900">
                  <c:v>39810.717055349698</c:v>
                </c:pt>
                <c:pt idx="901">
                  <c:v>40179.081084894002</c:v>
                </c:pt>
                <c:pt idx="902">
                  <c:v>40550.853544838297</c:v>
                </c:pt>
                <c:pt idx="903">
                  <c:v>40926.065973001001</c:v>
                </c:pt>
                <c:pt idx="904">
                  <c:v>41304.750199016104</c:v>
                </c:pt>
                <c:pt idx="905">
                  <c:v>41686.938347033501</c:v>
                </c:pt>
                <c:pt idx="906">
                  <c:v>42072.662838444397</c:v>
                </c:pt>
                <c:pt idx="907">
                  <c:v>42461.956394631197</c:v>
                </c:pt>
                <c:pt idx="908">
                  <c:v>42854.852039743899</c:v>
                </c:pt>
                <c:pt idx="909">
                  <c:v>43251.383103500797</c:v>
                </c:pt>
                <c:pt idx="910">
                  <c:v>43651.583224016598</c:v>
                </c:pt>
                <c:pt idx="911">
                  <c:v>44055.486350655301</c:v>
                </c:pt>
                <c:pt idx="912">
                  <c:v>44463.126746910799</c:v>
                </c:pt>
                <c:pt idx="913">
                  <c:v>44874.538993313203</c:v>
                </c:pt>
                <c:pt idx="914">
                  <c:v>45289.757990361999</c:v>
                </c:pt>
                <c:pt idx="915">
                  <c:v>45708.818961487501</c:v>
                </c:pt>
                <c:pt idx="916">
                  <c:v>46131.7574560379</c:v>
                </c:pt>
                <c:pt idx="917">
                  <c:v>46558.609352295898</c:v>
                </c:pt>
                <c:pt idx="918">
                  <c:v>46989.410860521501</c:v>
                </c:pt>
                <c:pt idx="919">
                  <c:v>47424.198526024396</c:v>
                </c:pt>
                <c:pt idx="920">
                  <c:v>47863.009232263801</c:v>
                </c:pt>
                <c:pt idx="921">
                  <c:v>48305.880203977198</c:v>
                </c:pt>
                <c:pt idx="922">
                  <c:v>48752.849010338599</c:v>
                </c:pt>
                <c:pt idx="923">
                  <c:v>49203.953568145102</c:v>
                </c:pt>
                <c:pt idx="924">
                  <c:v>49659.232145033602</c:v>
                </c:pt>
                <c:pt idx="925">
                  <c:v>50118.7233627272</c:v>
                </c:pt>
                <c:pt idx="926">
                  <c:v>50582.466200311399</c:v>
                </c:pt>
                <c:pt idx="927">
                  <c:v>51050.499997540603</c:v>
                </c:pt>
                <c:pt idx="928">
                  <c:v>51522.864458175602</c:v>
                </c:pt>
                <c:pt idx="929">
                  <c:v>51999.599653351601</c:v>
                </c:pt>
                <c:pt idx="930">
                  <c:v>52480.746024977198</c:v>
                </c:pt>
                <c:pt idx="931">
                  <c:v>52966.344389165803</c:v>
                </c:pt>
                <c:pt idx="932">
                  <c:v>53456.435939697098</c:v>
                </c:pt>
                <c:pt idx="933">
                  <c:v>53951.062251512703</c:v>
                </c:pt>
                <c:pt idx="934">
                  <c:v>54450.265284242101</c:v>
                </c:pt>
                <c:pt idx="935">
                  <c:v>54954.087385762403</c:v>
                </c:pt>
                <c:pt idx="936">
                  <c:v>55462.571295791102</c:v>
                </c:pt>
                <c:pt idx="937">
                  <c:v>55975.760149510999</c:v>
                </c:pt>
                <c:pt idx="938">
                  <c:v>56493.6974812302</c:v>
                </c:pt>
                <c:pt idx="939">
                  <c:v>57016.427228074703</c:v>
                </c:pt>
                <c:pt idx="940">
                  <c:v>57543.993733715601</c:v>
                </c:pt>
                <c:pt idx="941">
                  <c:v>58076.441752131097</c:v>
                </c:pt>
                <c:pt idx="942">
                  <c:v>58613.816451402803</c:v>
                </c:pt>
                <c:pt idx="943">
                  <c:v>59156.163417547301</c:v>
                </c:pt>
                <c:pt idx="944">
                  <c:v>59703.528658383599</c:v>
                </c:pt>
                <c:pt idx="945">
                  <c:v>60255.958607435699</c:v>
                </c:pt>
                <c:pt idx="946">
                  <c:v>60813.500127871703</c:v>
                </c:pt>
                <c:pt idx="947">
                  <c:v>61376.200516479301</c:v>
                </c:pt>
                <c:pt idx="948">
                  <c:v>61944.107507678098</c:v>
                </c:pt>
                <c:pt idx="949">
                  <c:v>62517.269277568499</c:v>
                </c:pt>
                <c:pt idx="950">
                  <c:v>63095.734448019197</c:v>
                </c:pt>
                <c:pt idx="951">
                  <c:v>63679.552090791498</c:v>
                </c:pt>
                <c:pt idx="952">
                  <c:v>64268.771731701898</c:v>
                </c:pt>
                <c:pt idx="953">
                  <c:v>64863.443354823801</c:v>
                </c:pt>
                <c:pt idx="954">
                  <c:v>65463.617406727397</c:v>
                </c:pt>
                <c:pt idx="955">
                  <c:v>66069.3448007595</c:v>
                </c:pt>
                <c:pt idx="956">
                  <c:v>66680.676921362101</c:v>
                </c:pt>
                <c:pt idx="957">
                  <c:v>67297.6656284317</c:v>
                </c:pt>
                <c:pt idx="958">
                  <c:v>67920.363261718405</c:v>
                </c:pt>
                <c:pt idx="959">
                  <c:v>68548.822645266104</c:v>
                </c:pt>
                <c:pt idx="960">
                  <c:v>69183.097091893593</c:v>
                </c:pt>
                <c:pt idx="961">
                  <c:v>69823.240407717094</c:v>
                </c:pt>
                <c:pt idx="962">
                  <c:v>70469.306896714595</c:v>
                </c:pt>
                <c:pt idx="963">
                  <c:v>71121.351365332797</c:v>
                </c:pt>
                <c:pt idx="964">
                  <c:v>71779.4291271361</c:v>
                </c:pt>
                <c:pt idx="965">
                  <c:v>72443.596007498898</c:v>
                </c:pt>
                <c:pt idx="966">
                  <c:v>73113.908348341705</c:v>
                </c:pt>
                <c:pt idx="967">
                  <c:v>73790.423012910003</c:v>
                </c:pt>
                <c:pt idx="968">
                  <c:v>74473.197390598798</c:v>
                </c:pt>
                <c:pt idx="969">
                  <c:v>75162.289401820497</c:v>
                </c:pt>
                <c:pt idx="970">
                  <c:v>75857.757502918306</c:v>
                </c:pt>
                <c:pt idx="971">
                  <c:v>76559.660691125595</c:v>
                </c:pt>
                <c:pt idx="972">
                  <c:v>77268.058509570197</c:v>
                </c:pt>
                <c:pt idx="973">
                  <c:v>77983.011052325804</c:v>
                </c:pt>
                <c:pt idx="974">
                  <c:v>78704.578969509806</c:v>
                </c:pt>
                <c:pt idx="975">
                  <c:v>79432.823472428106</c:v>
                </c:pt>
                <c:pt idx="976">
                  <c:v>80167.806338767798</c:v>
                </c:pt>
                <c:pt idx="977">
                  <c:v>80909.589917838195</c:v>
                </c:pt>
                <c:pt idx="978">
                  <c:v>81658.237135859206</c:v>
                </c:pt>
                <c:pt idx="979">
                  <c:v>82413.811501300195</c:v>
                </c:pt>
                <c:pt idx="980">
                  <c:v>83176.377110267</c:v>
                </c:pt>
                <c:pt idx="981">
                  <c:v>83945.998651939706</c:v>
                </c:pt>
                <c:pt idx="982">
                  <c:v>84722.741414059594</c:v>
                </c:pt>
                <c:pt idx="983">
                  <c:v>85506.671288468293</c:v>
                </c:pt>
                <c:pt idx="984">
                  <c:v>86297.854776697</c:v>
                </c:pt>
                <c:pt idx="985">
                  <c:v>87096.358995607996</c:v>
                </c:pt>
                <c:pt idx="986">
                  <c:v>87902.251683088398</c:v>
                </c:pt>
                <c:pt idx="987">
                  <c:v>88715.601203796003</c:v>
                </c:pt>
                <c:pt idx="988">
                  <c:v>89536.476554959299</c:v>
                </c:pt>
                <c:pt idx="989">
                  <c:v>90364.947372230105</c:v>
                </c:pt>
                <c:pt idx="990">
                  <c:v>91201.083935590897</c:v>
                </c:pt>
                <c:pt idx="991">
                  <c:v>92044.957175317104</c:v>
                </c:pt>
                <c:pt idx="992">
                  <c:v>92896.6386779936</c:v>
                </c:pt>
                <c:pt idx="993">
                  <c:v>93756.200692587998</c:v>
                </c:pt>
                <c:pt idx="994">
                  <c:v>94623.7161365793</c:v>
                </c:pt>
                <c:pt idx="995">
                  <c:v>95499.2586021436</c:v>
                </c:pt>
                <c:pt idx="996">
                  <c:v>96382.902362396999</c:v>
                </c:pt>
                <c:pt idx="997">
                  <c:v>97274.722377696497</c:v>
                </c:pt>
                <c:pt idx="998">
                  <c:v>98174.794301998394</c:v>
                </c:pt>
                <c:pt idx="999">
                  <c:v>99083.194489276706</c:v>
                </c:pt>
                <c:pt idx="1000">
                  <c:v>100000</c:v>
                </c:pt>
                <c:pt idx="1001">
                  <c:v>100925.288607668</c:v>
                </c:pt>
                <c:pt idx="1002">
                  <c:v>101859.138805411</c:v>
                </c:pt>
                <c:pt idx="1003">
                  <c:v>102801.62981264701</c:v>
                </c:pt>
                <c:pt idx="1004">
                  <c:v>103752.841581801</c:v>
                </c:pt>
                <c:pt idx="1005">
                  <c:v>104712.85480508899</c:v>
                </c:pt>
                <c:pt idx="1006">
                  <c:v>105681.750921365</c:v>
                </c:pt>
                <c:pt idx="1007">
                  <c:v>106659.612123025</c:v>
                </c:pt>
                <c:pt idx="1008">
                  <c:v>107646.521362983</c:v>
                </c:pt>
                <c:pt idx="1009">
                  <c:v>108642.562361706</c:v>
                </c:pt>
                <c:pt idx="1010">
                  <c:v>109647.819614318</c:v>
                </c:pt>
                <c:pt idx="1011">
                  <c:v>110662.37839776601</c:v>
                </c:pt>
                <c:pt idx="1012">
                  <c:v>111686.32477805601</c:v>
                </c:pt>
                <c:pt idx="1013">
                  <c:v>112719.74561755</c:v>
                </c:pt>
                <c:pt idx="1014">
                  <c:v>113762.728582343</c:v>
                </c:pt>
                <c:pt idx="1015">
                  <c:v>114815.36214968799</c:v>
                </c:pt>
                <c:pt idx="1016">
                  <c:v>115877.73561551201</c:v>
                </c:pt>
                <c:pt idx="1017">
                  <c:v>116949.939101986</c:v>
                </c:pt>
                <c:pt idx="1018">
                  <c:v>118032.06356517199</c:v>
                </c:pt>
                <c:pt idx="1019">
                  <c:v>119124.200802737</c:v>
                </c:pt>
                <c:pt idx="1020">
                  <c:v>120226.443461741</c:v>
                </c:pt>
                <c:pt idx="1021">
                  <c:v>121338.885046497</c:v>
                </c:pt>
                <c:pt idx="1022">
                  <c:v>122461.619926504</c:v>
                </c:pt>
                <c:pt idx="1023">
                  <c:v>123594.74334445001</c:v>
                </c:pt>
                <c:pt idx="1024">
                  <c:v>124738.351424294</c:v>
                </c:pt>
                <c:pt idx="1025">
                  <c:v>125892.541179416</c:v>
                </c:pt>
                <c:pt idx="1026">
                  <c:v>127057.410520854</c:v>
                </c:pt>
                <c:pt idx="1027">
                  <c:v>128233.058265602</c:v>
                </c:pt>
                <c:pt idx="1028">
                  <c:v>129419.58414499801</c:v>
                </c:pt>
                <c:pt idx="1029">
                  <c:v>130617.088813184</c:v>
                </c:pt>
                <c:pt idx="1030">
                  <c:v>131825.67385563999</c:v>
                </c:pt>
                <c:pt idx="1031">
                  <c:v>133045.44179780901</c:v>
                </c:pt>
                <c:pt idx="1032">
                  <c:v>134276.49611378601</c:v>
                </c:pt>
                <c:pt idx="1033">
                  <c:v>135518.941235103</c:v>
                </c:pt>
                <c:pt idx="1034">
                  <c:v>136772.88255958399</c:v>
                </c:pt>
                <c:pt idx="1035">
                  <c:v>138038.426460288</c:v>
                </c:pt>
                <c:pt idx="1036">
                  <c:v>139315.68029453</c:v>
                </c:pt>
                <c:pt idx="1037">
                  <c:v>140604.75241299099</c:v>
                </c:pt>
                <c:pt idx="1038">
                  <c:v>141905.75216890901</c:v>
                </c:pt>
                <c:pt idx="1039">
                  <c:v>143218.789927354</c:v>
                </c:pt>
                <c:pt idx="1040">
                  <c:v>144543.977074592</c:v>
                </c:pt>
                <c:pt idx="1041">
                  <c:v>145881.42602753401</c:v>
                </c:pt>
                <c:pt idx="1042">
                  <c:v>147231.250243271</c:v>
                </c:pt>
                <c:pt idx="1043">
                  <c:v>148593.56422870001</c:v>
                </c:pt>
                <c:pt idx="1044">
                  <c:v>149968.483550237</c:v>
                </c:pt>
                <c:pt idx="1045">
                  <c:v>151356.12484362</c:v>
                </c:pt>
                <c:pt idx="1046">
                  <c:v>152756.60582380701</c:v>
                </c:pt>
                <c:pt idx="1047">
                  <c:v>154170.04529495499</c:v>
                </c:pt>
                <c:pt idx="1048">
                  <c:v>155596.56316050701</c:v>
                </c:pt>
                <c:pt idx="1049">
                  <c:v>157036.28043335499</c:v>
                </c:pt>
                <c:pt idx="1050">
                  <c:v>158489.319246111</c:v>
                </c:pt>
                <c:pt idx="1051">
                  <c:v>159955.80286146601</c:v>
                </c:pt>
                <c:pt idx="1052">
                  <c:v>161435.85568264799</c:v>
                </c:pt>
                <c:pt idx="1053">
                  <c:v>162929.60326397201</c:v>
                </c:pt>
                <c:pt idx="1054">
                  <c:v>164437.17232149301</c:v>
                </c:pt>
                <c:pt idx="1055">
                  <c:v>165958.690743755</c:v>
                </c:pt>
                <c:pt idx="1056">
                  <c:v>167494.28760264299</c:v>
                </c:pt>
                <c:pt idx="1057">
                  <c:v>169044.09316432601</c:v>
                </c:pt>
                <c:pt idx="1058">
                  <c:v>170608.23890031199</c:v>
                </c:pt>
                <c:pt idx="1059">
                  <c:v>172186.8574986</c:v>
                </c:pt>
                <c:pt idx="1060">
                  <c:v>173780.08287493701</c:v>
                </c:pt>
                <c:pt idx="1061">
                  <c:v>175388.05018417601</c:v>
                </c:pt>
                <c:pt idx="1062">
                  <c:v>177010.895831742</c:v>
                </c:pt>
                <c:pt idx="1063">
                  <c:v>178648.757485204</c:v>
                </c:pt>
                <c:pt idx="1064">
                  <c:v>180301.774085957</c:v>
                </c:pt>
                <c:pt idx="1065">
                  <c:v>181970.08586099799</c:v>
                </c:pt>
                <c:pt idx="1066">
                  <c:v>183653.83433483401</c:v>
                </c:pt>
                <c:pt idx="1067">
                  <c:v>185353.16234148099</c:v>
                </c:pt>
                <c:pt idx="1068">
                  <c:v>187068.21403658</c:v>
                </c:pt>
                <c:pt idx="1069">
                  <c:v>188799.13490962901</c:v>
                </c:pt>
                <c:pt idx="1070">
                  <c:v>190546.07179632399</c:v>
                </c:pt>
                <c:pt idx="1071">
                  <c:v>192309.17289101501</c:v>
                </c:pt>
                <c:pt idx="1072">
                  <c:v>194088.587759277</c:v>
                </c:pt>
                <c:pt idx="1073">
                  <c:v>195884.46735059799</c:v>
                </c:pt>
                <c:pt idx="1074">
                  <c:v>197696.96401118601</c:v>
                </c:pt>
                <c:pt idx="1075">
                  <c:v>199526.23149688699</c:v>
                </c:pt>
                <c:pt idx="1076">
                  <c:v>201372.42498623801</c:v>
                </c:pt>
                <c:pt idx="1077">
                  <c:v>203235.70109362199</c:v>
                </c:pt>
                <c:pt idx="1078">
                  <c:v>205116.217882556</c:v>
                </c:pt>
                <c:pt idx="1079">
                  <c:v>207014.13487910401</c:v>
                </c:pt>
                <c:pt idx="1080">
                  <c:v>208929.61308540401</c:v>
                </c:pt>
                <c:pt idx="1081">
                  <c:v>210862.81499332801</c:v>
                </c:pt>
                <c:pt idx="1082">
                  <c:v>212813.90459827101</c:v>
                </c:pt>
                <c:pt idx="1083">
                  <c:v>214783.04741305299</c:v>
                </c:pt>
                <c:pt idx="1084">
                  <c:v>216770.41048196901</c:v>
                </c:pt>
                <c:pt idx="1085">
                  <c:v>218776.162394955</c:v>
                </c:pt>
                <c:pt idx="1086">
                  <c:v>220800.47330188999</c:v>
                </c:pt>
                <c:pt idx="1087">
                  <c:v>222843.51492702999</c:v>
                </c:pt>
                <c:pt idx="1088">
                  <c:v>224905.46058357801</c:v>
                </c:pt>
                <c:pt idx="1089">
                  <c:v>226986.48518838201</c:v>
                </c:pt>
                <c:pt idx="1090">
                  <c:v>229086.76527677701</c:v>
                </c:pt>
                <c:pt idx="1091">
                  <c:v>231206.479017559</c:v>
                </c:pt>
                <c:pt idx="1092">
                  <c:v>233345.8062281</c:v>
                </c:pt>
                <c:pt idx="1093">
                  <c:v>235504.92838960001</c:v>
                </c:pt>
                <c:pt idx="1094">
                  <c:v>237684.02866248699</c:v>
                </c:pt>
                <c:pt idx="1095">
                  <c:v>239883.29190194799</c:v>
                </c:pt>
                <c:pt idx="1096">
                  <c:v>242102.904673618</c:v>
                </c:pt>
                <c:pt idx="1097">
                  <c:v>244343.05526939701</c:v>
                </c:pt>
                <c:pt idx="1098">
                  <c:v>246603.93372343399</c:v>
                </c:pt>
                <c:pt idx="1099">
                  <c:v>248885.73182823899</c:v>
                </c:pt>
                <c:pt idx="1100">
                  <c:v>251188.643150958</c:v>
                </c:pt>
                <c:pt idx="1101">
                  <c:v>253512.86304979</c:v>
                </c:pt>
                <c:pt idx="1102">
                  <c:v>255858.58869056401</c:v>
                </c:pt>
                <c:pt idx="1103">
                  <c:v>258226.01906345901</c:v>
                </c:pt>
                <c:pt idx="1104">
                  <c:v>260615.35499988901</c:v>
                </c:pt>
                <c:pt idx="1105">
                  <c:v>263026.799189538</c:v>
                </c:pt>
                <c:pt idx="1106">
                  <c:v>265460.55619755399</c:v>
                </c:pt>
                <c:pt idx="1107">
                  <c:v>267916.83248190302</c:v>
                </c:pt>
                <c:pt idx="1108">
                  <c:v>270395.83641088399</c:v>
                </c:pt>
                <c:pt idx="1109">
                  <c:v>272897.77828080399</c:v>
                </c:pt>
                <c:pt idx="1110">
                  <c:v>275422.87033381598</c:v>
                </c:pt>
                <c:pt idx="1111">
                  <c:v>277971.32677592803</c:v>
                </c:pt>
                <c:pt idx="1112">
                  <c:v>280543.36379517103</c:v>
                </c:pt>
                <c:pt idx="1113">
                  <c:v>283139.19957993698</c:v>
                </c:pt>
                <c:pt idx="1114">
                  <c:v>285759.05433749402</c:v>
                </c:pt>
                <c:pt idx="1115">
                  <c:v>288403.15031265997</c:v>
                </c:pt>
                <c:pt idx="1116">
                  <c:v>291071.71180665999</c:v>
                </c:pt>
                <c:pt idx="1117">
                  <c:v>293764.96519615297</c:v>
                </c:pt>
                <c:pt idx="1118">
                  <c:v>296483.138952434</c:v>
                </c:pt>
                <c:pt idx="1119">
                  <c:v>299226.463660818</c:v>
                </c:pt>
                <c:pt idx="1120">
                  <c:v>301995.17204020103</c:v>
                </c:pt>
                <c:pt idx="1121">
                  <c:v>304789.49896279798</c:v>
                </c:pt>
                <c:pt idx="1122">
                  <c:v>307609.681474071</c:v>
                </c:pt>
                <c:pt idx="1123">
                  <c:v>310455.95881283499</c:v>
                </c:pt>
                <c:pt idx="1124">
                  <c:v>313328.57243155799</c:v>
                </c:pt>
                <c:pt idx="1125">
                  <c:v>316227.76601683698</c:v>
                </c:pt>
                <c:pt idx="1126">
                  <c:v>319153.78551007499</c:v>
                </c:pt>
                <c:pt idx="1127">
                  <c:v>322106.87912834302</c:v>
                </c:pt>
                <c:pt idx="1128">
                  <c:v>325087.29738543398</c:v>
                </c:pt>
                <c:pt idx="1129">
                  <c:v>328095.29311311903</c:v>
                </c:pt>
                <c:pt idx="1130">
                  <c:v>331131.12148258998</c:v>
                </c:pt>
                <c:pt idx="1131">
                  <c:v>334195.04002611397</c:v>
                </c:pt>
                <c:pt idx="1132">
                  <c:v>337287.30865886802</c:v>
                </c:pt>
                <c:pt idx="1133">
                  <c:v>340408.189701</c:v>
                </c:pt>
                <c:pt idx="1134">
                  <c:v>343557.94789987401</c:v>
                </c:pt>
                <c:pt idx="1135">
                  <c:v>346736.85045253101</c:v>
                </c:pt>
                <c:pt idx="1136">
                  <c:v>349945.16702835599</c:v>
                </c:pt>
                <c:pt idx="1137">
                  <c:v>353183.16979195602</c:v>
                </c:pt>
                <c:pt idx="1138">
                  <c:v>356451.13342624297</c:v>
                </c:pt>
                <c:pt idx="1139">
                  <c:v>359749.33515574201</c:v>
                </c:pt>
                <c:pt idx="1140">
                  <c:v>363078.05477009999</c:v>
                </c:pt>
                <c:pt idx="1141">
                  <c:v>366437.57464783301</c:v>
                </c:pt>
                <c:pt idx="1142">
                  <c:v>369828.17978026503</c:v>
                </c:pt>
                <c:pt idx="1143">
                  <c:v>373250.15779571998</c:v>
                </c:pt>
                <c:pt idx="1144">
                  <c:v>376703.79898390803</c:v>
                </c:pt>
                <c:pt idx="1145">
                  <c:v>380189.39632056101</c:v>
                </c:pt>
                <c:pt idx="1146">
                  <c:v>383707.24549227802</c:v>
                </c:pt>
                <c:pt idx="1147">
                  <c:v>387257.644921617</c:v>
                </c:pt>
                <c:pt idx="1148">
                  <c:v>390840.89579240099</c:v>
                </c:pt>
                <c:pt idx="1149">
                  <c:v>394457.30207527801</c:v>
                </c:pt>
                <c:pt idx="1150">
                  <c:v>398107.17055349599</c:v>
                </c:pt>
                <c:pt idx="1151">
                  <c:v>401790.81084893999</c:v>
                </c:pt>
                <c:pt idx="1152">
                  <c:v>405508.53544838302</c:v>
                </c:pt>
                <c:pt idx="1153">
                  <c:v>409260.65973001003</c:v>
                </c:pt>
                <c:pt idx="1154">
                  <c:v>413047.50199016102</c:v>
                </c:pt>
                <c:pt idx="1155">
                  <c:v>416869.38347033499</c:v>
                </c:pt>
                <c:pt idx="1156">
                  <c:v>420726.628384443</c:v>
                </c:pt>
                <c:pt idx="1157">
                  <c:v>424619.563946312</c:v>
                </c:pt>
                <c:pt idx="1158">
                  <c:v>428548.52039743902</c:v>
                </c:pt>
                <c:pt idx="1159">
                  <c:v>432513.83103500801</c:v>
                </c:pt>
                <c:pt idx="1160">
                  <c:v>436515.83224016498</c:v>
                </c:pt>
                <c:pt idx="1161">
                  <c:v>440554.863506553</c:v>
                </c:pt>
                <c:pt idx="1162">
                  <c:v>444631.26746910799</c:v>
                </c:pt>
                <c:pt idx="1163">
                  <c:v>448745.38993313198</c:v>
                </c:pt>
                <c:pt idx="1164">
                  <c:v>452897.57990362</c:v>
                </c:pt>
                <c:pt idx="1165">
                  <c:v>457088.18961487501</c:v>
                </c:pt>
                <c:pt idx="1166">
                  <c:v>461317.57456037903</c:v>
                </c:pt>
                <c:pt idx="1167">
                  <c:v>465586.09352295898</c:v>
                </c:pt>
                <c:pt idx="1168">
                  <c:v>469894.10860521498</c:v>
                </c:pt>
                <c:pt idx="1169">
                  <c:v>474241.98526024399</c:v>
                </c:pt>
                <c:pt idx="1170">
                  <c:v>478630.09232263803</c:v>
                </c:pt>
                <c:pt idx="1171">
                  <c:v>483058.80203977198</c:v>
                </c:pt>
                <c:pt idx="1172">
                  <c:v>487528.490103385</c:v>
                </c:pt>
                <c:pt idx="1173">
                  <c:v>492039.53568145097</c:v>
                </c:pt>
                <c:pt idx="1174">
                  <c:v>496592.32145033497</c:v>
                </c:pt>
                <c:pt idx="1175">
                  <c:v>501187.23362727201</c:v>
                </c:pt>
                <c:pt idx="1176">
                  <c:v>505824.66200311302</c:v>
                </c:pt>
                <c:pt idx="1177">
                  <c:v>510504.99997540598</c:v>
                </c:pt>
                <c:pt idx="1178">
                  <c:v>515228.64458175597</c:v>
                </c:pt>
                <c:pt idx="1179">
                  <c:v>519995.99653351598</c:v>
                </c:pt>
                <c:pt idx="1180">
                  <c:v>524807.46024977195</c:v>
                </c:pt>
                <c:pt idx="1181">
                  <c:v>529663.44389165798</c:v>
                </c:pt>
                <c:pt idx="1182">
                  <c:v>534564.35939697095</c:v>
                </c:pt>
                <c:pt idx="1183">
                  <c:v>539510.62251512695</c:v>
                </c:pt>
                <c:pt idx="1184">
                  <c:v>544502.65284242004</c:v>
                </c:pt>
                <c:pt idx="1185">
                  <c:v>549540.87385762401</c:v>
                </c:pt>
                <c:pt idx="1186">
                  <c:v>554625.71295791003</c:v>
                </c:pt>
                <c:pt idx="1187">
                  <c:v>559757.60149510996</c:v>
                </c:pt>
                <c:pt idx="1188">
                  <c:v>564936.97481230204</c:v>
                </c:pt>
                <c:pt idx="1189">
                  <c:v>570164.27228074695</c:v>
                </c:pt>
                <c:pt idx="1190">
                  <c:v>575439.93733715604</c:v>
                </c:pt>
                <c:pt idx="1191">
                  <c:v>580764.41752131202</c:v>
                </c:pt>
                <c:pt idx="1192">
                  <c:v>586138.164514028</c:v>
                </c:pt>
                <c:pt idx="1193">
                  <c:v>591561.63417547406</c:v>
                </c:pt>
                <c:pt idx="1194">
                  <c:v>597035.28658383596</c:v>
                </c:pt>
                <c:pt idx="1195">
                  <c:v>602559.58607435797</c:v>
                </c:pt>
                <c:pt idx="1196">
                  <c:v>608135.00127871695</c:v>
                </c:pt>
                <c:pt idx="1197">
                  <c:v>613762.00516479404</c:v>
                </c:pt>
                <c:pt idx="1198">
                  <c:v>619441.07507678098</c:v>
                </c:pt>
                <c:pt idx="1199">
                  <c:v>625172.69277568604</c:v>
                </c:pt>
                <c:pt idx="1200">
                  <c:v>630957.34448019206</c:v>
                </c:pt>
                <c:pt idx="1201">
                  <c:v>636795.52090791601</c:v>
                </c:pt>
                <c:pt idx="1202">
                  <c:v>642687.71731701901</c:v>
                </c:pt>
                <c:pt idx="1203">
                  <c:v>648634.43354823801</c:v>
                </c:pt>
                <c:pt idx="1204">
                  <c:v>654636.17406727397</c:v>
                </c:pt>
                <c:pt idx="1205">
                  <c:v>660693.44800759596</c:v>
                </c:pt>
                <c:pt idx="1206">
                  <c:v>666806.76921362104</c:v>
                </c:pt>
                <c:pt idx="1207">
                  <c:v>672976.65628431796</c:v>
                </c:pt>
                <c:pt idx="1208">
                  <c:v>679203.63261718396</c:v>
                </c:pt>
                <c:pt idx="1209">
                  <c:v>685488.22645266203</c:v>
                </c:pt>
                <c:pt idx="1210">
                  <c:v>691830.97091893596</c:v>
                </c:pt>
                <c:pt idx="1211">
                  <c:v>698232.404077171</c:v>
                </c:pt>
                <c:pt idx="1212">
                  <c:v>704693.06896714598</c:v>
                </c:pt>
                <c:pt idx="1213">
                  <c:v>711213.51365332899</c:v>
                </c:pt>
                <c:pt idx="1214">
                  <c:v>717794.29127136106</c:v>
                </c:pt>
                <c:pt idx="1215">
                  <c:v>724435.96007499006</c:v>
                </c:pt>
                <c:pt idx="1216">
                  <c:v>731139.08348341705</c:v>
                </c:pt>
                <c:pt idx="1217">
                  <c:v>737904.23012910096</c:v>
                </c:pt>
                <c:pt idx="1218">
                  <c:v>744731.97390598804</c:v>
                </c:pt>
                <c:pt idx="1219">
                  <c:v>751622.89401820605</c:v>
                </c:pt>
                <c:pt idx="1220">
                  <c:v>758577.57502918295</c:v>
                </c:pt>
                <c:pt idx="1221">
                  <c:v>765596.60691125598</c:v>
                </c:pt>
                <c:pt idx="1222">
                  <c:v>772680.58509570197</c:v>
                </c:pt>
                <c:pt idx="1223">
                  <c:v>779830.11052325903</c:v>
                </c:pt>
                <c:pt idx="1224">
                  <c:v>787045.78969509795</c:v>
                </c:pt>
                <c:pt idx="1225">
                  <c:v>794328.23472428205</c:v>
                </c:pt>
                <c:pt idx="1226">
                  <c:v>801678.063387678</c:v>
                </c:pt>
                <c:pt idx="1227">
                  <c:v>809095.89917838201</c:v>
                </c:pt>
                <c:pt idx="1228">
                  <c:v>816582.37135859195</c:v>
                </c:pt>
                <c:pt idx="1229">
                  <c:v>824138.115013003</c:v>
                </c:pt>
                <c:pt idx="1230">
                  <c:v>831763.77110267</c:v>
                </c:pt>
                <c:pt idx="1231">
                  <c:v>839459.98651939805</c:v>
                </c:pt>
                <c:pt idx="1232">
                  <c:v>847227.41414059605</c:v>
                </c:pt>
                <c:pt idx="1233">
                  <c:v>855066.71288468398</c:v>
                </c:pt>
                <c:pt idx="1234">
                  <c:v>862978.54776697</c:v>
                </c:pt>
                <c:pt idx="1235">
                  <c:v>870963.58995608101</c:v>
                </c:pt>
                <c:pt idx="1236">
                  <c:v>879022.51683088404</c:v>
                </c:pt>
                <c:pt idx="1237">
                  <c:v>887156.01203796105</c:v>
                </c:pt>
                <c:pt idx="1238">
                  <c:v>895364.76554959302</c:v>
                </c:pt>
                <c:pt idx="1239">
                  <c:v>903649.47372230201</c:v>
                </c:pt>
                <c:pt idx="1240">
                  <c:v>912010.83935590903</c:v>
                </c:pt>
                <c:pt idx="1241">
                  <c:v>920449.57175317197</c:v>
                </c:pt>
                <c:pt idx="1242">
                  <c:v>928966.38677993603</c:v>
                </c:pt>
                <c:pt idx="1243">
                  <c:v>937562.00692588103</c:v>
                </c:pt>
                <c:pt idx="1244">
                  <c:v>946237.16136579204</c:v>
                </c:pt>
                <c:pt idx="1245">
                  <c:v>954992.58602143603</c:v>
                </c:pt>
                <c:pt idx="1246">
                  <c:v>963829.02362396999</c:v>
                </c:pt>
                <c:pt idx="1247">
                  <c:v>972747.22377696598</c:v>
                </c:pt>
                <c:pt idx="1248">
                  <c:v>981747.94301998406</c:v>
                </c:pt>
                <c:pt idx="1249">
                  <c:v>990831.94489276805</c:v>
                </c:pt>
                <c:pt idx="1250">
                  <c:v>1000000</c:v>
                </c:pt>
                <c:pt idx="1251">
                  <c:v>1009252.88607668</c:v>
                </c:pt>
                <c:pt idx="1252">
                  <c:v>1018591.38805411</c:v>
                </c:pt>
                <c:pt idx="1253">
                  <c:v>1028016.2981264699</c:v>
                </c:pt>
                <c:pt idx="1254">
                  <c:v>1037528.41581801</c:v>
                </c:pt>
                <c:pt idx="1255">
                  <c:v>1047128.54805089</c:v>
                </c:pt>
                <c:pt idx="1256">
                  <c:v>1056817.5092136499</c:v>
                </c:pt>
                <c:pt idx="1257">
                  <c:v>1066596.12123025</c:v>
                </c:pt>
                <c:pt idx="1258">
                  <c:v>1076465.2136298299</c:v>
                </c:pt>
                <c:pt idx="1259">
                  <c:v>1086425.62361706</c:v>
                </c:pt>
                <c:pt idx="1260">
                  <c:v>1096478.1961431799</c:v>
                </c:pt>
                <c:pt idx="1261">
                  <c:v>1106623.7839776599</c:v>
                </c:pt>
                <c:pt idx="1262">
                  <c:v>1116863.2477805601</c:v>
                </c:pt>
                <c:pt idx="1263">
                  <c:v>1127197.4561755001</c:v>
                </c:pt>
                <c:pt idx="1264">
                  <c:v>1137627.2858234299</c:v>
                </c:pt>
                <c:pt idx="1265">
                  <c:v>1148153.62149688</c:v>
                </c:pt>
                <c:pt idx="1266">
                  <c:v>1158777.3561551201</c:v>
                </c:pt>
                <c:pt idx="1267">
                  <c:v>1169499.3910198701</c:v>
                </c:pt>
                <c:pt idx="1268">
                  <c:v>1180320.63565172</c:v>
                </c:pt>
                <c:pt idx="1269">
                  <c:v>1191242.0080273701</c:v>
                </c:pt>
                <c:pt idx="1270">
                  <c:v>1202264.4346174099</c:v>
                </c:pt>
                <c:pt idx="1271">
                  <c:v>1213388.8504649701</c:v>
                </c:pt>
                <c:pt idx="1272">
                  <c:v>1224616.19926504</c:v>
                </c:pt>
                <c:pt idx="1273">
                  <c:v>1235947.4334445</c:v>
                </c:pt>
                <c:pt idx="1274">
                  <c:v>1247383.5142429399</c:v>
                </c:pt>
                <c:pt idx="1275">
                  <c:v>1258925.41179416</c:v>
                </c:pt>
                <c:pt idx="1276">
                  <c:v>1270574.1052085401</c:v>
                </c:pt>
                <c:pt idx="1277">
                  <c:v>1282330.5826560201</c:v>
                </c:pt>
                <c:pt idx="1278">
                  <c:v>1294195.8414499799</c:v>
                </c:pt>
                <c:pt idx="1279">
                  <c:v>1306170.8881318399</c:v>
                </c:pt>
                <c:pt idx="1280">
                  <c:v>1318256.7385563999</c:v>
                </c:pt>
                <c:pt idx="1281">
                  <c:v>1330454.41797809</c:v>
                </c:pt>
                <c:pt idx="1282">
                  <c:v>1342764.9611378601</c:v>
                </c:pt>
                <c:pt idx="1283">
                  <c:v>1355189.4123510299</c:v>
                </c:pt>
                <c:pt idx="1284">
                  <c:v>1367728.8255958401</c:v>
                </c:pt>
                <c:pt idx="1285">
                  <c:v>1380384.26460288</c:v>
                </c:pt>
                <c:pt idx="1286">
                  <c:v>1393156.8029453</c:v>
                </c:pt>
                <c:pt idx="1287">
                  <c:v>1406047.5241299099</c:v>
                </c:pt>
                <c:pt idx="1288">
                  <c:v>1419057.5216890899</c:v>
                </c:pt>
                <c:pt idx="1289">
                  <c:v>1432187.8992735399</c:v>
                </c:pt>
                <c:pt idx="1290">
                  <c:v>1445439.77074592</c:v>
                </c:pt>
                <c:pt idx="1291">
                  <c:v>1458814.2602753399</c:v>
                </c:pt>
                <c:pt idx="1292">
                  <c:v>1472312.50243271</c:v>
                </c:pt>
                <c:pt idx="1293">
                  <c:v>1485935.6422870001</c:v>
                </c:pt>
                <c:pt idx="1294">
                  <c:v>1499684.83550237</c:v>
                </c:pt>
                <c:pt idx="1295">
                  <c:v>1513561.2484362</c:v>
                </c:pt>
                <c:pt idx="1296">
                  <c:v>1527566.05823807</c:v>
                </c:pt>
                <c:pt idx="1297">
                  <c:v>1541700.45294955</c:v>
                </c:pt>
                <c:pt idx="1298">
                  <c:v>1555965.6316050701</c:v>
                </c:pt>
                <c:pt idx="1299">
                  <c:v>1570362.8043335499</c:v>
                </c:pt>
                <c:pt idx="1300">
                  <c:v>1584893.19246111</c:v>
                </c:pt>
                <c:pt idx="1301">
                  <c:v>1599558.02861466</c:v>
                </c:pt>
                <c:pt idx="1302">
                  <c:v>1614358.55682648</c:v>
                </c:pt>
                <c:pt idx="1303">
                  <c:v>1629296.03263972</c:v>
                </c:pt>
                <c:pt idx="1304">
                  <c:v>1644371.7232149299</c:v>
                </c:pt>
                <c:pt idx="1305">
                  <c:v>1659586.9074375499</c:v>
                </c:pt>
                <c:pt idx="1306">
                  <c:v>1674942.8760264299</c:v>
                </c:pt>
                <c:pt idx="1307">
                  <c:v>1690440.9316432599</c:v>
                </c:pt>
                <c:pt idx="1308">
                  <c:v>1706082.3890031199</c:v>
                </c:pt>
                <c:pt idx="1309">
                  <c:v>1721868.5749860001</c:v>
                </c:pt>
                <c:pt idx="1310">
                  <c:v>1737800.8287493701</c:v>
                </c:pt>
                <c:pt idx="1311">
                  <c:v>1753880.50184176</c:v>
                </c:pt>
                <c:pt idx="1312">
                  <c:v>1770108.95831742</c:v>
                </c:pt>
                <c:pt idx="1313">
                  <c:v>1786487.57485204</c:v>
                </c:pt>
                <c:pt idx="1314">
                  <c:v>1803017.74085957</c:v>
                </c:pt>
                <c:pt idx="1315">
                  <c:v>1819700.85860998</c:v>
                </c:pt>
                <c:pt idx="1316">
                  <c:v>1836538.3433483399</c:v>
                </c:pt>
                <c:pt idx="1317">
                  <c:v>1853531.62341481</c:v>
                </c:pt>
                <c:pt idx="1318">
                  <c:v>1870682.1403657999</c:v>
                </c:pt>
                <c:pt idx="1319">
                  <c:v>1887991.3490962901</c:v>
                </c:pt>
                <c:pt idx="1320">
                  <c:v>1905460.7179632401</c:v>
                </c:pt>
                <c:pt idx="1321">
                  <c:v>1923091.72891015</c:v>
                </c:pt>
                <c:pt idx="1322">
                  <c:v>1940885.8775927699</c:v>
                </c:pt>
                <c:pt idx="1323">
                  <c:v>1958844.6735059801</c:v>
                </c:pt>
                <c:pt idx="1324">
                  <c:v>1976969.6401118599</c:v>
                </c:pt>
                <c:pt idx="1325">
                  <c:v>1995262.31496887</c:v>
                </c:pt>
                <c:pt idx="1326">
                  <c:v>2013724.2498623801</c:v>
                </c:pt>
                <c:pt idx="1327">
                  <c:v>2032357.0109362199</c:v>
                </c:pt>
                <c:pt idx="1328">
                  <c:v>2051162.17882556</c:v>
                </c:pt>
                <c:pt idx="1329">
                  <c:v>2070141.34879104</c:v>
                </c:pt>
                <c:pt idx="1330">
                  <c:v>2089296.1308540399</c:v>
                </c:pt>
                <c:pt idx="1331">
                  <c:v>2108628.14993328</c:v>
                </c:pt>
                <c:pt idx="1332">
                  <c:v>2128139.0459827101</c:v>
                </c:pt>
                <c:pt idx="1333">
                  <c:v>2147830.4741305299</c:v>
                </c:pt>
                <c:pt idx="1334">
                  <c:v>2167704.1048196899</c:v>
                </c:pt>
                <c:pt idx="1335">
                  <c:v>2187761.6239495501</c:v>
                </c:pt>
                <c:pt idx="1336">
                  <c:v>2208004.7330188998</c:v>
                </c:pt>
                <c:pt idx="1337">
                  <c:v>2228435.1492702998</c:v>
                </c:pt>
                <c:pt idx="1338">
                  <c:v>2249054.60583578</c:v>
                </c:pt>
                <c:pt idx="1339">
                  <c:v>2269864.8518838198</c:v>
                </c:pt>
                <c:pt idx="1340">
                  <c:v>2290867.65276777</c:v>
                </c:pt>
                <c:pt idx="1341">
                  <c:v>2312064.7901755902</c:v>
                </c:pt>
                <c:pt idx="1342">
                  <c:v>2333458.062281</c:v>
                </c:pt>
                <c:pt idx="1343">
                  <c:v>2355049.2838960001</c:v>
                </c:pt>
                <c:pt idx="1344">
                  <c:v>2376840.2866248698</c:v>
                </c:pt>
                <c:pt idx="1345">
                  <c:v>2398832.9190194798</c:v>
                </c:pt>
                <c:pt idx="1346">
                  <c:v>2421029.0467361701</c:v>
                </c:pt>
                <c:pt idx="1347">
                  <c:v>2443430.55269397</c:v>
                </c:pt>
                <c:pt idx="1348">
                  <c:v>2466039.3372343401</c:v>
                </c:pt>
                <c:pt idx="1349">
                  <c:v>2488857.31828239</c:v>
                </c:pt>
                <c:pt idx="1350">
                  <c:v>2511886.43150958</c:v>
                </c:pt>
                <c:pt idx="1351">
                  <c:v>2535128.6304978998</c:v>
                </c:pt>
                <c:pt idx="1352">
                  <c:v>2558585.8869056399</c:v>
                </c:pt>
                <c:pt idx="1353">
                  <c:v>2582260.1906345901</c:v>
                </c:pt>
                <c:pt idx="1354">
                  <c:v>2606153.5499988901</c:v>
                </c:pt>
                <c:pt idx="1355">
                  <c:v>2630267.99189538</c:v>
                </c:pt>
                <c:pt idx="1356">
                  <c:v>2654605.5619755401</c:v>
                </c:pt>
                <c:pt idx="1357">
                  <c:v>2679168.3248190298</c:v>
                </c:pt>
                <c:pt idx="1358">
                  <c:v>2703958.36410884</c:v>
                </c:pt>
                <c:pt idx="1359">
                  <c:v>2728977.7828080398</c:v>
                </c:pt>
                <c:pt idx="1360">
                  <c:v>2754228.7033381602</c:v>
                </c:pt>
                <c:pt idx="1361">
                  <c:v>2779713.2677592798</c:v>
                </c:pt>
                <c:pt idx="1362">
                  <c:v>2805433.6379517098</c:v>
                </c:pt>
                <c:pt idx="1363">
                  <c:v>2831391.9957993701</c:v>
                </c:pt>
                <c:pt idx="1364">
                  <c:v>2857590.5433749398</c:v>
                </c:pt>
                <c:pt idx="1365">
                  <c:v>2884031.5031265998</c:v>
                </c:pt>
                <c:pt idx="1366">
                  <c:v>2910717.1180666001</c:v>
                </c:pt>
                <c:pt idx="1367">
                  <c:v>2937649.6519615301</c:v>
                </c:pt>
                <c:pt idx="1368">
                  <c:v>2964831.3895243402</c:v>
                </c:pt>
                <c:pt idx="1369">
                  <c:v>2992264.6366081801</c:v>
                </c:pt>
                <c:pt idx="1370">
                  <c:v>3019951.7204020098</c:v>
                </c:pt>
                <c:pt idx="1371">
                  <c:v>3047894.9896279802</c:v>
                </c:pt>
                <c:pt idx="1372">
                  <c:v>3076096.81474071</c:v>
                </c:pt>
                <c:pt idx="1373">
                  <c:v>3104559.5881283502</c:v>
                </c:pt>
                <c:pt idx="1374">
                  <c:v>3133285.72431558</c:v>
                </c:pt>
                <c:pt idx="1375">
                  <c:v>3162277.6601683702</c:v>
                </c:pt>
                <c:pt idx="1376">
                  <c:v>3191537.85510075</c:v>
                </c:pt>
                <c:pt idx="1377">
                  <c:v>3221068.7912834301</c:v>
                </c:pt>
                <c:pt idx="1378">
                  <c:v>3250872.9738543401</c:v>
                </c:pt>
                <c:pt idx="1379">
                  <c:v>3280952.9311311902</c:v>
                </c:pt>
                <c:pt idx="1380">
                  <c:v>3311311.2148258998</c:v>
                </c:pt>
                <c:pt idx="1381">
                  <c:v>3341950.40026114</c:v>
                </c:pt>
                <c:pt idx="1382">
                  <c:v>3372873.0865886798</c:v>
                </c:pt>
                <c:pt idx="1383">
                  <c:v>3404081.89701</c:v>
                </c:pt>
                <c:pt idx="1384">
                  <c:v>3435579.4789987402</c:v>
                </c:pt>
                <c:pt idx="1385">
                  <c:v>3467368.5045253099</c:v>
                </c:pt>
                <c:pt idx="1386">
                  <c:v>3499451.6702835602</c:v>
                </c:pt>
                <c:pt idx="1387">
                  <c:v>3531831.6979195601</c:v>
                </c:pt>
                <c:pt idx="1388">
                  <c:v>3564511.3342624302</c:v>
                </c:pt>
                <c:pt idx="1389">
                  <c:v>3597493.3515574201</c:v>
                </c:pt>
                <c:pt idx="1390">
                  <c:v>3630780.54770101</c:v>
                </c:pt>
                <c:pt idx="1391">
                  <c:v>3664375.7464783299</c:v>
                </c:pt>
                <c:pt idx="1392">
                  <c:v>3698281.7978026499</c:v>
                </c:pt>
                <c:pt idx="1393">
                  <c:v>3732501.5779571999</c:v>
                </c:pt>
                <c:pt idx="1394">
                  <c:v>3767037.9898390798</c:v>
                </c:pt>
                <c:pt idx="1395">
                  <c:v>3801893.9632056099</c:v>
                </c:pt>
                <c:pt idx="1396">
                  <c:v>3837072.4549227799</c:v>
                </c:pt>
                <c:pt idx="1397">
                  <c:v>3872576.4492161698</c:v>
                </c:pt>
                <c:pt idx="1398">
                  <c:v>3908408.9579240102</c:v>
                </c:pt>
                <c:pt idx="1399">
                  <c:v>3944573.0207527801</c:v>
                </c:pt>
                <c:pt idx="1400">
                  <c:v>3981071.7055349601</c:v>
                </c:pt>
                <c:pt idx="1401">
                  <c:v>4017908.1084893998</c:v>
                </c:pt>
                <c:pt idx="1402">
                  <c:v>4055085.3544838298</c:v>
                </c:pt>
                <c:pt idx="1403">
                  <c:v>4092606.5973001001</c:v>
                </c:pt>
                <c:pt idx="1404">
                  <c:v>4130475.01990161</c:v>
                </c:pt>
                <c:pt idx="1405">
                  <c:v>4168693.83470335</c:v>
                </c:pt>
                <c:pt idx="1406">
                  <c:v>4207266.28384443</c:v>
                </c:pt>
                <c:pt idx="1407">
                  <c:v>4246195.6394631304</c:v>
                </c:pt>
                <c:pt idx="1408">
                  <c:v>4285485.2039743904</c:v>
                </c:pt>
                <c:pt idx="1409">
                  <c:v>4325138.31035008</c:v>
                </c:pt>
                <c:pt idx="1410">
                  <c:v>4365158.3224016502</c:v>
                </c:pt>
                <c:pt idx="1411">
                  <c:v>4405548.6350655304</c:v>
                </c:pt>
                <c:pt idx="1412">
                  <c:v>4446312.6746910801</c:v>
                </c:pt>
                <c:pt idx="1413">
                  <c:v>4487453.8993313201</c:v>
                </c:pt>
                <c:pt idx="1414">
                  <c:v>4528975.7990362002</c:v>
                </c:pt>
                <c:pt idx="1415">
                  <c:v>4570881.8961487496</c:v>
                </c:pt>
                <c:pt idx="1416">
                  <c:v>4613175.7456037896</c:v>
                </c:pt>
                <c:pt idx="1417">
                  <c:v>4655860.9352295902</c:v>
                </c:pt>
                <c:pt idx="1418">
                  <c:v>4698941.0860521495</c:v>
                </c:pt>
                <c:pt idx="1419">
                  <c:v>4742419.8526024399</c:v>
                </c:pt>
                <c:pt idx="1420">
                  <c:v>4786300.9232263798</c:v>
                </c:pt>
                <c:pt idx="1421">
                  <c:v>4830588.0203977199</c:v>
                </c:pt>
                <c:pt idx="1422">
                  <c:v>4875284.9010338504</c:v>
                </c:pt>
                <c:pt idx="1423">
                  <c:v>4920395.3568145102</c:v>
                </c:pt>
                <c:pt idx="1424">
                  <c:v>4965923.2145033497</c:v>
                </c:pt>
                <c:pt idx="1425">
                  <c:v>5011872.3362727202</c:v>
                </c:pt>
                <c:pt idx="1426">
                  <c:v>5058246.6200311296</c:v>
                </c:pt>
                <c:pt idx="1427">
                  <c:v>5105049.9997540601</c:v>
                </c:pt>
                <c:pt idx="1428">
                  <c:v>5152286.44581756</c:v>
                </c:pt>
                <c:pt idx="1429">
                  <c:v>5199959.9653351596</c:v>
                </c:pt>
                <c:pt idx="1430">
                  <c:v>5248074.6024977202</c:v>
                </c:pt>
                <c:pt idx="1431">
                  <c:v>5296634.4389165798</c:v>
                </c:pt>
                <c:pt idx="1432">
                  <c:v>5345643.5939697102</c:v>
                </c:pt>
                <c:pt idx="1433">
                  <c:v>5395106.2251512697</c:v>
                </c:pt>
                <c:pt idx="1434">
                  <c:v>5445026.5284241997</c:v>
                </c:pt>
                <c:pt idx="1435">
                  <c:v>5495408.7385762399</c:v>
                </c:pt>
                <c:pt idx="1436">
                  <c:v>5546257.1295790998</c:v>
                </c:pt>
                <c:pt idx="1437">
                  <c:v>5597576.0149510996</c:v>
                </c:pt>
                <c:pt idx="1438">
                  <c:v>5649369.7481230199</c:v>
                </c:pt>
                <c:pt idx="1439">
                  <c:v>5701642.7228074698</c:v>
                </c:pt>
                <c:pt idx="1440">
                  <c:v>5754399.3733715601</c:v>
                </c:pt>
                <c:pt idx="1441">
                  <c:v>5807644.1752131199</c:v>
                </c:pt>
                <c:pt idx="1442">
                  <c:v>5861381.64514028</c:v>
                </c:pt>
                <c:pt idx="1443">
                  <c:v>5915616.3417547401</c:v>
                </c:pt>
                <c:pt idx="1444">
                  <c:v>5970352.86583836</c:v>
                </c:pt>
                <c:pt idx="1445">
                  <c:v>6025595.8607435804</c:v>
                </c:pt>
                <c:pt idx="1446">
                  <c:v>6081350.0127871698</c:v>
                </c:pt>
                <c:pt idx="1447">
                  <c:v>6137620.0516479397</c:v>
                </c:pt>
                <c:pt idx="1448">
                  <c:v>6194410.7507678103</c:v>
                </c:pt>
                <c:pt idx="1449">
                  <c:v>6251726.9277568599</c:v>
                </c:pt>
                <c:pt idx="1450">
                  <c:v>6309573.4448019303</c:v>
                </c:pt>
                <c:pt idx="1451">
                  <c:v>6367955.2090791604</c:v>
                </c:pt>
                <c:pt idx="1452">
                  <c:v>6426877.1731701903</c:v>
                </c:pt>
                <c:pt idx="1453">
                  <c:v>6486344.3354823804</c:v>
                </c:pt>
                <c:pt idx="1454">
                  <c:v>6546361.7406727402</c:v>
                </c:pt>
                <c:pt idx="1455">
                  <c:v>6606934.48007596</c:v>
                </c:pt>
                <c:pt idx="1456">
                  <c:v>6668067.6921362104</c:v>
                </c:pt>
                <c:pt idx="1457">
                  <c:v>6729766.5628431803</c:v>
                </c:pt>
                <c:pt idx="1458">
                  <c:v>6792036.3261718396</c:v>
                </c:pt>
                <c:pt idx="1459">
                  <c:v>6854882.2645266196</c:v>
                </c:pt>
                <c:pt idx="1460">
                  <c:v>6918309.70918936</c:v>
                </c:pt>
                <c:pt idx="1461">
                  <c:v>6982324.0407717098</c:v>
                </c:pt>
                <c:pt idx="1462">
                  <c:v>7046930.6896714596</c:v>
                </c:pt>
                <c:pt idx="1463">
                  <c:v>7112135.1365332901</c:v>
                </c:pt>
                <c:pt idx="1464">
                  <c:v>7177942.9127136096</c:v>
                </c:pt>
                <c:pt idx="1465">
                  <c:v>7244359.6007498996</c:v>
                </c:pt>
                <c:pt idx="1466">
                  <c:v>7311390.8348341696</c:v>
                </c:pt>
                <c:pt idx="1467">
                  <c:v>7379042.3012910103</c:v>
                </c:pt>
                <c:pt idx="1468">
                  <c:v>7447319.7390598804</c:v>
                </c:pt>
                <c:pt idx="1469">
                  <c:v>7516228.94018206</c:v>
                </c:pt>
                <c:pt idx="1470">
                  <c:v>7585775.7502918299</c:v>
                </c:pt>
                <c:pt idx="1471">
                  <c:v>7655966.0691125598</c:v>
                </c:pt>
                <c:pt idx="1472">
                  <c:v>7726805.8509570202</c:v>
                </c:pt>
                <c:pt idx="1473">
                  <c:v>7798301.1052325899</c:v>
                </c:pt>
                <c:pt idx="1474">
                  <c:v>7870457.8969509797</c:v>
                </c:pt>
                <c:pt idx="1475">
                  <c:v>7943282.3472428201</c:v>
                </c:pt>
                <c:pt idx="1476">
                  <c:v>8016780.63387678</c:v>
                </c:pt>
                <c:pt idx="1477">
                  <c:v>8090958.9917838201</c:v>
                </c:pt>
                <c:pt idx="1478">
                  <c:v>8165823.7135859197</c:v>
                </c:pt>
                <c:pt idx="1479">
                  <c:v>8241381.1501300205</c:v>
                </c:pt>
                <c:pt idx="1480">
                  <c:v>8317637.7110267002</c:v>
                </c:pt>
                <c:pt idx="1481">
                  <c:v>8394599.8651939798</c:v>
                </c:pt>
                <c:pt idx="1482">
                  <c:v>8472274.1414059605</c:v>
                </c:pt>
                <c:pt idx="1483">
                  <c:v>8550667.1288468391</c:v>
                </c:pt>
                <c:pt idx="1484">
                  <c:v>8629785.4776696991</c:v>
                </c:pt>
                <c:pt idx="1485">
                  <c:v>8709635.8995608091</c:v>
                </c:pt>
                <c:pt idx="1486">
                  <c:v>8790225.1683088392</c:v>
                </c:pt>
                <c:pt idx="1487">
                  <c:v>8871560.12037961</c:v>
                </c:pt>
                <c:pt idx="1488">
                  <c:v>8953647.6554959305</c:v>
                </c:pt>
                <c:pt idx="1489">
                  <c:v>9036494.7372230198</c:v>
                </c:pt>
                <c:pt idx="1490">
                  <c:v>9120108.3935590908</c:v>
                </c:pt>
                <c:pt idx="1491">
                  <c:v>9204495.7175317202</c:v>
                </c:pt>
                <c:pt idx="1492">
                  <c:v>9289663.8677993603</c:v>
                </c:pt>
                <c:pt idx="1493">
                  <c:v>9375620.0692588091</c:v>
                </c:pt>
                <c:pt idx="1494">
                  <c:v>9462371.6136579197</c:v>
                </c:pt>
                <c:pt idx="1495">
                  <c:v>9549925.8602143601</c:v>
                </c:pt>
                <c:pt idx="1496">
                  <c:v>9638290.2362396996</c:v>
                </c:pt>
                <c:pt idx="1497">
                  <c:v>9727472.2377696596</c:v>
                </c:pt>
                <c:pt idx="1498">
                  <c:v>9817479.4301998392</c:v>
                </c:pt>
                <c:pt idx="1499">
                  <c:v>9908319.44892768</c:v>
                </c:pt>
                <c:pt idx="1500">
                  <c:v>10000000</c:v>
                </c:pt>
              </c:numCache>
            </c:numRef>
          </c:xVal>
          <c:yVal>
            <c:numRef>
              <c:f>'[1]3.6V 1A'!$B$5:$B$1505</c:f>
              <c:numCache>
                <c:formatCode>General</c:formatCode>
                <c:ptCount val="1501"/>
                <c:pt idx="0">
                  <c:v>63.3483988975279</c:v>
                </c:pt>
                <c:pt idx="1">
                  <c:v>63.345438553567</c:v>
                </c:pt>
                <c:pt idx="2">
                  <c:v>63.342425237987101</c:v>
                </c:pt>
                <c:pt idx="3">
                  <c:v>63.339358040577302</c:v>
                </c:pt>
                <c:pt idx="4">
                  <c:v>63.336236036858402</c:v>
                </c:pt>
                <c:pt idx="5">
                  <c:v>63.333058287689703</c:v>
                </c:pt>
                <c:pt idx="6">
                  <c:v>63.329823839247901</c:v>
                </c:pt>
                <c:pt idx="7">
                  <c:v>63.326531723319199</c:v>
                </c:pt>
                <c:pt idx="8">
                  <c:v>63.3231809562064</c:v>
                </c:pt>
                <c:pt idx="9">
                  <c:v>63.319770539607603</c:v>
                </c:pt>
                <c:pt idx="10">
                  <c:v>63.316299459273402</c:v>
                </c:pt>
                <c:pt idx="11">
                  <c:v>63.312766685800298</c:v>
                </c:pt>
                <c:pt idx="12">
                  <c:v>63.309171173772697</c:v>
                </c:pt>
                <c:pt idx="13">
                  <c:v>63.305511862363602</c:v>
                </c:pt>
                <c:pt idx="14">
                  <c:v>63.301787674497</c:v>
                </c:pt>
                <c:pt idx="15">
                  <c:v>63.297997516693101</c:v>
                </c:pt>
                <c:pt idx="16">
                  <c:v>63.294140279141502</c:v>
                </c:pt>
                <c:pt idx="17">
                  <c:v>63.290214835787403</c:v>
                </c:pt>
                <c:pt idx="18">
                  <c:v>63.286220043432401</c:v>
                </c:pt>
                <c:pt idx="19">
                  <c:v>63.282154742067704</c:v>
                </c:pt>
                <c:pt idx="20">
                  <c:v>63.278017754779697</c:v>
                </c:pt>
                <c:pt idx="21">
                  <c:v>63.273807887221601</c:v>
                </c:pt>
                <c:pt idx="22">
                  <c:v>63.269523927570901</c:v>
                </c:pt>
                <c:pt idx="23">
                  <c:v>63.265164646745397</c:v>
                </c:pt>
                <c:pt idx="24">
                  <c:v>63.260728797530298</c:v>
                </c:pt>
                <c:pt idx="25">
                  <c:v>63.2562151149939</c:v>
                </c:pt>
                <c:pt idx="26">
                  <c:v>63.251622315995</c:v>
                </c:pt>
                <c:pt idx="27">
                  <c:v>63.246949099446901</c:v>
                </c:pt>
                <c:pt idx="28">
                  <c:v>63.242194145545803</c:v>
                </c:pt>
                <c:pt idx="29">
                  <c:v>63.237356116226302</c:v>
                </c:pt>
                <c:pt idx="30">
                  <c:v>63.232433654407501</c:v>
                </c:pt>
                <c:pt idx="31">
                  <c:v>63.227425384445603</c:v>
                </c:pt>
                <c:pt idx="32">
                  <c:v>63.222329911666598</c:v>
                </c:pt>
                <c:pt idx="33">
                  <c:v>63.217145822076098</c:v>
                </c:pt>
                <c:pt idx="34">
                  <c:v>63.2118716827447</c:v>
                </c:pt>
                <c:pt idx="35">
                  <c:v>63.206506040934798</c:v>
                </c:pt>
                <c:pt idx="36">
                  <c:v>63.201047424730703</c:v>
                </c:pt>
                <c:pt idx="37">
                  <c:v>63.195494342465203</c:v>
                </c:pt>
                <c:pt idx="38">
                  <c:v>63.189845282701803</c:v>
                </c:pt>
                <c:pt idx="39">
                  <c:v>63.184098713891203</c:v>
                </c:pt>
                <c:pt idx="40">
                  <c:v>63.178253084810301</c:v>
                </c:pt>
                <c:pt idx="41">
                  <c:v>63.172306823948098</c:v>
                </c:pt>
                <c:pt idx="42">
                  <c:v>63.166258339566703</c:v>
                </c:pt>
                <c:pt idx="43">
                  <c:v>63.160106019658997</c:v>
                </c:pt>
                <c:pt idx="44">
                  <c:v>63.153848231889597</c:v>
                </c:pt>
                <c:pt idx="45">
                  <c:v>63.147483323345497</c:v>
                </c:pt>
                <c:pt idx="46">
                  <c:v>63.141009620468601</c:v>
                </c:pt>
                <c:pt idx="47">
                  <c:v>63.134425429286402</c:v>
                </c:pt>
                <c:pt idx="48">
                  <c:v>63.127729035068803</c:v>
                </c:pt>
                <c:pt idx="49">
                  <c:v>63.120918702075301</c:v>
                </c:pt>
                <c:pt idx="50">
                  <c:v>63.113992674132099</c:v>
                </c:pt>
                <c:pt idx="51">
                  <c:v>63.106949174078999</c:v>
                </c:pt>
                <c:pt idx="52">
                  <c:v>63.099786403796102</c:v>
                </c:pt>
                <c:pt idx="53">
                  <c:v>63.092502544261897</c:v>
                </c:pt>
                <c:pt idx="54">
                  <c:v>63.085095755643302</c:v>
                </c:pt>
                <c:pt idx="55">
                  <c:v>63.077564177186098</c:v>
                </c:pt>
                <c:pt idx="56">
                  <c:v>63.069905927209398</c:v>
                </c:pt>
                <c:pt idx="57">
                  <c:v>63.062119102925998</c:v>
                </c:pt>
                <c:pt idx="58">
                  <c:v>63.054201780878202</c:v>
                </c:pt>
                <c:pt idx="59">
                  <c:v>63.046152016860702</c:v>
                </c:pt>
                <c:pt idx="60">
                  <c:v>63.037967845395698</c:v>
                </c:pt>
                <c:pt idx="61">
                  <c:v>63.029647280533602</c:v>
                </c:pt>
                <c:pt idx="62">
                  <c:v>63.021188315858403</c:v>
                </c:pt>
                <c:pt idx="63">
                  <c:v>63.012588924089698</c:v>
                </c:pt>
                <c:pt idx="64">
                  <c:v>63.003847057220703</c:v>
                </c:pt>
                <c:pt idx="65">
                  <c:v>62.994960647295699</c:v>
                </c:pt>
                <c:pt idx="66">
                  <c:v>62.985927605582702</c:v>
                </c:pt>
                <c:pt idx="67">
                  <c:v>62.9767458234613</c:v>
                </c:pt>
                <c:pt idx="68">
                  <c:v>62.967413172183797</c:v>
                </c:pt>
                <c:pt idx="69">
                  <c:v>62.957927503036601</c:v>
                </c:pt>
                <c:pt idx="70">
                  <c:v>62.948286647726299</c:v>
                </c:pt>
                <c:pt idx="71">
                  <c:v>62.9384884182831</c:v>
                </c:pt>
                <c:pt idx="72">
                  <c:v>62.9285306075558</c:v>
                </c:pt>
                <c:pt idx="73">
                  <c:v>62.9184109890979</c:v>
                </c:pt>
                <c:pt idx="74">
                  <c:v>62.908127317683501</c:v>
                </c:pt>
                <c:pt idx="75">
                  <c:v>62.897677329317801</c:v>
                </c:pt>
                <c:pt idx="76">
                  <c:v>62.887058741703001</c:v>
                </c:pt>
                <c:pt idx="77">
                  <c:v>62.876269254350099</c:v>
                </c:pt>
                <c:pt idx="78">
                  <c:v>62.865306548971901</c:v>
                </c:pt>
                <c:pt idx="79">
                  <c:v>62.854168289809799</c:v>
                </c:pt>
                <c:pt idx="80">
                  <c:v>62.842852123831896</c:v>
                </c:pt>
                <c:pt idx="81">
                  <c:v>62.831355681176802</c:v>
                </c:pt>
                <c:pt idx="82">
                  <c:v>62.819676575531702</c:v>
                </c:pt>
                <c:pt idx="83">
                  <c:v>62.807812404335898</c:v>
                </c:pt>
                <c:pt idx="84">
                  <c:v>62.7957607495998</c:v>
                </c:pt>
                <c:pt idx="85">
                  <c:v>62.783519177705998</c:v>
                </c:pt>
                <c:pt idx="86">
                  <c:v>62.771085240379001</c:v>
                </c:pt>
                <c:pt idx="87">
                  <c:v>62.758456474967502</c:v>
                </c:pt>
                <c:pt idx="88">
                  <c:v>62.745630404676298</c:v>
                </c:pt>
                <c:pt idx="89">
                  <c:v>62.732604539463502</c:v>
                </c:pt>
                <c:pt idx="90">
                  <c:v>62.719376376445197</c:v>
                </c:pt>
                <c:pt idx="91">
                  <c:v>62.705943400139397</c:v>
                </c:pt>
                <c:pt idx="92">
                  <c:v>62.6923030832046</c:v>
                </c:pt>
                <c:pt idx="93">
                  <c:v>62.678452887124102</c:v>
                </c:pt>
                <c:pt idx="94">
                  <c:v>62.6643902628456</c:v>
                </c:pt>
                <c:pt idx="95">
                  <c:v>62.650112650857103</c:v>
                </c:pt>
                <c:pt idx="96">
                  <c:v>62.635617482827797</c:v>
                </c:pt>
                <c:pt idx="97">
                  <c:v>62.620902180917298</c:v>
                </c:pt>
                <c:pt idx="98">
                  <c:v>62.6059641597545</c:v>
                </c:pt>
                <c:pt idx="99">
                  <c:v>62.590800826279903</c:v>
                </c:pt>
                <c:pt idx="100">
                  <c:v>62.575409580834602</c:v>
                </c:pt>
                <c:pt idx="101">
                  <c:v>62.559787817737998</c:v>
                </c:pt>
                <c:pt idx="102">
                  <c:v>62.543932926066397</c:v>
                </c:pt>
                <c:pt idx="103">
                  <c:v>62.527842290811002</c:v>
                </c:pt>
                <c:pt idx="104">
                  <c:v>62.511513292676398</c:v>
                </c:pt>
                <c:pt idx="105">
                  <c:v>62.494943309980002</c:v>
                </c:pt>
                <c:pt idx="106">
                  <c:v>62.4781297191535</c:v>
                </c:pt>
                <c:pt idx="107">
                  <c:v>62.4610698950708</c:v>
                </c:pt>
                <c:pt idx="108">
                  <c:v>62.4437612126004</c:v>
                </c:pt>
                <c:pt idx="109">
                  <c:v>62.426201047416498</c:v>
                </c:pt>
                <c:pt idx="110">
                  <c:v>62.408386776160199</c:v>
                </c:pt>
                <c:pt idx="111">
                  <c:v>62.390315778452198</c:v>
                </c:pt>
                <c:pt idx="112">
                  <c:v>62.371985437144403</c:v>
                </c:pt>
                <c:pt idx="113">
                  <c:v>62.353393139473802</c:v>
                </c:pt>
                <c:pt idx="114">
                  <c:v>62.334536277836399</c:v>
                </c:pt>
                <c:pt idx="115">
                  <c:v>62.315412251154697</c:v>
                </c:pt>
                <c:pt idx="116">
                  <c:v>62.296018465684398</c:v>
                </c:pt>
                <c:pt idx="117">
                  <c:v>62.276352336127303</c:v>
                </c:pt>
                <c:pt idx="118">
                  <c:v>62.256411286349199</c:v>
                </c:pt>
                <c:pt idx="119">
                  <c:v>62.236192751011401</c:v>
                </c:pt>
                <c:pt idx="120">
                  <c:v>62.215694175955399</c:v>
                </c:pt>
                <c:pt idx="121">
                  <c:v>62.194913020045497</c:v>
                </c:pt>
                <c:pt idx="122">
                  <c:v>62.173846755496697</c:v>
                </c:pt>
                <c:pt idx="123">
                  <c:v>62.152492869561001</c:v>
                </c:pt>
                <c:pt idx="124">
                  <c:v>62.130848865515802</c:v>
                </c:pt>
                <c:pt idx="125">
                  <c:v>62.108912263324598</c:v>
                </c:pt>
                <c:pt idx="126">
                  <c:v>62.086680601460003</c:v>
                </c:pt>
                <c:pt idx="127">
                  <c:v>62.0641514377674</c:v>
                </c:pt>
                <c:pt idx="128">
                  <c:v>62.041322350293399</c:v>
                </c:pt>
                <c:pt idx="129">
                  <c:v>62.018190938959002</c:v>
                </c:pt>
                <c:pt idx="130">
                  <c:v>61.994754826350501</c:v>
                </c:pt>
                <c:pt idx="131">
                  <c:v>61.971011659090998</c:v>
                </c:pt>
                <c:pt idx="132">
                  <c:v>61.9469591090714</c:v>
                </c:pt>
                <c:pt idx="133">
                  <c:v>61.922594874122503</c:v>
                </c:pt>
                <c:pt idx="134">
                  <c:v>61.897916679853203</c:v>
                </c:pt>
                <c:pt idx="135">
                  <c:v>61.872922280325703</c:v>
                </c:pt>
                <c:pt idx="136">
                  <c:v>61.847609459537601</c:v>
                </c:pt>
                <c:pt idx="137">
                  <c:v>61.8219760323475</c:v>
                </c:pt>
                <c:pt idx="138">
                  <c:v>61.796019845619703</c:v>
                </c:pt>
                <c:pt idx="139">
                  <c:v>61.769738779829297</c:v>
                </c:pt>
                <c:pt idx="140">
                  <c:v>61.743130749700597</c:v>
                </c:pt>
                <c:pt idx="141">
                  <c:v>61.716193705419897</c:v>
                </c:pt>
                <c:pt idx="142">
                  <c:v>61.688925634003603</c:v>
                </c:pt>
                <c:pt idx="143">
                  <c:v>61.661324560372002</c:v>
                </c:pt>
                <c:pt idx="144">
                  <c:v>61.633388548093897</c:v>
                </c:pt>
                <c:pt idx="145">
                  <c:v>61.605115701046898</c:v>
                </c:pt>
                <c:pt idx="146">
                  <c:v>61.576504164139898</c:v>
                </c:pt>
                <c:pt idx="147">
                  <c:v>61.547552124456601</c:v>
                </c:pt>
                <c:pt idx="148">
                  <c:v>61.518257812305102</c:v>
                </c:pt>
                <c:pt idx="149">
                  <c:v>61.488619502384999</c:v>
                </c:pt>
                <c:pt idx="150">
                  <c:v>61.458635514499598</c:v>
                </c:pt>
                <c:pt idx="151">
                  <c:v>61.428304214884797</c:v>
                </c:pt>
                <c:pt idx="152">
                  <c:v>61.397624016871703</c:v>
                </c:pt>
                <c:pt idx="153">
                  <c:v>61.366593382287903</c:v>
                </c:pt>
                <c:pt idx="154">
                  <c:v>61.3352108218997</c:v>
                </c:pt>
                <c:pt idx="155">
                  <c:v>61.303474896642797</c:v>
                </c:pt>
                <c:pt idx="156">
                  <c:v>61.271384218157699</c:v>
                </c:pt>
                <c:pt idx="157">
                  <c:v>61.238937450098803</c:v>
                </c:pt>
                <c:pt idx="158">
                  <c:v>61.206133308640801</c:v>
                </c:pt>
                <c:pt idx="159">
                  <c:v>61.172970563193502</c:v>
                </c:pt>
                <c:pt idx="160">
                  <c:v>61.139448037590903</c:v>
                </c:pt>
                <c:pt idx="161">
                  <c:v>61.1055646103366</c:v>
                </c:pt>
                <c:pt idx="162">
                  <c:v>61.0713192155267</c:v>
                </c:pt>
                <c:pt idx="163">
                  <c:v>61.036710843507201</c:v>
                </c:pt>
                <c:pt idx="164">
                  <c:v>61.001738541552001</c:v>
                </c:pt>
                <c:pt idx="165">
                  <c:v>60.966401414338797</c:v>
                </c:pt>
                <c:pt idx="166">
                  <c:v>60.930698624373299</c:v>
                </c:pt>
                <c:pt idx="167">
                  <c:v>60.894629392950399</c:v>
                </c:pt>
                <c:pt idx="168">
                  <c:v>60.858193000276003</c:v>
                </c:pt>
                <c:pt idx="169">
                  <c:v>60.821388785924398</c:v>
                </c:pt>
                <c:pt idx="170">
                  <c:v>60.784216149378899</c:v>
                </c:pt>
                <c:pt idx="171">
                  <c:v>60.746674550264501</c:v>
                </c:pt>
                <c:pt idx="172">
                  <c:v>60.708763508841798</c:v>
                </c:pt>
                <c:pt idx="173">
                  <c:v>60.670482606200899</c:v>
                </c:pt>
                <c:pt idx="174">
                  <c:v>60.631831484094398</c:v>
                </c:pt>
                <c:pt idx="175">
                  <c:v>60.592809846041803</c:v>
                </c:pt>
                <c:pt idx="176">
                  <c:v>60.553417456722698</c:v>
                </c:pt>
                <c:pt idx="177">
                  <c:v>60.513654142154103</c:v>
                </c:pt>
                <c:pt idx="178">
                  <c:v>60.473519790309702</c:v>
                </c:pt>
                <c:pt idx="179">
                  <c:v>60.433014350498603</c:v>
                </c:pt>
                <c:pt idx="180">
                  <c:v>60.392137833620801</c:v>
                </c:pt>
                <c:pt idx="181">
                  <c:v>60.350890312242001</c:v>
                </c:pt>
                <c:pt idx="182">
                  <c:v>60.309271920305498</c:v>
                </c:pt>
                <c:pt idx="183">
                  <c:v>60.267282853069702</c:v>
                </c:pt>
                <c:pt idx="184">
                  <c:v>60.2249233667863</c:v>
                </c:pt>
                <c:pt idx="185">
                  <c:v>60.182193778715799</c:v>
                </c:pt>
                <c:pt idx="186">
                  <c:v>60.139094466687702</c:v>
                </c:pt>
                <c:pt idx="187">
                  <c:v>60.095625868808398</c:v>
                </c:pt>
                <c:pt idx="188">
                  <c:v>60.051788483225401</c:v>
                </c:pt>
                <c:pt idx="189">
                  <c:v>60.007582867454197</c:v>
                </c:pt>
                <c:pt idx="190">
                  <c:v>59.963009638332203</c:v>
                </c:pt>
                <c:pt idx="191">
                  <c:v>59.918069471176402</c:v>
                </c:pt>
                <c:pt idx="192">
                  <c:v>59.872763099599901</c:v>
                </c:pt>
                <c:pt idx="193">
                  <c:v>59.827091314742901</c:v>
                </c:pt>
                <c:pt idx="194">
                  <c:v>59.781054964675903</c:v>
                </c:pt>
                <c:pt idx="195">
                  <c:v>59.734654954070599</c:v>
                </c:pt>
                <c:pt idx="196">
                  <c:v>59.687892242995801</c:v>
                </c:pt>
                <c:pt idx="197">
                  <c:v>59.640767846857003</c:v>
                </c:pt>
                <c:pt idx="198">
                  <c:v>59.593282835159698</c:v>
                </c:pt>
                <c:pt idx="199">
                  <c:v>59.545438331057198</c:v>
                </c:pt>
                <c:pt idx="200">
                  <c:v>59.497235510454402</c:v>
                </c:pt>
                <c:pt idx="201">
                  <c:v>59.448675601100398</c:v>
                </c:pt>
                <c:pt idx="202">
                  <c:v>59.399759881937896</c:v>
                </c:pt>
                <c:pt idx="203">
                  <c:v>59.350489681968398</c:v>
                </c:pt>
                <c:pt idx="204">
                  <c:v>59.300866379600699</c:v>
                </c:pt>
                <c:pt idx="205">
                  <c:v>59.2508914015011</c:v>
                </c:pt>
                <c:pt idx="206">
                  <c:v>59.200566221767197</c:v>
                </c:pt>
                <c:pt idx="207">
                  <c:v>59.149892360749803</c:v>
                </c:pt>
                <c:pt idx="208">
                  <c:v>59.098871384362802</c:v>
                </c:pt>
                <c:pt idx="209">
                  <c:v>59.047504902819199</c:v>
                </c:pt>
                <c:pt idx="210">
                  <c:v>58.995794569615398</c:v>
                </c:pt>
                <c:pt idx="211">
                  <c:v>58.943742080419099</c:v>
                </c:pt>
                <c:pt idx="212">
                  <c:v>58.891349172168503</c:v>
                </c:pt>
                <c:pt idx="213">
                  <c:v>58.8386176217195</c:v>
                </c:pt>
                <c:pt idx="214">
                  <c:v>58.785549244819798</c:v>
                </c:pt>
                <c:pt idx="215">
                  <c:v>58.732145895100103</c:v>
                </c:pt>
                <c:pt idx="216">
                  <c:v>58.678409462787499</c:v>
                </c:pt>
                <c:pt idx="217">
                  <c:v>58.624341873468303</c:v>
                </c:pt>
                <c:pt idx="218">
                  <c:v>58.569945087115102</c:v>
                </c:pt>
                <c:pt idx="219">
                  <c:v>58.515221096807601</c:v>
                </c:pt>
                <c:pt idx="220">
                  <c:v>58.460171927450297</c:v>
                </c:pt>
                <c:pt idx="221">
                  <c:v>58.404799634830702</c:v>
                </c:pt>
                <c:pt idx="222">
                  <c:v>58.349106304115203</c:v>
                </c:pt>
                <c:pt idx="223">
                  <c:v>58.293094048816798</c:v>
                </c:pt>
                <c:pt idx="224">
                  <c:v>58.236765009652899</c:v>
                </c:pt>
                <c:pt idx="225">
                  <c:v>58.180121353083997</c:v>
                </c:pt>
                <c:pt idx="226">
                  <c:v>58.123165270377697</c:v>
                </c:pt>
                <c:pt idx="227">
                  <c:v>58.065898976178197</c:v>
                </c:pt>
                <c:pt idx="228">
                  <c:v>58.0083247075058</c:v>
                </c:pt>
                <c:pt idx="229">
                  <c:v>57.950444722317897</c:v>
                </c:pt>
                <c:pt idx="230">
                  <c:v>57.892261298519301</c:v>
                </c:pt>
                <c:pt idx="231">
                  <c:v>57.833776732539199</c:v>
                </c:pt>
                <c:pt idx="232">
                  <c:v>57.774993338379502</c:v>
                </c:pt>
                <c:pt idx="233">
                  <c:v>57.715913446246397</c:v>
                </c:pt>
                <c:pt idx="234">
                  <c:v>57.656539401437897</c:v>
                </c:pt>
                <c:pt idx="235">
                  <c:v>57.596873563120198</c:v>
                </c:pt>
                <c:pt idx="236">
                  <c:v>57.536918303275897</c:v>
                </c:pt>
                <c:pt idx="237">
                  <c:v>57.476676005456099</c:v>
                </c:pt>
                <c:pt idx="238">
                  <c:v>57.416149063589202</c:v>
                </c:pt>
                <c:pt idx="239">
                  <c:v>57.355339880988097</c:v>
                </c:pt>
                <c:pt idx="240">
                  <c:v>57.294250869143198</c:v>
                </c:pt>
                <c:pt idx="241">
                  <c:v>57.232884446581899</c:v>
                </c:pt>
                <c:pt idx="242">
                  <c:v>57.171243037875897</c:v>
                </c:pt>
                <c:pt idx="243">
                  <c:v>57.109329072443799</c:v>
                </c:pt>
                <c:pt idx="244">
                  <c:v>57.047144983592602</c:v>
                </c:pt>
                <c:pt idx="245">
                  <c:v>56.984693207446703</c:v>
                </c:pt>
                <c:pt idx="246">
                  <c:v>56.921976181754502</c:v>
                </c:pt>
                <c:pt idx="247">
                  <c:v>56.858996345119202</c:v>
                </c:pt>
                <c:pt idx="248">
                  <c:v>56.795756135844599</c:v>
                </c:pt>
                <c:pt idx="249">
                  <c:v>56.732257990949002</c:v>
                </c:pt>
                <c:pt idx="250">
                  <c:v>56.668504345220498</c:v>
                </c:pt>
                <c:pt idx="251">
                  <c:v>56.604497630345399</c:v>
                </c:pt>
                <c:pt idx="252">
                  <c:v>56.540240273815499</c:v>
                </c:pt>
                <c:pt idx="253">
                  <c:v>56.475734698135099</c:v>
                </c:pt>
                <c:pt idx="254">
                  <c:v>56.410983319882497</c:v>
                </c:pt>
                <c:pt idx="255">
                  <c:v>56.345988548817203</c:v>
                </c:pt>
                <c:pt idx="256">
                  <c:v>56.280752787121997</c:v>
                </c:pt>
                <c:pt idx="257">
                  <c:v>56.215278428331402</c:v>
                </c:pt>
                <c:pt idx="258">
                  <c:v>56.149567856814201</c:v>
                </c:pt>
                <c:pt idx="259">
                  <c:v>56.083623446734499</c:v>
                </c:pt>
                <c:pt idx="260">
                  <c:v>56.0174475613494</c:v>
                </c:pt>
                <c:pt idx="261">
                  <c:v>55.951042552298297</c:v>
                </c:pt>
                <c:pt idx="262">
                  <c:v>55.884410758753802</c:v>
                </c:pt>
                <c:pt idx="263">
                  <c:v>55.817554506795503</c:v>
                </c:pt>
                <c:pt idx="264">
                  <c:v>55.7504761086348</c:v>
                </c:pt>
                <c:pt idx="265">
                  <c:v>55.683177861986302</c:v>
                </c:pt>
                <c:pt idx="266">
                  <c:v>55.615662049330602</c:v>
                </c:pt>
                <c:pt idx="267">
                  <c:v>55.547930937321702</c:v>
                </c:pt>
                <c:pt idx="268">
                  <c:v>55.479986776173497</c:v>
                </c:pt>
                <c:pt idx="269">
                  <c:v>55.411831798977197</c:v>
                </c:pt>
                <c:pt idx="270">
                  <c:v>55.343468221186797</c:v>
                </c:pt>
                <c:pt idx="271">
                  <c:v>55.2748982399985</c:v>
                </c:pt>
                <c:pt idx="272">
                  <c:v>55.206124033784597</c:v>
                </c:pt>
                <c:pt idx="273">
                  <c:v>55.137147761618898</c:v>
                </c:pt>
                <c:pt idx="274">
                  <c:v>55.067971562705999</c:v>
                </c:pt>
                <c:pt idx="275">
                  <c:v>54.998597555893099</c:v>
                </c:pt>
                <c:pt idx="276">
                  <c:v>54.9290278392182</c:v>
                </c:pt>
                <c:pt idx="277">
                  <c:v>54.859264489336503</c:v>
                </c:pt>
                <c:pt idx="278">
                  <c:v>54.7893095612339</c:v>
                </c:pt>
                <c:pt idx="279">
                  <c:v>54.719165087677801</c:v>
                </c:pt>
                <c:pt idx="280">
                  <c:v>54.648833078811499</c:v>
                </c:pt>
                <c:pt idx="281">
                  <c:v>54.578315521804498</c:v>
                </c:pt>
                <c:pt idx="282">
                  <c:v>54.507614380425402</c:v>
                </c:pt>
                <c:pt idx="283">
                  <c:v>54.436731594676601</c:v>
                </c:pt>
                <c:pt idx="284">
                  <c:v>54.365669080446999</c:v>
                </c:pt>
                <c:pt idx="285">
                  <c:v>54.294428729168096</c:v>
                </c:pt>
                <c:pt idx="286">
                  <c:v>54.223012407517103</c:v>
                </c:pt>
                <c:pt idx="287">
                  <c:v>54.151421957050097</c:v>
                </c:pt>
                <c:pt idx="288">
                  <c:v>54.079659193957802</c:v>
                </c:pt>
                <c:pt idx="289">
                  <c:v>54.0077259087603</c:v>
                </c:pt>
                <c:pt idx="290">
                  <c:v>53.935623866002302</c:v>
                </c:pt>
                <c:pt idx="291">
                  <c:v>53.863354804070198</c:v>
                </c:pt>
                <c:pt idx="292">
                  <c:v>53.790920434880803</c:v>
                </c:pt>
                <c:pt idx="293">
                  <c:v>53.718322443671397</c:v>
                </c:pt>
                <c:pt idx="294">
                  <c:v>53.645562488787697</c:v>
                </c:pt>
                <c:pt idx="295">
                  <c:v>53.572642201431599</c:v>
                </c:pt>
                <c:pt idx="296">
                  <c:v>53.499563185524799</c:v>
                </c:pt>
                <c:pt idx="297">
                  <c:v>53.426327017462597</c:v>
                </c:pt>
                <c:pt idx="298">
                  <c:v>53.352935245980099</c:v>
                </c:pt>
                <c:pt idx="299">
                  <c:v>53.279389391939901</c:v>
                </c:pt>
                <c:pt idx="300">
                  <c:v>53.205690948207902</c:v>
                </c:pt>
                <c:pt idx="301">
                  <c:v>53.131841379467701</c:v>
                </c:pt>
                <c:pt idx="302">
                  <c:v>53.057842122125599</c:v>
                </c:pt>
                <c:pt idx="303">
                  <c:v>52.9836945841367</c:v>
                </c:pt>
                <c:pt idx="304">
                  <c:v>52.909400144908197</c:v>
                </c:pt>
                <c:pt idx="305">
                  <c:v>52.834960155166002</c:v>
                </c:pt>
                <c:pt idx="306">
                  <c:v>52.760375936830101</c:v>
                </c:pt>
                <c:pt idx="307">
                  <c:v>52.685648782983499</c:v>
                </c:pt>
                <c:pt idx="308">
                  <c:v>52.610779957663802</c:v>
                </c:pt>
                <c:pt idx="309">
                  <c:v>52.535770695904503</c:v>
                </c:pt>
                <c:pt idx="310">
                  <c:v>52.460622203536403</c:v>
                </c:pt>
                <c:pt idx="311">
                  <c:v>52.3853356571951</c:v>
                </c:pt>
                <c:pt idx="312">
                  <c:v>52.309912204224801</c:v>
                </c:pt>
                <c:pt idx="313">
                  <c:v>52.234352962576097</c:v>
                </c:pt>
                <c:pt idx="314">
                  <c:v>52.158659020818298</c:v>
                </c:pt>
                <c:pt idx="315">
                  <c:v>52.0828314380379</c:v>
                </c:pt>
                <c:pt idx="316">
                  <c:v>52.006871243793597</c:v>
                </c:pt>
                <c:pt idx="317">
                  <c:v>51.930779438091299</c:v>
                </c:pt>
                <c:pt idx="318">
                  <c:v>51.854556991323101</c:v>
                </c:pt>
                <c:pt idx="319">
                  <c:v>51.778204844247597</c:v>
                </c:pt>
                <c:pt idx="320">
                  <c:v>51.701723907946999</c:v>
                </c:pt>
                <c:pt idx="321">
                  <c:v>51.6251150638046</c:v>
                </c:pt>
                <c:pt idx="322">
                  <c:v>51.548379163464404</c:v>
                </c:pt>
                <c:pt idx="323">
                  <c:v>51.471517028836701</c:v>
                </c:pt>
                <c:pt idx="324">
                  <c:v>51.394529452055203</c:v>
                </c:pt>
                <c:pt idx="325">
                  <c:v>51.317417195461601</c:v>
                </c:pt>
                <c:pt idx="326">
                  <c:v>51.240180991603097</c:v>
                </c:pt>
                <c:pt idx="327">
                  <c:v>51.162821543211699</c:v>
                </c:pt>
                <c:pt idx="328">
                  <c:v>51.0853395231943</c:v>
                </c:pt>
                <c:pt idx="329">
                  <c:v>51.007735574637302</c:v>
                </c:pt>
                <c:pt idx="330">
                  <c:v>50.930010310769902</c:v>
                </c:pt>
                <c:pt idx="331">
                  <c:v>50.852164314991803</c:v>
                </c:pt>
                <c:pt idx="332">
                  <c:v>50.774198140857401</c:v>
                </c:pt>
                <c:pt idx="333">
                  <c:v>50.696112312071698</c:v>
                </c:pt>
                <c:pt idx="334">
                  <c:v>50.617907322487703</c:v>
                </c:pt>
                <c:pt idx="335">
                  <c:v>50.5395836361146</c:v>
                </c:pt>
                <c:pt idx="336">
                  <c:v>50.461141687115699</c:v>
                </c:pt>
                <c:pt idx="337">
                  <c:v>50.382581879812101</c:v>
                </c:pt>
                <c:pt idx="338">
                  <c:v>50.3039045886784</c:v>
                </c:pt>
                <c:pt idx="339">
                  <c:v>50.2251101583539</c:v>
                </c:pt>
                <c:pt idx="340">
                  <c:v>50.146198903648703</c:v>
                </c:pt>
                <c:pt idx="341">
                  <c:v>50.0671711095411</c:v>
                </c:pt>
                <c:pt idx="342">
                  <c:v>49.988027031187599</c:v>
                </c:pt>
                <c:pt idx="343">
                  <c:v>49.908766893923797</c:v>
                </c:pt>
                <c:pt idx="344">
                  <c:v>49.829390893277399</c:v>
                </c:pt>
                <c:pt idx="345">
                  <c:v>49.749899194966098</c:v>
                </c:pt>
                <c:pt idx="346">
                  <c:v>49.670291934913401</c:v>
                </c:pt>
                <c:pt idx="347">
                  <c:v>49.590569219241999</c:v>
                </c:pt>
                <c:pt idx="348">
                  <c:v>49.5107311242908</c:v>
                </c:pt>
                <c:pt idx="349">
                  <c:v>49.430777696621803</c:v>
                </c:pt>
                <c:pt idx="350">
                  <c:v>49.350708953014902</c:v>
                </c:pt>
                <c:pt idx="351">
                  <c:v>49.2705248804875</c:v>
                </c:pt>
                <c:pt idx="352">
                  <c:v>49.190225436300302</c:v>
                </c:pt>
                <c:pt idx="353">
                  <c:v>49.109810547953799</c:v>
                </c:pt>
                <c:pt idx="354">
                  <c:v>49.0292801132045</c:v>
                </c:pt>
                <c:pt idx="355">
                  <c:v>48.9486340000715</c:v>
                </c:pt>
                <c:pt idx="356">
                  <c:v>48.867872046840802</c:v>
                </c:pt>
                <c:pt idx="357">
                  <c:v>48.786994062073802</c:v>
                </c:pt>
                <c:pt idx="358">
                  <c:v>48.705999824617898</c:v>
                </c:pt>
                <c:pt idx="359">
                  <c:v>48.624889083610498</c:v>
                </c:pt>
                <c:pt idx="360">
                  <c:v>48.543661558491202</c:v>
                </c:pt>
                <c:pt idx="361">
                  <c:v>48.462316939009</c:v>
                </c:pt>
                <c:pt idx="362">
                  <c:v>48.380854885230299</c:v>
                </c:pt>
                <c:pt idx="363">
                  <c:v>48.299275027556</c:v>
                </c:pt>
                <c:pt idx="364">
                  <c:v>48.217576966726</c:v>
                </c:pt>
                <c:pt idx="365">
                  <c:v>48.135760273828403</c:v>
                </c:pt>
                <c:pt idx="366">
                  <c:v>48.053824490323201</c:v>
                </c:pt>
                <c:pt idx="367">
                  <c:v>47.971769128046901</c:v>
                </c:pt>
                <c:pt idx="368">
                  <c:v>47.889593669230301</c:v>
                </c:pt>
                <c:pt idx="369">
                  <c:v>47.807297566514301</c:v>
                </c:pt>
                <c:pt idx="370">
                  <c:v>47.724880242971103</c:v>
                </c:pt>
                <c:pt idx="371">
                  <c:v>47.642341092118599</c:v>
                </c:pt>
                <c:pt idx="372">
                  <c:v>47.559679477943398</c:v>
                </c:pt>
                <c:pt idx="373">
                  <c:v>47.476894734924997</c:v>
                </c:pt>
                <c:pt idx="374">
                  <c:v>47.393986168059698</c:v>
                </c:pt>
                <c:pt idx="375">
                  <c:v>47.310953052891101</c:v>
                </c:pt>
                <c:pt idx="376">
                  <c:v>47.2277946355334</c:v>
                </c:pt>
                <c:pt idx="377">
                  <c:v>47.1445101327092</c:v>
                </c:pt>
                <c:pt idx="378">
                  <c:v>47.061098731785997</c:v>
                </c:pt>
                <c:pt idx="379">
                  <c:v>46.977559590807701</c:v>
                </c:pt>
                <c:pt idx="380">
                  <c:v>46.893891838546203</c:v>
                </c:pt>
                <c:pt idx="381">
                  <c:v>46.810094574540202</c:v>
                </c:pt>
                <c:pt idx="382">
                  <c:v>46.726166869137899</c:v>
                </c:pt>
                <c:pt idx="383">
                  <c:v>46.642107763566997</c:v>
                </c:pt>
                <c:pt idx="384">
                  <c:v>46.557916269974697</c:v>
                </c:pt>
                <c:pt idx="385">
                  <c:v>46.473591371500298</c:v>
                </c:pt>
                <c:pt idx="386">
                  <c:v>46.389132022335197</c:v>
                </c:pt>
                <c:pt idx="387">
                  <c:v>46.304537147798399</c:v>
                </c:pt>
                <c:pt idx="388">
                  <c:v>46.219805644408801</c:v>
                </c:pt>
                <c:pt idx="389">
                  <c:v>46.134936379966597</c:v>
                </c:pt>
                <c:pt idx="390">
                  <c:v>46.0499281936494</c:v>
                </c:pt>
                <c:pt idx="391">
                  <c:v>45.964779896094797</c:v>
                </c:pt>
                <c:pt idx="392">
                  <c:v>45.879490269507102</c:v>
                </c:pt>
                <c:pt idx="393">
                  <c:v>45.794058067762798</c:v>
                </c:pt>
                <c:pt idx="394">
                  <c:v>45.708482016525203</c:v>
                </c:pt>
                <c:pt idx="395">
                  <c:v>45.6227608133646</c:v>
                </c:pt>
                <c:pt idx="396">
                  <c:v>45.536893127885499</c:v>
                </c:pt>
                <c:pt idx="397">
                  <c:v>45.450877601858402</c:v>
                </c:pt>
                <c:pt idx="398">
                  <c:v>45.364712849386599</c:v>
                </c:pt>
                <c:pt idx="399">
                  <c:v>45.278397457028397</c:v>
                </c:pt>
                <c:pt idx="400">
                  <c:v>45.191929983984501</c:v>
                </c:pt>
                <c:pt idx="401">
                  <c:v>45.105308962249403</c:v>
                </c:pt>
                <c:pt idx="402">
                  <c:v>45.018532896819899</c:v>
                </c:pt>
                <c:pt idx="403">
                  <c:v>44.931600265850101</c:v>
                </c:pt>
                <c:pt idx="404">
                  <c:v>44.8445095208887</c:v>
                </c:pt>
                <c:pt idx="405">
                  <c:v>44.757259087061598</c:v>
                </c:pt>
                <c:pt idx="406">
                  <c:v>44.669847363320102</c:v>
                </c:pt>
                <c:pt idx="407">
                  <c:v>44.582272722652</c:v>
                </c:pt>
                <c:pt idx="408">
                  <c:v>44.494533512341398</c:v>
                </c:pt>
                <c:pt idx="409">
                  <c:v>44.4066280542269</c:v>
                </c:pt>
                <c:pt idx="410">
                  <c:v>44.318554644969602</c:v>
                </c:pt>
                <c:pt idx="411">
                  <c:v>44.230311556332403</c:v>
                </c:pt>
                <c:pt idx="412">
                  <c:v>44.1418970354827</c:v>
                </c:pt>
                <c:pt idx="413">
                  <c:v>44.053309305295798</c:v>
                </c:pt>
                <c:pt idx="414">
                  <c:v>43.964546564686103</c:v>
                </c:pt>
                <c:pt idx="415">
                  <c:v>43.875606988938102</c:v>
                </c:pt>
                <c:pt idx="416">
                  <c:v>43.786488730064697</c:v>
                </c:pt>
                <c:pt idx="417">
                  <c:v>43.697189917167499</c:v>
                </c:pt>
                <c:pt idx="418">
                  <c:v>43.607708656818502</c:v>
                </c:pt>
                <c:pt idx="419">
                  <c:v>43.518043033474001</c:v>
                </c:pt>
                <c:pt idx="420">
                  <c:v>43.428191109867498</c:v>
                </c:pt>
                <c:pt idx="421">
                  <c:v>43.338150927449099</c:v>
                </c:pt>
                <c:pt idx="422">
                  <c:v>43.247920506828798</c:v>
                </c:pt>
                <c:pt idx="423">
                  <c:v>43.157497848245299</c:v>
                </c:pt>
                <c:pt idx="424">
                  <c:v>43.066880932042899</c:v>
                </c:pt>
                <c:pt idx="425">
                  <c:v>42.976067719165599</c:v>
                </c:pt>
                <c:pt idx="426">
                  <c:v>42.885056151671598</c:v>
                </c:pt>
                <c:pt idx="427">
                  <c:v>42.793844153277398</c:v>
                </c:pt>
                <c:pt idx="428">
                  <c:v>42.702429629892002</c:v>
                </c:pt>
                <c:pt idx="429">
                  <c:v>42.610810470202601</c:v>
                </c:pt>
                <c:pt idx="430">
                  <c:v>42.5189845462439</c:v>
                </c:pt>
                <c:pt idx="431">
                  <c:v>42.426949714034798</c:v>
                </c:pt>
                <c:pt idx="432">
                  <c:v>42.334703814164399</c:v>
                </c:pt>
                <c:pt idx="433">
                  <c:v>42.242244672468203</c:v>
                </c:pt>
                <c:pt idx="434">
                  <c:v>42.149570100679902</c:v>
                </c:pt>
                <c:pt idx="435">
                  <c:v>42.0566778971179</c:v>
                </c:pt>
                <c:pt idx="436">
                  <c:v>41.9635658473928</c:v>
                </c:pt>
                <c:pt idx="437">
                  <c:v>41.870231725118401</c:v>
                </c:pt>
                <c:pt idx="438">
                  <c:v>41.776673292656803</c:v>
                </c:pt>
                <c:pt idx="439">
                  <c:v>41.682888301902601</c:v>
                </c:pt>
                <c:pt idx="440">
                  <c:v>41.588874495033103</c:v>
                </c:pt>
                <c:pt idx="441">
                  <c:v>41.494629605332598</c:v>
                </c:pt>
                <c:pt idx="442">
                  <c:v>41.400151358012003</c:v>
                </c:pt>
                <c:pt idx="443">
                  <c:v>41.305437471037699</c:v>
                </c:pt>
                <c:pt idx="444">
                  <c:v>41.210485656010903</c:v>
                </c:pt>
                <c:pt idx="445">
                  <c:v>41.1152936190446</c:v>
                </c:pt>
                <c:pt idx="446">
                  <c:v>41.019859061649399</c:v>
                </c:pt>
                <c:pt idx="447">
                  <c:v>40.924179681677501</c:v>
                </c:pt>
                <c:pt idx="448">
                  <c:v>40.828253174246399</c:v>
                </c:pt>
                <c:pt idx="449">
                  <c:v>40.732077232702302</c:v>
                </c:pt>
                <c:pt idx="450">
                  <c:v>40.6356495495979</c:v>
                </c:pt>
                <c:pt idx="451">
                  <c:v>40.538967817693099</c:v>
                </c:pt>
                <c:pt idx="452">
                  <c:v>40.442029730960499</c:v>
                </c:pt>
                <c:pt idx="453">
                  <c:v>40.3448329856217</c:v>
                </c:pt>
                <c:pt idx="454">
                  <c:v>40.247375281199403</c:v>
                </c:pt>
                <c:pt idx="455">
                  <c:v>40.149654321581998</c:v>
                </c:pt>
                <c:pt idx="456">
                  <c:v>40.051667816111603</c:v>
                </c:pt>
                <c:pt idx="457">
                  <c:v>39.953413480665802</c:v>
                </c:pt>
                <c:pt idx="458">
                  <c:v>39.854889038811699</c:v>
                </c:pt>
                <c:pt idx="459">
                  <c:v>39.756092222882998</c:v>
                </c:pt>
                <c:pt idx="460">
                  <c:v>39.657020775181103</c:v>
                </c:pt>
                <c:pt idx="461">
                  <c:v>39.557672449090802</c:v>
                </c:pt>
                <c:pt idx="462">
                  <c:v>39.458045010271199</c:v>
                </c:pt>
                <c:pt idx="463">
                  <c:v>39.358136237846999</c:v>
                </c:pt>
                <c:pt idx="464">
                  <c:v>39.257943925600799</c:v>
                </c:pt>
                <c:pt idx="465">
                  <c:v>39.157465883159901</c:v>
                </c:pt>
                <c:pt idx="466">
                  <c:v>39.0566999372598</c:v>
                </c:pt>
                <c:pt idx="467">
                  <c:v>38.955643932927799</c:v>
                </c:pt>
                <c:pt idx="468">
                  <c:v>38.854295734753897</c:v>
                </c:pt>
                <c:pt idx="469">
                  <c:v>38.752653228108102</c:v>
                </c:pt>
                <c:pt idx="470">
                  <c:v>38.650714320421201</c:v>
                </c:pt>
                <c:pt idx="471">
                  <c:v>38.548476942419398</c:v>
                </c:pt>
                <c:pt idx="472">
                  <c:v>38.445939049401503</c:v>
                </c:pt>
                <c:pt idx="473">
                  <c:v>38.343098622493102</c:v>
                </c:pt>
                <c:pt idx="474">
                  <c:v>38.2399536699332</c:v>
                </c:pt>
                <c:pt idx="475">
                  <c:v>38.136502228340703</c:v>
                </c:pt>
                <c:pt idx="476">
                  <c:v>38.032742363972602</c:v>
                </c:pt>
                <c:pt idx="477">
                  <c:v>37.928672174023802</c:v>
                </c:pt>
                <c:pt idx="478">
                  <c:v>37.824289787879799</c:v>
                </c:pt>
                <c:pt idx="479">
                  <c:v>37.719593368385901</c:v>
                </c:pt>
                <c:pt idx="480">
                  <c:v>37.614581113129397</c:v>
                </c:pt>
                <c:pt idx="481">
                  <c:v>37.509251255679999</c:v>
                </c:pt>
                <c:pt idx="482">
                  <c:v>37.4036020668566</c:v>
                </c:pt>
                <c:pt idx="483">
                  <c:v>37.297631855973002</c:v>
                </c:pt>
                <c:pt idx="484">
                  <c:v>37.19133897207</c:v>
                </c:pt>
                <c:pt idx="485">
                  <c:v>37.0847218051575</c:v>
                </c:pt>
                <c:pt idx="486">
                  <c:v>36.977778787423901</c:v>
                </c:pt>
                <c:pt idx="487">
                  <c:v>36.870508394438602</c:v>
                </c:pt>
                <c:pt idx="488">
                  <c:v>36.762909146355902</c:v>
                </c:pt>
                <c:pt idx="489">
                  <c:v>36.654979609085501</c:v>
                </c:pt>
                <c:pt idx="490">
                  <c:v>36.546718395456402</c:v>
                </c:pt>
                <c:pt idx="491">
                  <c:v>36.438124166358698</c:v>
                </c:pt>
                <c:pt idx="492">
                  <c:v>36.329195631871201</c:v>
                </c:pt>
                <c:pt idx="493">
                  <c:v>36.2199315523821</c:v>
                </c:pt>
                <c:pt idx="494">
                  <c:v>36.110330739642301</c:v>
                </c:pt>
                <c:pt idx="495">
                  <c:v>36.000392057865596</c:v>
                </c:pt>
                <c:pt idx="496">
                  <c:v>35.890114424744802</c:v>
                </c:pt>
                <c:pt idx="497">
                  <c:v>35.779496812467002</c:v>
                </c:pt>
                <c:pt idx="498">
                  <c:v>35.668538248729099</c:v>
                </c:pt>
                <c:pt idx="499">
                  <c:v>35.557237817668501</c:v>
                </c:pt>
                <c:pt idx="500">
                  <c:v>35.4455946608199</c:v>
                </c:pt>
                <c:pt idx="501">
                  <c:v>35.333607978017902</c:v>
                </c:pt>
                <c:pt idx="502">
                  <c:v>35.221277028263401</c:v>
                </c:pt>
                <c:pt idx="503">
                  <c:v>35.1086011305905</c:v>
                </c:pt>
                <c:pt idx="504">
                  <c:v>34.995579664849302</c:v>
                </c:pt>
                <c:pt idx="505">
                  <c:v>34.8822120725224</c:v>
                </c:pt>
                <c:pt idx="506">
                  <c:v>34.768497857440998</c:v>
                </c:pt>
                <c:pt idx="507">
                  <c:v>34.654436586520497</c:v>
                </c:pt>
                <c:pt idx="508">
                  <c:v>34.540027890418799</c:v>
                </c:pt>
                <c:pt idx="509">
                  <c:v>34.425271464186402</c:v>
                </c:pt>
                <c:pt idx="510">
                  <c:v>34.310167067875298</c:v>
                </c:pt>
                <c:pt idx="511">
                  <c:v>34.194714527094</c:v>
                </c:pt>
                <c:pt idx="512">
                  <c:v>34.078913733542599</c:v>
                </c:pt>
                <c:pt idx="513">
                  <c:v>33.962764645502801</c:v>
                </c:pt>
                <c:pt idx="514">
                  <c:v>33.846267288281403</c:v>
                </c:pt>
                <c:pt idx="515">
                  <c:v>33.729421754628298</c:v>
                </c:pt>
                <c:pt idx="516">
                  <c:v>33.612228205102497</c:v>
                </c:pt>
                <c:pt idx="517">
                  <c:v>33.494686868402802</c:v>
                </c:pt>
                <c:pt idx="518">
                  <c:v>33.376798041653302</c:v>
                </c:pt>
                <c:pt idx="519">
                  <c:v>33.258562090668903</c:v>
                </c:pt>
                <c:pt idx="520">
                  <c:v>33.1399794501353</c:v>
                </c:pt>
                <c:pt idx="521">
                  <c:v>33.021050623797798</c:v>
                </c:pt>
                <c:pt idx="522">
                  <c:v>32.901776184570899</c:v>
                </c:pt>
                <c:pt idx="523">
                  <c:v>32.782156774637301</c:v>
                </c:pt>
                <c:pt idx="524">
                  <c:v>32.662193105473399</c:v>
                </c:pt>
                <c:pt idx="525">
                  <c:v>32.541885957870001</c:v>
                </c:pt>
                <c:pt idx="526">
                  <c:v>32.421236181870398</c:v>
                </c:pt>
                <c:pt idx="527">
                  <c:v>32.300244696714799</c:v>
                </c:pt>
                <c:pt idx="528">
                  <c:v>32.178912490705898</c:v>
                </c:pt>
                <c:pt idx="529">
                  <c:v>32.057240621049097</c:v>
                </c:pt>
                <c:pt idx="530">
                  <c:v>31.935230213669101</c:v>
                </c:pt>
                <c:pt idx="531">
                  <c:v>31.812882462947002</c:v>
                </c:pt>
                <c:pt idx="532">
                  <c:v>31.6901986314687</c:v>
                </c:pt>
                <c:pt idx="533">
                  <c:v>31.567180049698099</c:v>
                </c:pt>
                <c:pt idx="534">
                  <c:v>31.443828115633799</c:v>
                </c:pt>
                <c:pt idx="535">
                  <c:v>31.320144294411001</c:v>
                </c:pt>
                <c:pt idx="536">
                  <c:v>31.1961301178935</c:v>
                </c:pt>
                <c:pt idx="537">
                  <c:v>31.0717871842077</c:v>
                </c:pt>
                <c:pt idx="538">
                  <c:v>30.947117157251402</c:v>
                </c:pt>
                <c:pt idx="539">
                  <c:v>30.822121766175702</c:v>
                </c:pt>
                <c:pt idx="540">
                  <c:v>30.696802804821498</c:v>
                </c:pt>
                <c:pt idx="541">
                  <c:v>30.571162131135299</c:v>
                </c:pt>
                <c:pt idx="542">
                  <c:v>30.445201666554201</c:v>
                </c:pt>
                <c:pt idx="543">
                  <c:v>30.318923395353899</c:v>
                </c:pt>
                <c:pt idx="544">
                  <c:v>30.1923293639761</c:v>
                </c:pt>
                <c:pt idx="545">
                  <c:v>30.065421680331301</c:v>
                </c:pt>
                <c:pt idx="546">
                  <c:v>29.938202513057401</c:v>
                </c:pt>
                <c:pt idx="547">
                  <c:v>29.810674090787298</c:v>
                </c:pt>
                <c:pt idx="548">
                  <c:v>29.682838701358101</c:v>
                </c:pt>
                <c:pt idx="549">
                  <c:v>29.554698691013702</c:v>
                </c:pt>
                <c:pt idx="550">
                  <c:v>29.426256463592701</c:v>
                </c:pt>
                <c:pt idx="551">
                  <c:v>29.297514479684899</c:v>
                </c:pt>
                <c:pt idx="552">
                  <c:v>29.1684752557683</c:v>
                </c:pt>
                <c:pt idx="553">
                  <c:v>29.039141363343099</c:v>
                </c:pt>
                <c:pt idx="554">
                  <c:v>28.909515428026801</c:v>
                </c:pt>
                <c:pt idx="555">
                  <c:v>28.7796001286614</c:v>
                </c:pt>
                <c:pt idx="556">
                  <c:v>28.649398196386201</c:v>
                </c:pt>
                <c:pt idx="557">
                  <c:v>28.518912413696199</c:v>
                </c:pt>
                <c:pt idx="558">
                  <c:v>28.388145613510499</c:v>
                </c:pt>
                <c:pt idx="559">
                  <c:v>28.257100678208001</c:v>
                </c:pt>
                <c:pt idx="560">
                  <c:v>28.1257805386659</c:v>
                </c:pt>
                <c:pt idx="561">
                  <c:v>27.9941881732924</c:v>
                </c:pt>
                <c:pt idx="562">
                  <c:v>27.862326607041901</c:v>
                </c:pt>
                <c:pt idx="563">
                  <c:v>27.730198910433302</c:v>
                </c:pt>
                <c:pt idx="564">
                  <c:v>27.597808198564401</c:v>
                </c:pt>
                <c:pt idx="565">
                  <c:v>27.465157630117901</c:v>
                </c:pt>
                <c:pt idx="566">
                  <c:v>27.332250406373401</c:v>
                </c:pt>
                <c:pt idx="567">
                  <c:v>27.199089770207699</c:v>
                </c:pt>
                <c:pt idx="568">
                  <c:v>27.065679005102702</c:v>
                </c:pt>
                <c:pt idx="569">
                  <c:v>26.932021434158798</c:v>
                </c:pt>
                <c:pt idx="570">
                  <c:v>26.798120419097899</c:v>
                </c:pt>
                <c:pt idx="571">
                  <c:v>26.663979359280098</c:v>
                </c:pt>
                <c:pt idx="572">
                  <c:v>26.529601690720298</c:v>
                </c:pt>
                <c:pt idx="573">
                  <c:v>26.394990885109099</c:v>
                </c:pt>
                <c:pt idx="574">
                  <c:v>26.260150448847099</c:v>
                </c:pt>
                <c:pt idx="575">
                  <c:v>26.125083922074399</c:v>
                </c:pt>
                <c:pt idx="576">
                  <c:v>25.9897948777135</c:v>
                </c:pt>
                <c:pt idx="577">
                  <c:v>25.854286920524402</c:v>
                </c:pt>
                <c:pt idx="578">
                  <c:v>25.718563686165201</c:v>
                </c:pt>
                <c:pt idx="579">
                  <c:v>25.582628840258099</c:v>
                </c:pt>
                <c:pt idx="580">
                  <c:v>25.446486077475502</c:v>
                </c:pt>
                <c:pt idx="581">
                  <c:v>25.3101391206282</c:v>
                </c:pt>
                <c:pt idx="582">
                  <c:v>25.173591719773899</c:v>
                </c:pt>
                <c:pt idx="583">
                  <c:v>25.036847651328699</c:v>
                </c:pt>
                <c:pt idx="584">
                  <c:v>24.899910717198299</c:v>
                </c:pt>
                <c:pt idx="585">
                  <c:v>24.762784743923302</c:v>
                </c:pt>
                <c:pt idx="586">
                  <c:v>24.625473581828501</c:v>
                </c:pt>
                <c:pt idx="587">
                  <c:v>24.4879811042019</c:v>
                </c:pt>
                <c:pt idx="588">
                  <c:v>24.350311206470298</c:v>
                </c:pt>
                <c:pt idx="589">
                  <c:v>24.212467805406099</c:v>
                </c:pt>
                <c:pt idx="590">
                  <c:v>24.074454838337399</c:v>
                </c:pt>
                <c:pt idx="591">
                  <c:v>23.936276262381501</c:v>
                </c:pt>
                <c:pt idx="592">
                  <c:v>23.797936053685</c:v>
                </c:pt>
                <c:pt idx="593">
                  <c:v>23.659438206688701</c:v>
                </c:pt>
                <c:pt idx="594">
                  <c:v>23.520786733404499</c:v>
                </c:pt>
                <c:pt idx="595">
                  <c:v>23.3819856627033</c:v>
                </c:pt>
                <c:pt idx="596">
                  <c:v>23.243039039631899</c:v>
                </c:pt>
                <c:pt idx="597">
                  <c:v>23.103950924723801</c:v>
                </c:pt>
                <c:pt idx="598">
                  <c:v>22.964725393354701</c:v>
                </c:pt>
                <c:pt idx="599">
                  <c:v>22.8253665350855</c:v>
                </c:pt>
                <c:pt idx="600">
                  <c:v>22.685878453041099</c:v>
                </c:pt>
                <c:pt idx="601">
                  <c:v>22.5462652632947</c:v>
                </c:pt>
                <c:pt idx="602">
                  <c:v>22.406531094269599</c:v>
                </c:pt>
                <c:pt idx="603">
                  <c:v>22.266680086159599</c:v>
                </c:pt>
                <c:pt idx="604">
                  <c:v>22.126716390358499</c:v>
                </c:pt>
                <c:pt idx="605">
                  <c:v>21.9866441689075</c:v>
                </c:pt>
                <c:pt idx="606">
                  <c:v>21.846467593960501</c:v>
                </c:pt>
                <c:pt idx="607">
                  <c:v>21.7061908472553</c:v>
                </c:pt>
                <c:pt idx="608">
                  <c:v>21.565818119605598</c:v>
                </c:pt>
                <c:pt idx="609">
                  <c:v>21.425353610403199</c:v>
                </c:pt>
                <c:pt idx="610">
                  <c:v>21.284801527135301</c:v>
                </c:pt>
                <c:pt idx="611">
                  <c:v>21.1441660849116</c:v>
                </c:pt>
                <c:pt idx="612">
                  <c:v>21.003451506005799</c:v>
                </c:pt>
                <c:pt idx="613">
                  <c:v>20.862662019406699</c:v>
                </c:pt>
                <c:pt idx="614">
                  <c:v>20.721801860386201</c:v>
                </c:pt>
                <c:pt idx="615">
                  <c:v>20.580875270068699</c:v>
                </c:pt>
                <c:pt idx="616">
                  <c:v>20.439886495018499</c:v>
                </c:pt>
                <c:pt idx="617">
                  <c:v>20.298839786833302</c:v>
                </c:pt>
                <c:pt idx="618">
                  <c:v>20.1577394017493</c:v>
                </c:pt>
                <c:pt idx="619">
                  <c:v>20.016589600252701</c:v>
                </c:pt>
                <c:pt idx="620">
                  <c:v>19.875394646696702</c:v>
                </c:pt>
                <c:pt idx="621">
                  <c:v>19.734158808936101</c:v>
                </c:pt>
                <c:pt idx="622">
                  <c:v>19.5928863579527</c:v>
                </c:pt>
                <c:pt idx="623">
                  <c:v>19.451581567503801</c:v>
                </c:pt>
                <c:pt idx="624">
                  <c:v>19.310248713763698</c:v>
                </c:pt>
                <c:pt idx="625">
                  <c:v>19.168892074975901</c:v>
                </c:pt>
                <c:pt idx="626">
                  <c:v>19.0275159311085</c:v>
                </c:pt>
                <c:pt idx="627">
                  <c:v>18.8861245635131</c:v>
                </c:pt>
                <c:pt idx="628">
                  <c:v>18.744722254586001</c:v>
                </c:pt>
                <c:pt idx="629">
                  <c:v>18.603313287431501</c:v>
                </c:pt>
                <c:pt idx="630">
                  <c:v>18.461901945530801</c:v>
                </c:pt>
                <c:pt idx="631">
                  <c:v>18.320492512404901</c:v>
                </c:pt>
                <c:pt idx="632">
                  <c:v>18.179089271284699</c:v>
                </c:pt>
                <c:pt idx="633">
                  <c:v>18.0376965047741</c:v>
                </c:pt>
                <c:pt idx="634">
                  <c:v>17.8963184945185</c:v>
                </c:pt>
                <c:pt idx="635">
                  <c:v>17.754959520867398</c:v>
                </c:pt>
                <c:pt idx="636">
                  <c:v>17.613623862535398</c:v>
                </c:pt>
                <c:pt idx="637">
                  <c:v>17.472315796261</c:v>
                </c:pt>
                <c:pt idx="638">
                  <c:v>17.331039596460499</c:v>
                </c:pt>
                <c:pt idx="639">
                  <c:v>17.189799534879</c:v>
                </c:pt>
                <c:pt idx="640">
                  <c:v>17.048599880235301</c:v>
                </c:pt>
                <c:pt idx="641">
                  <c:v>16.907444897860799</c:v>
                </c:pt>
                <c:pt idx="642">
                  <c:v>16.7663388493336</c:v>
                </c:pt>
                <c:pt idx="643">
                  <c:v>16.625285992103901</c:v>
                </c:pt>
                <c:pt idx="644">
                  <c:v>16.4842905791138</c:v>
                </c:pt>
                <c:pt idx="645">
                  <c:v>16.343356858406601</c:v>
                </c:pt>
                <c:pt idx="646">
                  <c:v>16.202489072730899</c:v>
                </c:pt>
                <c:pt idx="647">
                  <c:v>16.061691459131001</c:v>
                </c:pt>
                <c:pt idx="648">
                  <c:v>15.920968248531301</c:v>
                </c:pt>
                <c:pt idx="649">
                  <c:v>15.780323665309</c:v>
                </c:pt>
                <c:pt idx="650">
                  <c:v>15.639761926854799</c:v>
                </c:pt>
                <c:pt idx="651">
                  <c:v>15.4992872431244</c:v>
                </c:pt>
                <c:pt idx="652">
                  <c:v>15.3589038161765</c:v>
                </c:pt>
                <c:pt idx="653">
                  <c:v>15.218615839698799</c:v>
                </c:pt>
                <c:pt idx="654">
                  <c:v>15.0784274985228</c:v>
                </c:pt>
                <c:pt idx="655">
                  <c:v>14.9383429681228</c:v>
                </c:pt>
                <c:pt idx="656">
                  <c:v>14.798366414103601</c:v>
                </c:pt>
                <c:pt idx="657">
                  <c:v>14.658501991673599</c:v>
                </c:pt>
                <c:pt idx="658">
                  <c:v>14.5187538451028</c:v>
                </c:pt>
                <c:pt idx="659">
                  <c:v>14.3791261071683</c:v>
                </c:pt>
                <c:pt idx="660">
                  <c:v>14.239622898582899</c:v>
                </c:pt>
                <c:pt idx="661">
                  <c:v>14.100248327409799</c:v>
                </c:pt>
                <c:pt idx="662">
                  <c:v>13.961006488461599</c:v>
                </c:pt>
                <c:pt idx="663">
                  <c:v>13.8219014626836</c:v>
                </c:pt>
                <c:pt idx="664">
                  <c:v>13.682937316522599</c:v>
                </c:pt>
                <c:pt idx="665">
                  <c:v>13.5441181012784</c:v>
                </c:pt>
                <c:pt idx="666">
                  <c:v>13.4054478524406</c:v>
                </c:pt>
                <c:pt idx="667">
                  <c:v>13.2669305890081</c:v>
                </c:pt>
                <c:pt idx="668">
                  <c:v>13.1285703127941</c:v>
                </c:pt>
                <c:pt idx="669">
                  <c:v>12.990371007715501</c:v>
                </c:pt>
                <c:pt idx="670">
                  <c:v>12.8523366390638</c:v>
                </c:pt>
                <c:pt idx="671">
                  <c:v>12.7144711527626</c:v>
                </c:pt>
                <c:pt idx="672">
                  <c:v>12.576778474608901</c:v>
                </c:pt>
                <c:pt idx="673">
                  <c:v>12.4392625094978</c:v>
                </c:pt>
                <c:pt idx="674">
                  <c:v>12.3019271406332</c:v>
                </c:pt>
                <c:pt idx="675">
                  <c:v>12.1647762287225</c:v>
                </c:pt>
                <c:pt idx="676">
                  <c:v>12.0278136111568</c:v>
                </c:pt>
                <c:pt idx="677">
                  <c:v>11.8910431011769</c:v>
                </c:pt>
                <c:pt idx="678">
                  <c:v>11.754468487023001</c:v>
                </c:pt>
                <c:pt idx="679">
                  <c:v>11.6180935310751</c:v>
                </c:pt>
                <c:pt idx="680">
                  <c:v>11.4819219689739</c:v>
                </c:pt>
                <c:pt idx="681">
                  <c:v>11.3459575087348</c:v>
                </c:pt>
                <c:pt idx="682">
                  <c:v>11.2102038298452</c:v>
                </c:pt>
                <c:pt idx="683">
                  <c:v>11.074664582352099</c:v>
                </c:pt>
                <c:pt idx="684">
                  <c:v>10.939343385937899</c:v>
                </c:pt>
                <c:pt idx="685">
                  <c:v>10.804243828985401</c:v>
                </c:pt>
                <c:pt idx="686">
                  <c:v>10.669369467633</c:v>
                </c:pt>
                <c:pt idx="687">
                  <c:v>10.5347238248205</c:v>
                </c:pt>
                <c:pt idx="688">
                  <c:v>10.400310389326799</c:v>
                </c:pt>
                <c:pt idx="689">
                  <c:v>10.266132614799499</c:v>
                </c:pt>
                <c:pt idx="690">
                  <c:v>10.132193918777499</c:v>
                </c:pt>
                <c:pt idx="691">
                  <c:v>9.9984976817076099</c:v>
                </c:pt>
                <c:pt idx="692">
                  <c:v>9.8650472459562799</c:v>
                </c:pt>
                <c:pt idx="693">
                  <c:v>9.7318459148165903</c:v>
                </c:pt>
                <c:pt idx="694">
                  <c:v>9.5988969515125593</c:v>
                </c:pt>
                <c:pt idx="695">
                  <c:v>9.46620357820008</c:v>
                </c:pt>
                <c:pt idx="696">
                  <c:v>9.3337689749676507</c:v>
                </c:pt>
                <c:pt idx="697">
                  <c:v>9.2015962788360799</c:v>
                </c:pt>
                <c:pt idx="698">
                  <c:v>9.0696885827591807</c:v>
                </c:pt>
                <c:pt idx="699">
                  <c:v>8.9380489346265701</c:v>
                </c:pt>
                <c:pt idx="700">
                  <c:v>8.8066803362689203</c:v>
                </c:pt>
                <c:pt idx="701">
                  <c:v>8.6755857424679004</c:v>
                </c:pt>
                <c:pt idx="702">
                  <c:v>8.5447680599710996</c:v>
                </c:pt>
                <c:pt idx="703">
                  <c:v>8.41423014651307</c:v>
                </c:pt>
                <c:pt idx="704">
                  <c:v>8.2839748098447501</c:v>
                </c:pt>
                <c:pt idx="705">
                  <c:v>8.1540048067710291</c:v>
                </c:pt>
                <c:pt idx="706">
                  <c:v>8.0243228421989699</c:v>
                </c:pt>
                <c:pt idx="707">
                  <c:v>7.8949315681962604</c:v>
                </c:pt>
                <c:pt idx="708">
                  <c:v>7.7658335830636904</c:v>
                </c:pt>
                <c:pt idx="709">
                  <c:v>7.6370314304198397</c:v>
                </c:pt>
                <c:pt idx="710">
                  <c:v>7.5085275983016597</c:v>
                </c:pt>
                <c:pt idx="711">
                  <c:v>7.3803245182811397</c:v>
                </c:pt>
                <c:pt idx="712">
                  <c:v>7.2524245645986598</c:v>
                </c:pt>
                <c:pt idx="713">
                  <c:v>7.1248300533162503</c:v>
                </c:pt>
                <c:pt idx="714">
                  <c:v>6.9975432414894998</c:v>
                </c:pt>
                <c:pt idx="715">
                  <c:v>6.8705663263611498</c:v>
                </c:pt>
                <c:pt idx="716">
                  <c:v>6.7439014445769701</c:v>
                </c:pt>
                <c:pt idx="717">
                  <c:v>6.6175506714247998</c:v>
                </c:pt>
                <c:pt idx="718">
                  <c:v>6.4915160200984703</c:v>
                </c:pt>
                <c:pt idx="719">
                  <c:v>6.3657994409871996</c:v>
                </c:pt>
                <c:pt idx="720">
                  <c:v>6.2404028209917497</c:v>
                </c:pt>
                <c:pt idx="721">
                  <c:v>6.1153279828690597</c:v>
                </c:pt>
                <c:pt idx="722">
                  <c:v>5.99057668460543</c:v>
                </c:pt>
                <c:pt idx="723">
                  <c:v>5.8661506188193098</c:v>
                </c:pt>
                <c:pt idx="724">
                  <c:v>5.7420514121963802</c:v>
                </c:pt>
                <c:pt idx="725">
                  <c:v>5.6182806249550703</c:v>
                </c:pt>
                <c:pt idx="726">
                  <c:v>5.4948397503461299</c:v>
                </c:pt>
                <c:pt idx="727">
                  <c:v>5.3717302141852699</c:v>
                </c:pt>
                <c:pt idx="728">
                  <c:v>5.2489533744207</c:v>
                </c:pt>
                <c:pt idx="729">
                  <c:v>5.1265105207360202</c:v>
                </c:pt>
                <c:pt idx="730">
                  <c:v>5.0044028741892399</c:v>
                </c:pt>
                <c:pt idx="731">
                  <c:v>4.8826315868884604</c:v>
                </c:pt>
                <c:pt idx="732">
                  <c:v>4.7611977417054101</c:v>
                </c:pt>
                <c:pt idx="733">
                  <c:v>4.6401023520262301</c:v>
                </c:pt>
                <c:pt idx="734">
                  <c:v>4.5193463615424196</c:v>
                </c:pt>
                <c:pt idx="735">
                  <c:v>4.3989306440786597</c:v>
                </c:pt>
                <c:pt idx="736">
                  <c:v>4.2788560034626002</c:v>
                </c:pt>
                <c:pt idx="737">
                  <c:v>4.1591231734324401</c:v>
                </c:pt>
                <c:pt idx="738">
                  <c:v>4.0397328175861196</c:v>
                </c:pt>
                <c:pt idx="739">
                  <c:v>3.92068552937006</c:v>
                </c:pt>
                <c:pt idx="740">
                  <c:v>3.8019818321095</c:v>
                </c:pt>
                <c:pt idx="741">
                  <c:v>3.68362217907872</c:v>
                </c:pt>
                <c:pt idx="742">
                  <c:v>3.5656069536127002</c:v>
                </c:pt>
                <c:pt idx="743">
                  <c:v>3.44793646925952</c:v>
                </c:pt>
                <c:pt idx="744">
                  <c:v>3.3306109699737001</c:v>
                </c:pt>
                <c:pt idx="745">
                  <c:v>3.2136306303501398</c:v>
                </c:pt>
                <c:pt idx="746">
                  <c:v>3.0969955558986402</c:v>
                </c:pt>
                <c:pt idx="747">
                  <c:v>2.9807057833591499</c:v>
                </c:pt>
                <c:pt idx="748">
                  <c:v>2.8647612810565302</c:v>
                </c:pt>
                <c:pt idx="749">
                  <c:v>2.7491619492956101</c:v>
                </c:pt>
                <c:pt idx="750">
                  <c:v>2.6339076207951502</c:v>
                </c:pt>
                <c:pt idx="751">
                  <c:v>2.5189980611610099</c:v>
                </c:pt>
                <c:pt idx="752">
                  <c:v>2.4044329693973898</c:v>
                </c:pt>
                <c:pt idx="753">
                  <c:v>2.2902119784562198</c:v>
                </c:pt>
                <c:pt idx="754">
                  <c:v>2.1763346558235099</c:v>
                </c:pt>
                <c:pt idx="755">
                  <c:v>2.0628005041420798</c:v>
                </c:pt>
                <c:pt idx="756">
                  <c:v>1.9496089618707799</c:v>
                </c:pt>
                <c:pt idx="757">
                  <c:v>1.83675940397769</c:v>
                </c:pt>
                <c:pt idx="758">
                  <c:v>1.72425114266833</c:v>
                </c:pt>
                <c:pt idx="759">
                  <c:v>1.6120834281470899</c:v>
                </c:pt>
                <c:pt idx="760">
                  <c:v>1.50025544941086</c:v>
                </c:pt>
                <c:pt idx="761">
                  <c:v>1.3887663350744199</c:v>
                </c:pt>
                <c:pt idx="762">
                  <c:v>1.27761515422613</c:v>
                </c:pt>
                <c:pt idx="763">
                  <c:v>1.16680091731359</c:v>
                </c:pt>
                <c:pt idx="764">
                  <c:v>1.0563225770570499</c:v>
                </c:pt>
                <c:pt idx="765">
                  <c:v>0.94617902939091703</c:v>
                </c:pt>
                <c:pt idx="766">
                  <c:v>0.83636911443114204</c:v>
                </c:pt>
                <c:pt idx="767">
                  <c:v>0.72689161746780895</c:v>
                </c:pt>
                <c:pt idx="768">
                  <c:v>0.61774526998185997</c:v>
                </c:pt>
                <c:pt idx="769">
                  <c:v>0.50892875068430199</c:v>
                </c:pt>
                <c:pt idx="770">
                  <c:v>0.40044068657749798</c:v>
                </c:pt>
                <c:pt idx="771">
                  <c:v>0.29227965403628597</c:v>
                </c:pt>
                <c:pt idx="772">
                  <c:v>0.18444417990873699</c:v>
                </c:pt>
                <c:pt idx="773">
                  <c:v>7.6932742634579498E-2</c:v>
                </c:pt>
                <c:pt idx="774">
                  <c:v>-3.0256226619805801E-2</c:v>
                </c:pt>
                <c:pt idx="775">
                  <c:v>-0.13712434281055899</c:v>
                </c:pt>
                <c:pt idx="776">
                  <c:v>-0.24367326585188701</c:v>
                </c:pt>
                <c:pt idx="777">
                  <c:v>-0.34990469943846803</c:v>
                </c:pt>
                <c:pt idx="778">
                  <c:v>-0.45582038985610601</c:v>
                </c:pt>
                <c:pt idx="779">
                  <c:v>-0.56142212478219899</c:v>
                </c:pt>
                <c:pt idx="780">
                  <c:v>-0.66671173207712597</c:v>
                </c:pt>
                <c:pt idx="781">
                  <c:v>-0.77169107856762098</c:v>
                </c:pt>
                <c:pt idx="782">
                  <c:v>-0.87636206882358303</c:v>
                </c:pt>
                <c:pt idx="783">
                  <c:v>-0.98072664392935704</c:v>
                </c:pt>
                <c:pt idx="784">
                  <c:v>-1.08478678025111</c:v>
                </c:pt>
                <c:pt idx="785">
                  <c:v>-1.1885444882007901</c:v>
                </c:pt>
                <c:pt idx="786">
                  <c:v>-1.2920018109986799</c:v>
                </c:pt>
                <c:pt idx="787">
                  <c:v>-1.3951608234347399</c:v>
                </c:pt>
                <c:pt idx="788">
                  <c:v>-1.4980236306310299</c:v>
                </c:pt>
                <c:pt idx="789">
                  <c:v>-1.60059236680523</c:v>
                </c:pt>
                <c:pt idx="790">
                  <c:v>-1.70286919403677</c:v>
                </c:pt>
                <c:pt idx="791">
                  <c:v>-1.80485630103735</c:v>
                </c:pt>
                <c:pt idx="792">
                  <c:v>-1.90655590192535</c:v>
                </c:pt>
                <c:pt idx="793">
                  <c:v>-2.00797023500661</c:v>
                </c:pt>
                <c:pt idx="794">
                  <c:v>-2.10910156156161</c:v>
                </c:pt>
                <c:pt idx="795">
                  <c:v>-2.2099521646407099</c:v>
                </c:pt>
                <c:pt idx="796">
                  <c:v>-2.3105243478676898</c:v>
                </c:pt>
                <c:pt idx="797">
                  <c:v>-2.4108204342527602</c:v>
                </c:pt>
                <c:pt idx="798">
                  <c:v>-2.5108427650164198</c:v>
                </c:pt>
                <c:pt idx="799">
                  <c:v>-2.6105936984238598</c:v>
                </c:pt>
                <c:pt idx="800">
                  <c:v>-2.7100756086318101</c:v>
                </c:pt>
                <c:pt idx="801">
                  <c:v>-2.8092908845480098</c:v>
                </c:pt>
                <c:pt idx="802">
                  <c:v>-2.9082419287038901</c:v>
                </c:pt>
                <c:pt idx="803">
                  <c:v>-3.0069311561418002</c:v>
                </c:pt>
                <c:pt idx="804">
                  <c:v>-3.1053609933168</c:v>
                </c:pt>
                <c:pt idx="805">
                  <c:v>-3.2035338770136601</c:v>
                </c:pt>
                <c:pt idx="806">
                  <c:v>-3.3014522532803099</c:v>
                </c:pt>
                <c:pt idx="807">
                  <c:v>-3.3991185763776302</c:v>
                </c:pt>
                <c:pt idx="808">
                  <c:v>-3.4965353077461101</c:v>
                </c:pt>
                <c:pt idx="809">
                  <c:v>-3.59370491499025</c:v>
                </c:pt>
                <c:pt idx="810">
                  <c:v>-3.6906298708809602</c:v>
                </c:pt>
                <c:pt idx="811">
                  <c:v>-3.7873126523762002</c:v>
                </c:pt>
                <c:pt idx="812">
                  <c:v>-3.88375573966059</c:v>
                </c:pt>
                <c:pt idx="813">
                  <c:v>-3.9799616152038499</c:v>
                </c:pt>
                <c:pt idx="814">
                  <c:v>-4.0759327628389102</c:v>
                </c:pt>
                <c:pt idx="815">
                  <c:v>-4.1716716668597398</c:v>
                </c:pt>
                <c:pt idx="816">
                  <c:v>-4.2671808111388998</c:v>
                </c:pt>
                <c:pt idx="817">
                  <c:v>-4.3624626782653699</c:v>
                </c:pt>
                <c:pt idx="818">
                  <c:v>-4.4575197487029596</c:v>
                </c:pt>
                <c:pt idx="819">
                  <c:v>-4.5523544999688097</c:v>
                </c:pt>
                <c:pt idx="820">
                  <c:v>-4.6469694058329303</c:v>
                </c:pt>
                <c:pt idx="821">
                  <c:v>-4.7413669355381902</c:v>
                </c:pt>
                <c:pt idx="822">
                  <c:v>-4.8355495530415</c:v>
                </c:pt>
                <c:pt idx="823">
                  <c:v>-4.9295197162753999</c:v>
                </c:pt>
                <c:pt idx="824">
                  <c:v>-5.0232798764309203</c:v>
                </c:pt>
                <c:pt idx="825">
                  <c:v>-5.1168324772611102</c:v>
                </c:pt>
                <c:pt idx="826">
                  <c:v>-5.2101799544055396</c:v>
                </c:pt>
                <c:pt idx="827">
                  <c:v>-5.3033247347357104</c:v>
                </c:pt>
                <c:pt idx="828">
                  <c:v>-5.3962692357211601</c:v>
                </c:pt>
                <c:pt idx="829">
                  <c:v>-5.4890158648156699</c:v>
                </c:pt>
                <c:pt idx="830">
                  <c:v>-5.5815670188654201</c:v>
                </c:pt>
                <c:pt idx="831">
                  <c:v>-5.6739250835358002</c:v>
                </c:pt>
                <c:pt idx="832">
                  <c:v>-5.76609243276011</c:v>
                </c:pt>
                <c:pt idx="833">
                  <c:v>-5.85807142820713</c:v>
                </c:pt>
                <c:pt idx="834">
                  <c:v>-5.9498644187695202</c:v>
                </c:pt>
                <c:pt idx="835">
                  <c:v>-6.0414737400710399</c:v>
                </c:pt>
                <c:pt idx="836">
                  <c:v>-6.1329017139943804</c:v>
                </c:pt>
                <c:pt idx="837">
                  <c:v>-6.2241506482274502</c:v>
                </c:pt>
                <c:pt idx="838">
                  <c:v>-6.31522283582893</c:v>
                </c:pt>
                <c:pt idx="839">
                  <c:v>-6.4061205548126496</c:v>
                </c:pt>
                <c:pt idx="840">
                  <c:v>-6.4968460677506297</c:v>
                </c:pt>
                <c:pt idx="841">
                  <c:v>-6.5874016213944699</c:v>
                </c:pt>
                <c:pt idx="842">
                  <c:v>-6.6777894463140104</c:v>
                </c:pt>
                <c:pt idx="843">
                  <c:v>-6.7680117565546496</c:v>
                </c:pt>
                <c:pt idx="844">
                  <c:v>-6.8580707493115698</c:v>
                </c:pt>
                <c:pt idx="845">
                  <c:v>-6.9479686046209697</c:v>
                </c:pt>
                <c:pt idx="846">
                  <c:v>-7.0377074850680899</c:v>
                </c:pt>
                <c:pt idx="847">
                  <c:v>-7.1272895355120802</c:v>
                </c:pt>
                <c:pt idx="848">
                  <c:v>-7.21671688282653</c:v>
                </c:pt>
                <c:pt idx="849">
                  <c:v>-7.3059916356559604</c:v>
                </c:pt>
                <c:pt idx="850">
                  <c:v>-7.3951158841876703</c:v>
                </c:pt>
                <c:pt idx="851">
                  <c:v>-7.4840916999391904</c:v>
                </c:pt>
                <c:pt idx="852">
                  <c:v>-7.5729211355596204</c:v>
                </c:pt>
                <c:pt idx="853">
                  <c:v>-7.6616062246464596</c:v>
                </c:pt>
                <c:pt idx="854">
                  <c:v>-7.7501489815755003</c:v>
                </c:pt>
                <c:pt idx="855">
                  <c:v>-7.83855140134549</c:v>
                </c:pt>
                <c:pt idx="856">
                  <c:v>-7.9268154594352804</c:v>
                </c:pt>
                <c:pt idx="857">
                  <c:v>-8.0149431116745795</c:v>
                </c:pt>
                <c:pt idx="858">
                  <c:v>-8.1029362941274297</c:v>
                </c:pt>
                <c:pt idx="859">
                  <c:v>-8.1907969229875608</c:v>
                </c:pt>
                <c:pt idx="860">
                  <c:v>-8.2785268944864505</c:v>
                </c:pt>
                <c:pt idx="861">
                  <c:v>-8.3661280848125692</c:v>
                </c:pt>
                <c:pt idx="862">
                  <c:v>-8.4536023500420896</c:v>
                </c:pt>
                <c:pt idx="863">
                  <c:v>-8.5409515260806792</c:v>
                </c:pt>
                <c:pt idx="864">
                  <c:v>-8.6281774286158708</c:v>
                </c:pt>
                <c:pt idx="865">
                  <c:v>-8.7152818530797305</c:v>
                </c:pt>
                <c:pt idx="866">
                  <c:v>-8.8022665746217701</c:v>
                </c:pt>
                <c:pt idx="867">
                  <c:v>-8.8891333480911197</c:v>
                </c:pt>
                <c:pt idx="868">
                  <c:v>-8.9758839080285107</c:v>
                </c:pt>
                <c:pt idx="869">
                  <c:v>-9.0625199686668196</c:v>
                </c:pt>
                <c:pt idx="870">
                  <c:v>-9.1490432239406996</c:v>
                </c:pt>
                <c:pt idx="871">
                  <c:v>-9.2354553475044092</c:v>
                </c:pt>
                <c:pt idx="872">
                  <c:v>-9.32175799275789</c:v>
                </c:pt>
                <c:pt idx="873">
                  <c:v>-9.4079527928805593</c:v>
                </c:pt>
                <c:pt idx="874">
                  <c:v>-9.4940413608724494</c:v>
                </c:pt>
                <c:pt idx="875">
                  <c:v>-9.5800252896027303</c:v>
                </c:pt>
                <c:pt idx="876">
                  <c:v>-9.6659061518653395</c:v>
                </c:pt>
                <c:pt idx="877">
                  <c:v>-9.7516855004406704</c:v>
                </c:pt>
                <c:pt idx="878">
                  <c:v>-9.83736486816432</c:v>
                </c:pt>
                <c:pt idx="879">
                  <c:v>-9.9229457680013198</c:v>
                </c:pt>
                <c:pt idx="880">
                  <c:v>-10.0084296931264</c:v>
                </c:pt>
                <c:pt idx="881">
                  <c:v>-10.093818117010301</c:v>
                </c:pt>
                <c:pt idx="882">
                  <c:v>-10.1791124935105</c:v>
                </c:pt>
                <c:pt idx="883">
                  <c:v>-10.2643142569675</c:v>
                </c:pt>
                <c:pt idx="884">
                  <c:v>-10.349424822305901</c:v>
                </c:pt>
                <c:pt idx="885">
                  <c:v>-10.434445585140301</c:v>
                </c:pt>
                <c:pt idx="886">
                  <c:v>-10.519377921884701</c:v>
                </c:pt>
                <c:pt idx="887">
                  <c:v>-10.604223189867101</c:v>
                </c:pt>
                <c:pt idx="888">
                  <c:v>-10.688982727447399</c:v>
                </c:pt>
                <c:pt idx="889">
                  <c:v>-10.7736578541385</c:v>
                </c:pt>
                <c:pt idx="890">
                  <c:v>-10.8582498707322</c:v>
                </c:pt>
                <c:pt idx="891">
                  <c:v>-10.942760059426799</c:v>
                </c:pt>
                <c:pt idx="892">
                  <c:v>-11.0271896839592</c:v>
                </c:pt>
                <c:pt idx="893">
                  <c:v>-11.111539989738899</c:v>
                </c:pt>
                <c:pt idx="894">
                  <c:v>-11.195812203984699</c:v>
                </c:pt>
                <c:pt idx="895">
                  <c:v>-11.280007535864801</c:v>
                </c:pt>
                <c:pt idx="896">
                  <c:v>-11.3641271766383</c:v>
                </c:pt>
                <c:pt idx="897">
                  <c:v>-11.4481722997988</c:v>
                </c:pt>
                <c:pt idx="898">
                  <c:v>-11.5321440612211</c:v>
                </c:pt>
                <c:pt idx="899">
                  <c:v>-11.6160435993083</c:v>
                </c:pt>
                <c:pt idx="900">
                  <c:v>-11.699872035141601</c:v>
                </c:pt>
                <c:pt idx="901">
                  <c:v>-11.7836304726309</c:v>
                </c:pt>
                <c:pt idx="902">
                  <c:v>-11.867319998667799</c:v>
                </c:pt>
                <c:pt idx="903">
                  <c:v>-11.950941683278099</c:v>
                </c:pt>
                <c:pt idx="904">
                  <c:v>-12.0344965797775</c:v>
                </c:pt>
                <c:pt idx="905">
                  <c:v>-12.1179857249262</c:v>
                </c:pt>
                <c:pt idx="906">
                  <c:v>-12.201410139085899</c:v>
                </c:pt>
                <c:pt idx="907">
                  <c:v>-12.284770826377301</c:v>
                </c:pt>
                <c:pt idx="908">
                  <c:v>-12.3680687748365</c:v>
                </c:pt>
                <c:pt idx="909">
                  <c:v>-12.451304956574599</c:v>
                </c:pt>
                <c:pt idx="910">
                  <c:v>-12.5344803279354</c:v>
                </c:pt>
                <c:pt idx="911">
                  <c:v>-12.6175958296543</c:v>
                </c:pt>
                <c:pt idx="912">
                  <c:v>-12.700652387017801</c:v>
                </c:pt>
                <c:pt idx="913">
                  <c:v>-12.7836509100217</c:v>
                </c:pt>
                <c:pt idx="914">
                  <c:v>-12.8665922935309</c:v>
                </c:pt>
                <c:pt idx="915">
                  <c:v>-12.9494774174377</c:v>
                </c:pt>
                <c:pt idx="916">
                  <c:v>-13.032307146820701</c:v>
                </c:pt>
                <c:pt idx="917">
                  <c:v>-13.115082332103301</c:v>
                </c:pt>
                <c:pt idx="918">
                  <c:v>-13.1978038092115</c:v>
                </c:pt>
                <c:pt idx="919">
                  <c:v>-13.2804723997316</c:v>
                </c:pt>
                <c:pt idx="920">
                  <c:v>-13.3630889110672</c:v>
                </c:pt>
                <c:pt idx="921">
                  <c:v>-13.4456541365959</c:v>
                </c:pt>
                <c:pt idx="922">
                  <c:v>-13.5281688558249</c:v>
                </c:pt>
                <c:pt idx="923">
                  <c:v>-13.610633834546199</c:v>
                </c:pt>
                <c:pt idx="924">
                  <c:v>-13.6930498249911</c:v>
                </c:pt>
                <c:pt idx="925">
                  <c:v>-13.775417565983799</c:v>
                </c:pt>
                <c:pt idx="926">
                  <c:v>-13.8577377830937</c:v>
                </c:pt>
                <c:pt idx="927">
                  <c:v>-13.940011188788</c:v>
                </c:pt>
                <c:pt idx="928">
                  <c:v>-14.022238482581599</c:v>
                </c:pt>
                <c:pt idx="929">
                  <c:v>-14.1044203511875</c:v>
                </c:pt>
                <c:pt idx="930">
                  <c:v>-14.186557468665599</c:v>
                </c:pt>
                <c:pt idx="931">
                  <c:v>-14.2686504965698</c:v>
                </c:pt>
                <c:pt idx="932">
                  <c:v>-14.3507000840956</c:v>
                </c:pt>
                <c:pt idx="933">
                  <c:v>-14.432706868224299</c:v>
                </c:pt>
                <c:pt idx="934">
                  <c:v>-14.514671473868299</c:v>
                </c:pt>
                <c:pt idx="935">
                  <c:v>-14.5965945140135</c:v>
                </c:pt>
                <c:pt idx="936">
                  <c:v>-14.6784765898612</c:v>
                </c:pt>
                <c:pt idx="937">
                  <c:v>-14.760318290969</c:v>
                </c:pt>
                <c:pt idx="938">
                  <c:v>-14.8421201953895</c:v>
                </c:pt>
                <c:pt idx="939">
                  <c:v>-14.923882869808599</c:v>
                </c:pt>
                <c:pt idx="940">
                  <c:v>-15.005606869682</c:v>
                </c:pt>
                <c:pt idx="941">
                  <c:v>-15.087292739370801</c:v>
                </c:pt>
                <c:pt idx="942">
                  <c:v>-15.1689410122748</c:v>
                </c:pt>
                <c:pt idx="943">
                  <c:v>-15.250552210965999</c:v>
                </c:pt>
                <c:pt idx="944">
                  <c:v>-15.3321268473189</c:v>
                </c:pt>
                <c:pt idx="945">
                  <c:v>-15.4136654226412</c:v>
                </c:pt>
                <c:pt idx="946">
                  <c:v>-15.495168427801801</c:v>
                </c:pt>
                <c:pt idx="947">
                  <c:v>-15.576636343357899</c:v>
                </c:pt>
                <c:pt idx="948">
                  <c:v>-15.6580696396809</c:v>
                </c:pt>
                <c:pt idx="949">
                  <c:v>-15.739468777080701</c:v>
                </c:pt>
                <c:pt idx="950">
                  <c:v>-15.820834205928699</c:v>
                </c:pt>
                <c:pt idx="951">
                  <c:v>-15.9021663667793</c:v>
                </c:pt>
                <c:pt idx="952">
                  <c:v>-15.983465690489901</c:v>
                </c:pt>
                <c:pt idx="953">
                  <c:v>-16.0647325983402</c:v>
                </c:pt>
                <c:pt idx="954">
                  <c:v>-16.145967502149102</c:v>
                </c:pt>
                <c:pt idx="955">
                  <c:v>-16.227170804391299</c:v>
                </c:pt>
                <c:pt idx="956">
                  <c:v>-16.3083428983118</c:v>
                </c:pt>
                <c:pt idx="957">
                  <c:v>-16.3894841680391</c:v>
                </c:pt>
                <c:pt idx="958">
                  <c:v>-16.470594988698199</c:v>
                </c:pt>
                <c:pt idx="959">
                  <c:v>-16.5516757265199</c:v>
                </c:pt>
                <c:pt idx="960">
                  <c:v>-16.632726738951899</c:v>
                </c:pt>
                <c:pt idx="961">
                  <c:v>-16.713748374765999</c:v>
                </c:pt>
                <c:pt idx="962">
                  <c:v>-16.7947409741653</c:v>
                </c:pt>
                <c:pt idx="963">
                  <c:v>-16.8757048688902</c:v>
                </c:pt>
                <c:pt idx="964">
                  <c:v>-16.956640382322401</c:v>
                </c:pt>
                <c:pt idx="965">
                  <c:v>-17.037547829588998</c:v>
                </c:pt>
                <c:pt idx="966">
                  <c:v>-17.1184275176638</c:v>
                </c:pt>
                <c:pt idx="967">
                  <c:v>-17.1992797454689</c:v>
                </c:pt>
                <c:pt idx="968">
                  <c:v>-17.2801048039744</c:v>
                </c:pt>
                <c:pt idx="969">
                  <c:v>-17.360902976296899</c:v>
                </c:pt>
                <c:pt idx="970">
                  <c:v>-17.441674537797599</c:v>
                </c:pt>
                <c:pt idx="971">
                  <c:v>-17.522419756178898</c:v>
                </c:pt>
                <c:pt idx="972">
                  <c:v>-17.603138891579999</c:v>
                </c:pt>
                <c:pt idx="973">
                  <c:v>-17.6838321966713</c:v>
                </c:pt>
                <c:pt idx="974">
                  <c:v>-17.7644999167488</c:v>
                </c:pt>
                <c:pt idx="975">
                  <c:v>-17.845142289826001</c:v>
                </c:pt>
                <c:pt idx="976">
                  <c:v>-17.925759546726699</c:v>
                </c:pt>
                <c:pt idx="977">
                  <c:v>-18.006351911175699</c:v>
                </c:pt>
                <c:pt idx="978">
                  <c:v>-18.086919599889001</c:v>
                </c:pt>
                <c:pt idx="979">
                  <c:v>-18.1674628226633</c:v>
                </c:pt>
                <c:pt idx="980">
                  <c:v>-18.247981782464802</c:v>
                </c:pt>
                <c:pt idx="981">
                  <c:v>-18.328476675517798</c:v>
                </c:pt>
                <c:pt idx="982">
                  <c:v>-18.408947691390999</c:v>
                </c:pt>
                <c:pt idx="983">
                  <c:v>-18.489395013085201</c:v>
                </c:pt>
                <c:pt idx="984">
                  <c:v>-18.569818817119501</c:v>
                </c:pt>
                <c:pt idx="985">
                  <c:v>-18.650219273616301</c:v>
                </c:pt>
                <c:pt idx="986">
                  <c:v>-18.7305965463874</c:v>
                </c:pt>
                <c:pt idx="987">
                  <c:v>-18.8109507930182</c:v>
                </c:pt>
                <c:pt idx="988">
                  <c:v>-18.8912821649519</c:v>
                </c:pt>
                <c:pt idx="989">
                  <c:v>-18.971590807574501</c:v>
                </c:pt>
                <c:pt idx="990">
                  <c:v>-19.051876860297501</c:v>
                </c:pt>
                <c:pt idx="991">
                  <c:v>-19.132140456641899</c:v>
                </c:pt>
                <c:pt idx="992">
                  <c:v>-19.2123817243213</c:v>
                </c:pt>
                <c:pt idx="993">
                  <c:v>-19.2926007853256</c:v>
                </c:pt>
                <c:pt idx="994">
                  <c:v>-19.372797756003099</c:v>
                </c:pt>
                <c:pt idx="995">
                  <c:v>-19.452972747144202</c:v>
                </c:pt>
                <c:pt idx="996">
                  <c:v>-19.533125864064701</c:v>
                </c:pt>
                <c:pt idx="997">
                  <c:v>-19.613257206687798</c:v>
                </c:pt>
                <c:pt idx="998">
                  <c:v>-19.693366869628498</c:v>
                </c:pt>
                <c:pt idx="999">
                  <c:v>-19.773454942276398</c:v>
                </c:pt>
                <c:pt idx="1000">
                  <c:v>-19.853521508879201</c:v>
                </c:pt>
                <c:pt idx="1001">
                  <c:v>-19.933566648627401</c:v>
                </c:pt>
                <c:pt idx="1002">
                  <c:v>-20.013590435737701</c:v>
                </c:pt>
                <c:pt idx="1003">
                  <c:v>-20.093592939538201</c:v>
                </c:pt>
                <c:pt idx="1004">
                  <c:v>-20.1735742245537</c:v>
                </c:pt>
                <c:pt idx="1005">
                  <c:v>-20.2535343505909</c:v>
                </c:pt>
                <c:pt idx="1006">
                  <c:v>-20.333473372825399</c:v>
                </c:pt>
                <c:pt idx="1007">
                  <c:v>-20.4133913418883</c:v>
                </c:pt>
                <c:pt idx="1008">
                  <c:v>-20.493288303953701</c:v>
                </c:pt>
                <c:pt idx="1009">
                  <c:v>-20.573164300828001</c:v>
                </c:pt>
                <c:pt idx="1010">
                  <c:v>-20.6530193700385</c:v>
                </c:pt>
                <c:pt idx="1011">
                  <c:v>-20.732853544923799</c:v>
                </c:pt>
                <c:pt idx="1012">
                  <c:v>-20.812666854725801</c:v>
                </c:pt>
                <c:pt idx="1013">
                  <c:v>-20.892459324681099</c:v>
                </c:pt>
                <c:pt idx="1014">
                  <c:v>-20.972230976115</c:v>
                </c:pt>
                <c:pt idx="1015">
                  <c:v>-21.051981826535801</c:v>
                </c:pt>
                <c:pt idx="1016">
                  <c:v>-21.131711889731399</c:v>
                </c:pt>
                <c:pt idx="1017">
                  <c:v>-21.211421175865599</c:v>
                </c:pt>
                <c:pt idx="1018">
                  <c:v>-21.2911096915775</c:v>
                </c:pt>
                <c:pt idx="1019">
                  <c:v>-21.370777440081</c:v>
                </c:pt>
                <c:pt idx="1020">
                  <c:v>-21.450424421267002</c:v>
                </c:pt>
                <c:pt idx="1021">
                  <c:v>-21.5300506318058</c:v>
                </c:pt>
                <c:pt idx="1022">
                  <c:v>-21.609656065252999</c:v>
                </c:pt>
                <c:pt idx="1023">
                  <c:v>-21.689240712155101</c:v>
                </c:pt>
                <c:pt idx="1024">
                  <c:v>-21.768804560158401</c:v>
                </c:pt>
                <c:pt idx="1025">
                  <c:v>-21.848347594119598</c:v>
                </c:pt>
                <c:pt idx="1026">
                  <c:v>-21.927869796217099</c:v>
                </c:pt>
                <c:pt idx="1027">
                  <c:v>-22.0073711460659</c:v>
                </c:pt>
                <c:pt idx="1028">
                  <c:v>-22.086851620833698</c:v>
                </c:pt>
                <c:pt idx="1029">
                  <c:v>-22.166311195358901</c:v>
                </c:pt>
                <c:pt idx="1030">
                  <c:v>-22.245749842271898</c:v>
                </c:pt>
                <c:pt idx="1031">
                  <c:v>-22.325167532117099</c:v>
                </c:pt>
                <c:pt idx="1032">
                  <c:v>-22.404564233478599</c:v>
                </c:pt>
                <c:pt idx="1033">
                  <c:v>-22.483939913107498</c:v>
                </c:pt>
                <c:pt idx="1034">
                  <c:v>-22.5632945360517</c:v>
                </c:pt>
                <c:pt idx="1035">
                  <c:v>-22.642628065788401</c:v>
                </c:pt>
                <c:pt idx="1036">
                  <c:v>-22.721940464359101</c:v>
                </c:pt>
                <c:pt idx="1037">
                  <c:v>-22.801231692507201</c:v>
                </c:pt>
                <c:pt idx="1038">
                  <c:v>-22.880501709817899</c:v>
                </c:pt>
                <c:pt idx="1039">
                  <c:v>-22.959750474861298</c:v>
                </c:pt>
                <c:pt idx="1040">
                  <c:v>-23.038977945337798</c:v>
                </c:pt>
                <c:pt idx="1041">
                  <c:v>-23.118184078226498</c:v>
                </c:pt>
                <c:pt idx="1042">
                  <c:v>-23.197368829936799</c:v>
                </c:pt>
                <c:pt idx="1043">
                  <c:v>-23.276532156461499</c:v>
                </c:pt>
                <c:pt idx="1044">
                  <c:v>-23.355674013534401</c:v>
                </c:pt>
                <c:pt idx="1045">
                  <c:v>-23.434794356790501</c:v>
                </c:pt>
                <c:pt idx="1046">
                  <c:v>-23.5138931419276</c:v>
                </c:pt>
                <c:pt idx="1047">
                  <c:v>-23.592970324872699</c:v>
                </c:pt>
                <c:pt idx="1048">
                  <c:v>-23.672025861950999</c:v>
                </c:pt>
                <c:pt idx="1049">
                  <c:v>-23.751059710056701</c:v>
                </c:pt>
                <c:pt idx="1050">
                  <c:v>-23.8300718268287</c:v>
                </c:pt>
                <c:pt idx="1051">
                  <c:v>-23.909062170827099</c:v>
                </c:pt>
                <c:pt idx="1052">
                  <c:v>-23.988030701715001</c:v>
                </c:pt>
                <c:pt idx="1053">
                  <c:v>-24.066977380441401</c:v>
                </c:pt>
                <c:pt idx="1054">
                  <c:v>-24.1459021694284</c:v>
                </c:pt>
                <c:pt idx="1055">
                  <c:v>-24.2248050327599</c:v>
                </c:pt>
                <c:pt idx="1056">
                  <c:v>-24.303685936375501</c:v>
                </c:pt>
                <c:pt idx="1057">
                  <c:v>-24.382544848264398</c:v>
                </c:pt>
                <c:pt idx="1058">
                  <c:v>-24.461381738664901</c:v>
                </c:pt>
                <c:pt idx="1059">
                  <c:v>-24.540196580265</c:v>
                </c:pt>
                <c:pt idx="1060">
                  <c:v>-24.618989348406298</c:v>
                </c:pt>
                <c:pt idx="1061">
                  <c:v>-24.697760021290499</c:v>
                </c:pt>
                <c:pt idx="1062">
                  <c:v>-24.7729355847367</c:v>
                </c:pt>
                <c:pt idx="1063">
                  <c:v>-24.851605173383799</c:v>
                </c:pt>
                <c:pt idx="1064">
                  <c:v>-24.930251881150198</c:v>
                </c:pt>
                <c:pt idx="1065">
                  <c:v>-25.008875695200398</c:v>
                </c:pt>
                <c:pt idx="1066">
                  <c:v>-25.087476606764699</c:v>
                </c:pt>
                <c:pt idx="1067">
                  <c:v>-25.166054611365901</c:v>
                </c:pt>
                <c:pt idx="1068">
                  <c:v>-25.244609709049001</c:v>
                </c:pt>
                <c:pt idx="1069">
                  <c:v>-25.323141904611099</c:v>
                </c:pt>
                <c:pt idx="1070">
                  <c:v>-25.401651207835101</c:v>
                </c:pt>
                <c:pt idx="1071">
                  <c:v>-25.480137633724201</c:v>
                </c:pt>
                <c:pt idx="1072">
                  <c:v>-25.558601202737801</c:v>
                </c:pt>
                <c:pt idx="1073">
                  <c:v>-25.637041941029299</c:v>
                </c:pt>
                <c:pt idx="1074">
                  <c:v>-25.715459880684499</c:v>
                </c:pt>
                <c:pt idx="1075">
                  <c:v>-25.793855059961601</c:v>
                </c:pt>
                <c:pt idx="1076">
                  <c:v>-25.8722275235315</c:v>
                </c:pt>
                <c:pt idx="1077">
                  <c:v>-25.950577322719301</c:v>
                </c:pt>
                <c:pt idx="1078">
                  <c:v>-26.0289045157452</c:v>
                </c:pt>
                <c:pt idx="1079">
                  <c:v>-26.107209167966701</c:v>
                </c:pt>
                <c:pt idx="1080">
                  <c:v>-26.185491352119801</c:v>
                </c:pt>
                <c:pt idx="1081">
                  <c:v>-26.2637511485601</c:v>
                </c:pt>
                <c:pt idx="1082">
                  <c:v>-26.3419886455039</c:v>
                </c:pt>
                <c:pt idx="1083">
                  <c:v>-26.420203939266798</c:v>
                </c:pt>
                <c:pt idx="1084">
                  <c:v>-26.498397134503499</c:v>
                </c:pt>
                <c:pt idx="1085">
                  <c:v>-26.576568344443402</c:v>
                </c:pt>
                <c:pt idx="1086">
                  <c:v>-26.654717691126901</c:v>
                </c:pt>
                <c:pt idx="1087">
                  <c:v>-26.732845305637799</c:v>
                </c:pt>
                <c:pt idx="1088">
                  <c:v>-26.810951328334401</c:v>
                </c:pt>
                <c:pt idx="1089">
                  <c:v>-26.889035909076899</c:v>
                </c:pt>
                <c:pt idx="1090">
                  <c:v>-26.967099207452801</c:v>
                </c:pt>
                <c:pt idx="1091">
                  <c:v>-27.045141392997699</c:v>
                </c:pt>
                <c:pt idx="1092">
                  <c:v>-27.123162645413199</c:v>
                </c:pt>
                <c:pt idx="1093">
                  <c:v>-27.201163154779699</c:v>
                </c:pt>
                <c:pt idx="1094">
                  <c:v>-27.279143121765902</c:v>
                </c:pt>
                <c:pt idx="1095">
                  <c:v>-27.3571027578318</c:v>
                </c:pt>
                <c:pt idx="1096">
                  <c:v>-27.4350422854275</c:v>
                </c:pt>
                <c:pt idx="1097">
                  <c:v>-27.512961938186098</c:v>
                </c:pt>
                <c:pt idx="1098">
                  <c:v>-27.590861961109901</c:v>
                </c:pt>
                <c:pt idx="1099">
                  <c:v>-27.668742610750101</c:v>
                </c:pt>
                <c:pt idx="1100">
                  <c:v>-27.746604155380702</c:v>
                </c:pt>
                <c:pt idx="1101">
                  <c:v>-27.824446875163499</c:v>
                </c:pt>
                <c:pt idx="1102">
                  <c:v>-27.902271062305601</c:v>
                </c:pt>
                <c:pt idx="1103">
                  <c:v>-27.980077021209599</c:v>
                </c:pt>
                <c:pt idx="1104">
                  <c:v>-28.0578650686145</c:v>
                </c:pt>
                <c:pt idx="1105">
                  <c:v>-28.135635533726902</c:v>
                </c:pt>
                <c:pt idx="1106">
                  <c:v>-28.221882521710398</c:v>
                </c:pt>
                <c:pt idx="1107">
                  <c:v>-28.2997431831866</c:v>
                </c:pt>
                <c:pt idx="1108">
                  <c:v>-28.3775887289904</c:v>
                </c:pt>
                <c:pt idx="1109">
                  <c:v>-28.455419546075898</c:v>
                </c:pt>
                <c:pt idx="1110">
                  <c:v>-28.533236034281199</c:v>
                </c:pt>
                <c:pt idx="1111">
                  <c:v>-28.611038606400999</c:v>
                </c:pt>
                <c:pt idx="1112">
                  <c:v>-28.688827688245699</c:v>
                </c:pt>
                <c:pt idx="1113">
                  <c:v>-28.7666037186906</c:v>
                </c:pt>
                <c:pt idx="1114">
                  <c:v>-28.844367149710902</c:v>
                </c:pt>
                <c:pt idx="1115">
                  <c:v>-28.9221184464053</c:v>
                </c:pt>
                <c:pt idx="1116">
                  <c:v>-28.999858087005698</c:v>
                </c:pt>
                <c:pt idx="1117">
                  <c:v>-29.077586562874199</c:v>
                </c:pt>
                <c:pt idx="1118">
                  <c:v>-29.1553043784855</c:v>
                </c:pt>
                <c:pt idx="1119">
                  <c:v>-29.233012051396098</c:v>
                </c:pt>
                <c:pt idx="1120">
                  <c:v>-29.310710112198699</c:v>
                </c:pt>
                <c:pt idx="1121">
                  <c:v>-29.388399104461801</c:v>
                </c:pt>
                <c:pt idx="1122">
                  <c:v>-29.4660795846555</c:v>
                </c:pt>
                <c:pt idx="1123">
                  <c:v>-29.543752122061001</c:v>
                </c:pt>
                <c:pt idx="1124">
                  <c:v>-29.621417298665399</c:v>
                </c:pt>
                <c:pt idx="1125">
                  <c:v>-29.699075709041001</c:v>
                </c:pt>
                <c:pt idx="1126">
                  <c:v>-29.7767279602092</c:v>
                </c:pt>
                <c:pt idx="1127">
                  <c:v>-29.8543746714885</c:v>
                </c:pt>
                <c:pt idx="1128">
                  <c:v>-29.932016474326499</c:v>
                </c:pt>
                <c:pt idx="1129">
                  <c:v>-30.009654012116599</c:v>
                </c:pt>
                <c:pt idx="1130">
                  <c:v>-30.087287939998198</c:v>
                </c:pt>
                <c:pt idx="1131">
                  <c:v>-30.164918924641899</c:v>
                </c:pt>
                <c:pt idx="1132">
                  <c:v>-30.242547644018</c:v>
                </c:pt>
                <c:pt idx="1133">
                  <c:v>-30.320174787149799</c:v>
                </c:pt>
                <c:pt idx="1134">
                  <c:v>-30.397801053852099</c:v>
                </c:pt>
                <c:pt idx="1135">
                  <c:v>-30.475427154452699</c:v>
                </c:pt>
                <c:pt idx="1136">
                  <c:v>-30.553053809501101</c:v>
                </c:pt>
                <c:pt idx="1137">
                  <c:v>-30.628051417425802</c:v>
                </c:pt>
                <c:pt idx="1138">
                  <c:v>-30.7056299903963</c:v>
                </c:pt>
                <c:pt idx="1139">
                  <c:v>-30.7832103305381</c:v>
                </c:pt>
                <c:pt idx="1140">
                  <c:v>-30.860793176761199</c:v>
                </c:pt>
                <c:pt idx="1141">
                  <c:v>-30.938379276176299</c:v>
                </c:pt>
                <c:pt idx="1142">
                  <c:v>-31.0159693837155</c:v>
                </c:pt>
                <c:pt idx="1143">
                  <c:v>-31.093564261742301</c:v>
                </c:pt>
                <c:pt idx="1144">
                  <c:v>-31.171164679649301</c:v>
                </c:pt>
                <c:pt idx="1145">
                  <c:v>-31.248771413449202</c:v>
                </c:pt>
                <c:pt idx="1146">
                  <c:v>-31.326385245353499</c:v>
                </c:pt>
                <c:pt idx="1147">
                  <c:v>-31.4040069633472</c:v>
                </c:pt>
                <c:pt idx="1148">
                  <c:v>-31.481637360754799</c:v>
                </c:pt>
                <c:pt idx="1149">
                  <c:v>-31.559277235803101</c:v>
                </c:pt>
                <c:pt idx="1150">
                  <c:v>-31.636927391179501</c:v>
                </c:pt>
                <c:pt idx="1151">
                  <c:v>-31.714588633590399</c:v>
                </c:pt>
                <c:pt idx="1152">
                  <c:v>-31.792261773317701</c:v>
                </c:pt>
                <c:pt idx="1153">
                  <c:v>-31.869947623779801</c:v>
                </c:pt>
                <c:pt idx="1154">
                  <c:v>-31.947647001095799</c:v>
                </c:pt>
                <c:pt idx="1155">
                  <c:v>-32.025360723657101</c:v>
                </c:pt>
                <c:pt idx="1156">
                  <c:v>-32.103089611708597</c:v>
                </c:pt>
                <c:pt idx="1157">
                  <c:v>-32.1808344869428</c:v>
                </c:pt>
                <c:pt idx="1158">
                  <c:v>-32.258596172108497</c:v>
                </c:pt>
                <c:pt idx="1159">
                  <c:v>-32.336375490640002</c:v>
                </c:pt>
                <c:pt idx="1160">
                  <c:v>-32.414173266307998</c:v>
                </c:pt>
                <c:pt idx="1161">
                  <c:v>-32.486146657528202</c:v>
                </c:pt>
                <c:pt idx="1162">
                  <c:v>-32.563935581308101</c:v>
                </c:pt>
                <c:pt idx="1163">
                  <c:v>-32.641745618937101</c:v>
                </c:pt>
                <c:pt idx="1164">
                  <c:v>-32.7195776052464</c:v>
                </c:pt>
                <c:pt idx="1165">
                  <c:v>-32.797432374218097</c:v>
                </c:pt>
                <c:pt idx="1166">
                  <c:v>-32.875310758870498</c:v>
                </c:pt>
                <c:pt idx="1167">
                  <c:v>-32.953213591203202</c:v>
                </c:pt>
                <c:pt idx="1168">
                  <c:v>-33.031141702209297</c:v>
                </c:pt>
                <c:pt idx="1169">
                  <c:v>-33.109095921963402</c:v>
                </c:pt>
                <c:pt idx="1170">
                  <c:v>-33.187077079794697</c:v>
                </c:pt>
                <c:pt idx="1171">
                  <c:v>-33.2650860045526</c:v>
                </c:pt>
                <c:pt idx="1172">
                  <c:v>-33.343123524976903</c:v>
                </c:pt>
                <c:pt idx="1173">
                  <c:v>-33.421190470182403</c:v>
                </c:pt>
                <c:pt idx="1174">
                  <c:v>-33.499287670271102</c:v>
                </c:pt>
                <c:pt idx="1175">
                  <c:v>-33.577415957083502</c:v>
                </c:pt>
                <c:pt idx="1176">
                  <c:v>-33.655576165104598</c:v>
                </c:pt>
                <c:pt idx="1177">
                  <c:v>-33.733769132538299</c:v>
                </c:pt>
                <c:pt idx="1178">
                  <c:v>-33.8119957025677</c:v>
                </c:pt>
                <c:pt idx="1179">
                  <c:v>-33.8902567248184</c:v>
                </c:pt>
                <c:pt idx="1180">
                  <c:v>-33.968553057044197</c:v>
                </c:pt>
                <c:pt idx="1181">
                  <c:v>-34.043485314526102</c:v>
                </c:pt>
                <c:pt idx="1182">
                  <c:v>-34.121780210871101</c:v>
                </c:pt>
                <c:pt idx="1183">
                  <c:v>-34.200111520799702</c:v>
                </c:pt>
                <c:pt idx="1184">
                  <c:v>-34.278480128320801</c:v>
                </c:pt>
                <c:pt idx="1185">
                  <c:v>-34.356886937641903</c:v>
                </c:pt>
                <c:pt idx="1186">
                  <c:v>-34.435332876663203</c:v>
                </c:pt>
                <c:pt idx="1187">
                  <c:v>-34.513818900871698</c:v>
                </c:pt>
                <c:pt idx="1188">
                  <c:v>-34.592345997665198</c:v>
                </c:pt>
                <c:pt idx="1189">
                  <c:v>-34.670915191142001</c:v>
                </c:pt>
                <c:pt idx="1190">
                  <c:v>-34.749527547388602</c:v>
                </c:pt>
                <c:pt idx="1191">
                  <c:v>-34.828184180305499</c:v>
                </c:pt>
                <c:pt idx="1192">
                  <c:v>-34.906886258005898</c:v>
                </c:pt>
                <c:pt idx="1193">
                  <c:v>-34.985635009828798</c:v>
                </c:pt>
                <c:pt idx="1194">
                  <c:v>-35.064431734003499</c:v>
                </c:pt>
                <c:pt idx="1195">
                  <c:v>-35.1432778060083</c:v>
                </c:pt>
                <c:pt idx="1196">
                  <c:v>-35.222174687658097</c:v>
                </c:pt>
                <c:pt idx="1197">
                  <c:v>-35.301123936962398</c:v>
                </c:pt>
                <c:pt idx="1198">
                  <c:v>-35.392678104888198</c:v>
                </c:pt>
                <c:pt idx="1199">
                  <c:v>-35.471958705387699</c:v>
                </c:pt>
                <c:pt idx="1200">
                  <c:v>-35.551300940262202</c:v>
                </c:pt>
                <c:pt idx="1201">
                  <c:v>-35.630706936360703</c:v>
                </c:pt>
                <c:pt idx="1202">
                  <c:v>-35.710178979806997</c:v>
                </c:pt>
                <c:pt idx="1203">
                  <c:v>-35.789719531018903</c:v>
                </c:pt>
                <c:pt idx="1204">
                  <c:v>-35.869331240583101</c:v>
                </c:pt>
                <c:pt idx="1205">
                  <c:v>-35.949016965934803</c:v>
                </c:pt>
                <c:pt idx="1206">
                  <c:v>-36.028779788766698</c:v>
                </c:pt>
                <c:pt idx="1207">
                  <c:v>-36.108623033051998</c:v>
                </c:pt>
                <c:pt idx="1208">
                  <c:v>-36.188550283517699</c:v>
                </c:pt>
                <c:pt idx="1209">
                  <c:v>-36.268565404347001</c:v>
                </c:pt>
                <c:pt idx="1210">
                  <c:v>-36.348672557811298</c:v>
                </c:pt>
                <c:pt idx="1211">
                  <c:v>-36.428876222435001</c:v>
                </c:pt>
                <c:pt idx="1212">
                  <c:v>-36.503662276966502</c:v>
                </c:pt>
                <c:pt idx="1213">
                  <c:v>-36.583961688526202</c:v>
                </c:pt>
                <c:pt idx="1214">
                  <c:v>-36.6643709632392</c:v>
                </c:pt>
                <c:pt idx="1215">
                  <c:v>-36.744895956596999</c:v>
                </c:pt>
                <c:pt idx="1216">
                  <c:v>-36.825542898857698</c:v>
                </c:pt>
                <c:pt idx="1217">
                  <c:v>-36.906318392295297</c:v>
                </c:pt>
                <c:pt idx="1218">
                  <c:v>-36.9872293990448</c:v>
                </c:pt>
                <c:pt idx="1219">
                  <c:v>-37.068283216384401</c:v>
                </c:pt>
                <c:pt idx="1220">
                  <c:v>-37.1494874353169</c:v>
                </c:pt>
                <c:pt idx="1221">
                  <c:v>-37.2308498769967</c:v>
                </c:pt>
                <c:pt idx="1222">
                  <c:v>-37.312378499756498</c:v>
                </c:pt>
                <c:pt idx="1223">
                  <c:v>-37.394081267016098</c:v>
                </c:pt>
                <c:pt idx="1224">
                  <c:v>-37.475965962902798</c:v>
                </c:pt>
                <c:pt idx="1225">
                  <c:v>-37.5519610639424</c:v>
                </c:pt>
                <c:pt idx="1226">
                  <c:v>-37.634109199100799</c:v>
                </c:pt>
                <c:pt idx="1227">
                  <c:v>-37.716456162648797</c:v>
                </c:pt>
                <c:pt idx="1228">
                  <c:v>-37.799005280264701</c:v>
                </c:pt>
                <c:pt idx="1229">
                  <c:v>-37.881757031066201</c:v>
                </c:pt>
                <c:pt idx="1230">
                  <c:v>-37.964707767199599</c:v>
                </c:pt>
                <c:pt idx="1231">
                  <c:v>-38.047847906661197</c:v>
                </c:pt>
                <c:pt idx="1232">
                  <c:v>-38.131159347810097</c:v>
                </c:pt>
                <c:pt idx="1233">
                  <c:v>-38.214611709925897</c:v>
                </c:pt>
                <c:pt idx="1234">
                  <c:v>-38.298156762078698</c:v>
                </c:pt>
                <c:pt idx="1235">
                  <c:v>-38.381719984219799</c:v>
                </c:pt>
                <c:pt idx="1236">
                  <c:v>-38.4651874583354</c:v>
                </c:pt>
                <c:pt idx="1237">
                  <c:v>-38.565109937779702</c:v>
                </c:pt>
                <c:pt idx="1238">
                  <c:v>-38.648071725975697</c:v>
                </c:pt>
                <c:pt idx="1239">
                  <c:v>-38.730076899587999</c:v>
                </c:pt>
                <c:pt idx="1240">
                  <c:v>-38.810440989819099</c:v>
                </c:pt>
                <c:pt idx="1241">
                  <c:v>-38.888016769927098</c:v>
                </c:pt>
                <c:pt idx="1242">
                  <c:v>-38.960789118192601</c:v>
                </c:pt>
                <c:pt idx="1243">
                  <c:v>-39.025000480535603</c:v>
                </c:pt>
                <c:pt idx="1244">
                  <c:v>-39.073099856506502</c:v>
                </c:pt>
                <c:pt idx="1245">
                  <c:v>-39.088511932352901</c:v>
                </c:pt>
                <c:pt idx="1246">
                  <c:v>-39.032306864086699</c:v>
                </c:pt>
                <c:pt idx="1247">
                  <c:v>-38.8424238556643</c:v>
                </c:pt>
                <c:pt idx="1248">
                  <c:v>-40.858481717090498</c:v>
                </c:pt>
                <c:pt idx="1249">
                  <c:v>-59.705126793467201</c:v>
                </c:pt>
                <c:pt idx="1250">
                  <c:v>-40.876966420049797</c:v>
                </c:pt>
                <c:pt idx="1251">
                  <c:v>-39.103326486401002</c:v>
                </c:pt>
                <c:pt idx="1252">
                  <c:v>-39.521350690369701</c:v>
                </c:pt>
                <c:pt idx="1253">
                  <c:v>-39.790089038507098</c:v>
                </c:pt>
                <c:pt idx="1254">
                  <c:v>-39.978213157698498</c:v>
                </c:pt>
                <c:pt idx="1255">
                  <c:v>-40.129587267120201</c:v>
                </c:pt>
                <c:pt idx="1256">
                  <c:v>-40.262762083982501</c:v>
                </c:pt>
                <c:pt idx="1257">
                  <c:v>-40.3828548620791</c:v>
                </c:pt>
                <c:pt idx="1258">
                  <c:v>-40.5009069310386</c:v>
                </c:pt>
                <c:pt idx="1259">
                  <c:v>-40.615853077199603</c:v>
                </c:pt>
                <c:pt idx="1260">
                  <c:v>-40.729039042445699</c:v>
                </c:pt>
                <c:pt idx="1261">
                  <c:v>-40.841284176232001</c:v>
                </c:pt>
                <c:pt idx="1262">
                  <c:v>-40.953107176485403</c:v>
                </c:pt>
                <c:pt idx="1263">
                  <c:v>-41.064846243187901</c:v>
                </c:pt>
                <c:pt idx="1264">
                  <c:v>-41.176726506849299</c:v>
                </c:pt>
                <c:pt idx="1265">
                  <c:v>-41.279646000433502</c:v>
                </c:pt>
                <c:pt idx="1266">
                  <c:v>-41.3920365055723</c:v>
                </c:pt>
                <c:pt idx="1267">
                  <c:v>-41.5048879596348</c:v>
                </c:pt>
                <c:pt idx="1268">
                  <c:v>-41.618245025477698</c:v>
                </c:pt>
                <c:pt idx="1269">
                  <c:v>-41.732135335641402</c:v>
                </c:pt>
                <c:pt idx="1270">
                  <c:v>-41.846574202147004</c:v>
                </c:pt>
                <c:pt idx="1271">
                  <c:v>-41.961567970512498</c:v>
                </c:pt>
                <c:pt idx="1272">
                  <c:v>-42.077116465377202</c:v>
                </c:pt>
                <c:pt idx="1273">
                  <c:v>-42.208819228735898</c:v>
                </c:pt>
                <c:pt idx="1274">
                  <c:v>-42.3256421434739</c:v>
                </c:pt>
                <c:pt idx="1275">
                  <c:v>-42.442998184424098</c:v>
                </c:pt>
                <c:pt idx="1276">
                  <c:v>-42.560875496105602</c:v>
                </c:pt>
                <c:pt idx="1277">
                  <c:v>-42.6792614499441</c:v>
                </c:pt>
                <c:pt idx="1278">
                  <c:v>-42.798143159278801</c:v>
                </c:pt>
                <c:pt idx="1279">
                  <c:v>-42.917507886181902</c:v>
                </c:pt>
                <c:pt idx="1280">
                  <c:v>-43.037343361817697</c:v>
                </c:pt>
                <c:pt idx="1281">
                  <c:v>-43.1555394144034</c:v>
                </c:pt>
                <c:pt idx="1282">
                  <c:v>-43.276322909761603</c:v>
                </c:pt>
                <c:pt idx="1283">
                  <c:v>-43.397546958460197</c:v>
                </c:pt>
                <c:pt idx="1284">
                  <c:v>-43.519203203877503</c:v>
                </c:pt>
                <c:pt idx="1285">
                  <c:v>-43.641284547486698</c:v>
                </c:pt>
                <c:pt idx="1286">
                  <c:v>-43.763785210943396</c:v>
                </c:pt>
                <c:pt idx="1287">
                  <c:v>-43.886700783747102</c:v>
                </c:pt>
                <c:pt idx="1288">
                  <c:v>-43.998392845123902</c:v>
                </c:pt>
                <c:pt idx="1289">
                  <c:v>-44.121918568253697</c:v>
                </c:pt>
                <c:pt idx="1290">
                  <c:v>-44.245851078526499</c:v>
                </c:pt>
                <c:pt idx="1291">
                  <c:v>-44.370191796246601</c:v>
                </c:pt>
                <c:pt idx="1292">
                  <c:v>-44.494943752307599</c:v>
                </c:pt>
                <c:pt idx="1293">
                  <c:v>-44.620111682117901</c:v>
                </c:pt>
                <c:pt idx="1294">
                  <c:v>-44.7721496888216</c:v>
                </c:pt>
                <c:pt idx="1295">
                  <c:v>-44.898616313507198</c:v>
                </c:pt>
                <c:pt idx="1296">
                  <c:v>-45.0255316208385</c:v>
                </c:pt>
                <c:pt idx="1297">
                  <c:v>-45.152908916431599</c:v>
                </c:pt>
                <c:pt idx="1298">
                  <c:v>-45.280764291770701</c:v>
                </c:pt>
                <c:pt idx="1299">
                  <c:v>-45.409117017076902</c:v>
                </c:pt>
                <c:pt idx="1300">
                  <c:v>-45.5379900110661</c:v>
                </c:pt>
                <c:pt idx="1301">
                  <c:v>-45.6540365495148</c:v>
                </c:pt>
                <c:pt idx="1302">
                  <c:v>-45.783798669279399</c:v>
                </c:pt>
                <c:pt idx="1303">
                  <c:v>-45.914173855362897</c:v>
                </c:pt>
                <c:pt idx="1304">
                  <c:v>-46.045205957367102</c:v>
                </c:pt>
                <c:pt idx="1305">
                  <c:v>-46.176946073933102</c:v>
                </c:pt>
                <c:pt idx="1306">
                  <c:v>-46.295902387345002</c:v>
                </c:pt>
                <c:pt idx="1307">
                  <c:v>-46.429006719292197</c:v>
                </c:pt>
                <c:pt idx="1308">
                  <c:v>-46.5630210108027</c:v>
                </c:pt>
                <c:pt idx="1309">
                  <c:v>-46.698033818587199</c:v>
                </c:pt>
                <c:pt idx="1310">
                  <c:v>-46.834144268198699</c:v>
                </c:pt>
                <c:pt idx="1311">
                  <c:v>-46.971461393785702</c:v>
                </c:pt>
                <c:pt idx="1312">
                  <c:v>-47.110322738846399</c:v>
                </c:pt>
                <c:pt idx="1313">
                  <c:v>-47.2504940617046</c:v>
                </c:pt>
                <c:pt idx="1314">
                  <c:v>-47.392226555328598</c:v>
                </c:pt>
                <c:pt idx="1315">
                  <c:v>-47.535612165913498</c:v>
                </c:pt>
                <c:pt idx="1316">
                  <c:v>-47.680685795823003</c:v>
                </c:pt>
                <c:pt idx="1317">
                  <c:v>-47.844091290113496</c:v>
                </c:pt>
                <c:pt idx="1318">
                  <c:v>-47.992147914222102</c:v>
                </c:pt>
                <c:pt idx="1319">
                  <c:v>-48.140362973676801</c:v>
                </c:pt>
                <c:pt idx="1320">
                  <c:v>-48.285891431534601</c:v>
                </c:pt>
                <c:pt idx="1321">
                  <c:v>-48.420349862779503</c:v>
                </c:pt>
                <c:pt idx="1322">
                  <c:v>-48.514202512553297</c:v>
                </c:pt>
                <c:pt idx="1323">
                  <c:v>-48.425002617882001</c:v>
                </c:pt>
                <c:pt idx="1324">
                  <c:v>-58.815587946752501</c:v>
                </c:pt>
                <c:pt idx="1325">
                  <c:v>-48.334044476868499</c:v>
                </c:pt>
                <c:pt idx="1326">
                  <c:v>-48.924607148813998</c:v>
                </c:pt>
                <c:pt idx="1327">
                  <c:v>-49.296304578017597</c:v>
                </c:pt>
                <c:pt idx="1328">
                  <c:v>-49.557539823502601</c:v>
                </c:pt>
                <c:pt idx="1329">
                  <c:v>-49.783974694964897</c:v>
                </c:pt>
                <c:pt idx="1330">
                  <c:v>-49.998948906543603</c:v>
                </c:pt>
                <c:pt idx="1331">
                  <c:v>-50.210448365790597</c:v>
                </c:pt>
                <c:pt idx="1332">
                  <c:v>-50.438223795146897</c:v>
                </c:pt>
                <c:pt idx="1333">
                  <c:v>-50.651040765293303</c:v>
                </c:pt>
                <c:pt idx="1334">
                  <c:v>-50.865934025565899</c:v>
                </c:pt>
                <c:pt idx="1335">
                  <c:v>-51.083270785314099</c:v>
                </c:pt>
                <c:pt idx="1336">
                  <c:v>-51.305288973531297</c:v>
                </c:pt>
                <c:pt idx="1337">
                  <c:v>-51.5280358025719</c:v>
                </c:pt>
                <c:pt idx="1338">
                  <c:v>-51.7534943497227</c:v>
                </c:pt>
                <c:pt idx="1339">
                  <c:v>-51.981662402312899</c:v>
                </c:pt>
                <c:pt idx="1340">
                  <c:v>-52.194834506787899</c:v>
                </c:pt>
                <c:pt idx="1341">
                  <c:v>-52.428117389446498</c:v>
                </c:pt>
                <c:pt idx="1342">
                  <c:v>-52.664098353938499</c:v>
                </c:pt>
                <c:pt idx="1343">
                  <c:v>-52.902795481825002</c:v>
                </c:pt>
                <c:pt idx="1344">
                  <c:v>-53.144241682984202</c:v>
                </c:pt>
                <c:pt idx="1345">
                  <c:v>-53.391010614590002</c:v>
                </c:pt>
                <c:pt idx="1346">
                  <c:v>-53.638164910238601</c:v>
                </c:pt>
                <c:pt idx="1347">
                  <c:v>-53.888249726029798</c:v>
                </c:pt>
                <c:pt idx="1348">
                  <c:v>-54.1413579142598</c:v>
                </c:pt>
                <c:pt idx="1349">
                  <c:v>-54.415462630138897</c:v>
                </c:pt>
                <c:pt idx="1350">
                  <c:v>-54.6752829280017</c:v>
                </c:pt>
                <c:pt idx="1351">
                  <c:v>-54.938527981302698</c:v>
                </c:pt>
                <c:pt idx="1352">
                  <c:v>-55.186308592665704</c:v>
                </c:pt>
                <c:pt idx="1353">
                  <c:v>-55.456644255600601</c:v>
                </c:pt>
                <c:pt idx="1354">
                  <c:v>-55.7309702169673</c:v>
                </c:pt>
                <c:pt idx="1355">
                  <c:v>-56.009532715761701</c:v>
                </c:pt>
                <c:pt idx="1356">
                  <c:v>-56.294711731897401</c:v>
                </c:pt>
                <c:pt idx="1357">
                  <c:v>-56.582436420133398</c:v>
                </c:pt>
                <c:pt idx="1358">
                  <c:v>-56.875334645207303</c:v>
                </c:pt>
                <c:pt idx="1359">
                  <c:v>-57.173828042276099</c:v>
                </c:pt>
                <c:pt idx="1360">
                  <c:v>-57.499476534112297</c:v>
                </c:pt>
                <c:pt idx="1361">
                  <c:v>-57.811504131848899</c:v>
                </c:pt>
                <c:pt idx="1362">
                  <c:v>-58.130711906837398</c:v>
                </c:pt>
                <c:pt idx="1363">
                  <c:v>-58.456300138906798</c:v>
                </c:pt>
                <c:pt idx="1364">
                  <c:v>-58.789690788384398</c:v>
                </c:pt>
                <c:pt idx="1365">
                  <c:v>-59.1283973437273</c:v>
                </c:pt>
                <c:pt idx="1366">
                  <c:v>-59.442570383269398</c:v>
                </c:pt>
                <c:pt idx="1367">
                  <c:v>-59.705829868284503</c:v>
                </c:pt>
                <c:pt idx="1368">
                  <c:v>-63.690235381785001</c:v>
                </c:pt>
                <c:pt idx="1369">
                  <c:v>-59.793121245615602</c:v>
                </c:pt>
                <c:pt idx="1370">
                  <c:v>-60.719865958980499</c:v>
                </c:pt>
                <c:pt idx="1371">
                  <c:v>-61.234427339497302</c:v>
                </c:pt>
                <c:pt idx="1372">
                  <c:v>-61.684294418016002</c:v>
                </c:pt>
                <c:pt idx="1373">
                  <c:v>-62.165801688735499</c:v>
                </c:pt>
                <c:pt idx="1374">
                  <c:v>-62.596307481438899</c:v>
                </c:pt>
                <c:pt idx="1375">
                  <c:v>-63.023271989970603</c:v>
                </c:pt>
                <c:pt idx="1376">
                  <c:v>-63.427046854150298</c:v>
                </c:pt>
                <c:pt idx="1377">
                  <c:v>-63.841399896698299</c:v>
                </c:pt>
                <c:pt idx="1378">
                  <c:v>-64.244103708031005</c:v>
                </c:pt>
                <c:pt idx="1379">
                  <c:v>-64.591596939386406</c:v>
                </c:pt>
                <c:pt idx="1380">
                  <c:v>-64.951309565940505</c:v>
                </c:pt>
                <c:pt idx="1381">
                  <c:v>-65.284004910651404</c:v>
                </c:pt>
                <c:pt idx="1382">
                  <c:v>-65.678133345325193</c:v>
                </c:pt>
                <c:pt idx="1383">
                  <c:v>-65.948297500694494</c:v>
                </c:pt>
                <c:pt idx="1384">
                  <c:v>-66.161328305288393</c:v>
                </c:pt>
                <c:pt idx="1385">
                  <c:v>-66.342076940657606</c:v>
                </c:pt>
                <c:pt idx="1386">
                  <c:v>-66.472984711014504</c:v>
                </c:pt>
                <c:pt idx="1387">
                  <c:v>-66.475446935403795</c:v>
                </c:pt>
                <c:pt idx="1388">
                  <c:v>-66.501708336267995</c:v>
                </c:pt>
                <c:pt idx="1389">
                  <c:v>-66.480380237673799</c:v>
                </c:pt>
                <c:pt idx="1390">
                  <c:v>-66.403441736395294</c:v>
                </c:pt>
                <c:pt idx="1391">
                  <c:v>-66.298572626491094</c:v>
                </c:pt>
                <c:pt idx="1392">
                  <c:v>-66.159748228581904</c:v>
                </c:pt>
                <c:pt idx="1393">
                  <c:v>-66.051593933711601</c:v>
                </c:pt>
                <c:pt idx="1394">
                  <c:v>-65.8623040253879</c:v>
                </c:pt>
                <c:pt idx="1395">
                  <c:v>-65.641311905334106</c:v>
                </c:pt>
                <c:pt idx="1396">
                  <c:v>-65.418598996642103</c:v>
                </c:pt>
                <c:pt idx="1397">
                  <c:v>-65.176770506448804</c:v>
                </c:pt>
                <c:pt idx="1398">
                  <c:v>-64.861444883972695</c:v>
                </c:pt>
                <c:pt idx="1399">
                  <c:v>-64.042718802267302</c:v>
                </c:pt>
                <c:pt idx="1400">
                  <c:v>-64.225831633475494</c:v>
                </c:pt>
                <c:pt idx="1401">
                  <c:v>-64.4537720140451</c:v>
                </c:pt>
                <c:pt idx="1402">
                  <c:v>-64.302864631765303</c:v>
                </c:pt>
                <c:pt idx="1403">
                  <c:v>-64.1471396617588</c:v>
                </c:pt>
                <c:pt idx="1404">
                  <c:v>-63.997126862841498</c:v>
                </c:pt>
                <c:pt idx="1405">
                  <c:v>-63.815790553545803</c:v>
                </c:pt>
                <c:pt idx="1406">
                  <c:v>-63.686709819617697</c:v>
                </c:pt>
                <c:pt idx="1407">
                  <c:v>-63.547398991361398</c:v>
                </c:pt>
                <c:pt idx="1408">
                  <c:v>-63.4341426370829</c:v>
                </c:pt>
                <c:pt idx="1409">
                  <c:v>-63.393962780660999</c:v>
                </c:pt>
                <c:pt idx="1410">
                  <c:v>-63.292256361701497</c:v>
                </c:pt>
                <c:pt idx="1411">
                  <c:v>-63.169347749816197</c:v>
                </c:pt>
                <c:pt idx="1412">
                  <c:v>-63.08122235415</c:v>
                </c:pt>
                <c:pt idx="1413">
                  <c:v>-62.9986614885714</c:v>
                </c:pt>
                <c:pt idx="1414">
                  <c:v>-62.900418628336297</c:v>
                </c:pt>
                <c:pt idx="1415">
                  <c:v>-62.828459905636898</c:v>
                </c:pt>
                <c:pt idx="1416">
                  <c:v>-62.815454250820501</c:v>
                </c:pt>
                <c:pt idx="1417">
                  <c:v>-62.7559771125024</c:v>
                </c:pt>
                <c:pt idx="1418">
                  <c:v>-62.6812959861359</c:v>
                </c:pt>
                <c:pt idx="1419">
                  <c:v>-62.636752459405997</c:v>
                </c:pt>
                <c:pt idx="1420">
                  <c:v>-62.578939470972003</c:v>
                </c:pt>
                <c:pt idx="1421">
                  <c:v>-62.551876849813901</c:v>
                </c:pt>
                <c:pt idx="1422">
                  <c:v>-62.511762588938801</c:v>
                </c:pt>
                <c:pt idx="1423">
                  <c:v>-62.327707394575498</c:v>
                </c:pt>
                <c:pt idx="1424">
                  <c:v>-62.527009619259303</c:v>
                </c:pt>
                <c:pt idx="1425">
                  <c:v>-62.618890407816501</c:v>
                </c:pt>
                <c:pt idx="1426">
                  <c:v>-62.769826047169701</c:v>
                </c:pt>
                <c:pt idx="1427">
                  <c:v>-62.893537343885299</c:v>
                </c:pt>
                <c:pt idx="1428">
                  <c:v>-63.000151245204997</c:v>
                </c:pt>
                <c:pt idx="1429">
                  <c:v>-63.169748042869898</c:v>
                </c:pt>
                <c:pt idx="1430">
                  <c:v>-63.320692492746801</c:v>
                </c:pt>
                <c:pt idx="1431">
                  <c:v>-63.482628070548003</c:v>
                </c:pt>
                <c:pt idx="1432">
                  <c:v>-63.652735902892999</c:v>
                </c:pt>
                <c:pt idx="1433">
                  <c:v>-63.805991230121101</c:v>
                </c:pt>
                <c:pt idx="1434">
                  <c:v>-63.991496030081798</c:v>
                </c:pt>
                <c:pt idx="1435">
                  <c:v>-64.191457481383793</c:v>
                </c:pt>
                <c:pt idx="1436">
                  <c:v>-64.394942803783195</c:v>
                </c:pt>
                <c:pt idx="1437">
                  <c:v>-64.624055561909699</c:v>
                </c:pt>
                <c:pt idx="1438">
                  <c:v>-64.821654008328593</c:v>
                </c:pt>
                <c:pt idx="1439">
                  <c:v>-65.057960820999796</c:v>
                </c:pt>
                <c:pt idx="1440">
                  <c:v>-65.323893837581807</c:v>
                </c:pt>
                <c:pt idx="1441">
                  <c:v>-65.598626282552701</c:v>
                </c:pt>
                <c:pt idx="1442">
                  <c:v>-65.896458147172595</c:v>
                </c:pt>
                <c:pt idx="1443">
                  <c:v>-66.032027573756693</c:v>
                </c:pt>
                <c:pt idx="1444">
                  <c:v>-66.089294367565202</c:v>
                </c:pt>
                <c:pt idx="1445">
                  <c:v>-66.948404289361093</c:v>
                </c:pt>
                <c:pt idx="1446">
                  <c:v>-67.427110836278302</c:v>
                </c:pt>
                <c:pt idx="1447">
                  <c:v>-67.935504013201097</c:v>
                </c:pt>
                <c:pt idx="1448">
                  <c:v>-68.516026244478397</c:v>
                </c:pt>
                <c:pt idx="1449">
                  <c:v>-69.073594042396493</c:v>
                </c:pt>
                <c:pt idx="1450">
                  <c:v>-69.628034695519801</c:v>
                </c:pt>
                <c:pt idx="1451">
                  <c:v>-70.249886808793804</c:v>
                </c:pt>
                <c:pt idx="1452">
                  <c:v>-70.870104079278804</c:v>
                </c:pt>
                <c:pt idx="1453">
                  <c:v>-71.512020034257503</c:v>
                </c:pt>
                <c:pt idx="1454">
                  <c:v>-72.134370605503904</c:v>
                </c:pt>
                <c:pt idx="1455">
                  <c:v>-72.786486313695306</c:v>
                </c:pt>
                <c:pt idx="1456">
                  <c:v>-73.409934323866594</c:v>
                </c:pt>
                <c:pt idx="1457">
                  <c:v>-73.971613510447398</c:v>
                </c:pt>
                <c:pt idx="1458">
                  <c:v>-74.538642451589794</c:v>
                </c:pt>
                <c:pt idx="1459">
                  <c:v>-74.931922591581099</c:v>
                </c:pt>
                <c:pt idx="1460">
                  <c:v>-74.696771691295993</c:v>
                </c:pt>
                <c:pt idx="1461">
                  <c:v>-75.256483215402298</c:v>
                </c:pt>
                <c:pt idx="1462">
                  <c:v>-75.397590308657499</c:v>
                </c:pt>
                <c:pt idx="1463">
                  <c:v>-75.232061417189897</c:v>
                </c:pt>
                <c:pt idx="1464">
                  <c:v>-74.916847700470797</c:v>
                </c:pt>
                <c:pt idx="1465">
                  <c:v>-74.416284119680796</c:v>
                </c:pt>
                <c:pt idx="1466">
                  <c:v>-73.944425663671694</c:v>
                </c:pt>
                <c:pt idx="1467">
                  <c:v>-73.449878008798507</c:v>
                </c:pt>
                <c:pt idx="1468">
                  <c:v>-73.068769018522602</c:v>
                </c:pt>
                <c:pt idx="1469">
                  <c:v>-72.484019156210294</c:v>
                </c:pt>
                <c:pt idx="1470">
                  <c:v>-71.975730590154598</c:v>
                </c:pt>
                <c:pt idx="1471">
                  <c:v>-71.500517302718194</c:v>
                </c:pt>
                <c:pt idx="1472">
                  <c:v>-71.106050987951505</c:v>
                </c:pt>
                <c:pt idx="1473">
                  <c:v>-70.668474110875593</c:v>
                </c:pt>
                <c:pt idx="1474">
                  <c:v>-70.200810989216194</c:v>
                </c:pt>
                <c:pt idx="1475">
                  <c:v>-69.401214540649207</c:v>
                </c:pt>
                <c:pt idx="1476">
                  <c:v>-69.818622881516504</c:v>
                </c:pt>
                <c:pt idx="1477">
                  <c:v>-69.666188631992895</c:v>
                </c:pt>
                <c:pt idx="1478">
                  <c:v>-69.523582309758794</c:v>
                </c:pt>
                <c:pt idx="1479">
                  <c:v>-69.411138500036898</c:v>
                </c:pt>
                <c:pt idx="1480">
                  <c:v>-69.391212630413804</c:v>
                </c:pt>
                <c:pt idx="1481">
                  <c:v>-69.329557705684394</c:v>
                </c:pt>
                <c:pt idx="1482">
                  <c:v>-69.281063049129301</c:v>
                </c:pt>
                <c:pt idx="1483">
                  <c:v>-69.249601473534497</c:v>
                </c:pt>
                <c:pt idx="1484">
                  <c:v>-69.258756871157303</c:v>
                </c:pt>
                <c:pt idx="1485">
                  <c:v>-69.339919092105404</c:v>
                </c:pt>
                <c:pt idx="1486">
                  <c:v>-69.385595168477593</c:v>
                </c:pt>
                <c:pt idx="1487">
                  <c:v>-69.415238676798594</c:v>
                </c:pt>
                <c:pt idx="1488">
                  <c:v>-69.478733510385595</c:v>
                </c:pt>
                <c:pt idx="1489">
                  <c:v>-69.981654486126601</c:v>
                </c:pt>
                <c:pt idx="1490">
                  <c:v>-70.362660687693094</c:v>
                </c:pt>
                <c:pt idx="1491">
                  <c:v>-70.746238471693303</c:v>
                </c:pt>
                <c:pt idx="1492">
                  <c:v>-71.232051133446703</c:v>
                </c:pt>
                <c:pt idx="1493">
                  <c:v>-71.686790219137293</c:v>
                </c:pt>
                <c:pt idx="1494">
                  <c:v>-72.176456880153907</c:v>
                </c:pt>
                <c:pt idx="1495">
                  <c:v>-72.769345094608497</c:v>
                </c:pt>
                <c:pt idx="1496">
                  <c:v>-73.345122954371405</c:v>
                </c:pt>
                <c:pt idx="1497">
                  <c:v>-74.040285227629198</c:v>
                </c:pt>
                <c:pt idx="1498">
                  <c:v>-74.748558381103507</c:v>
                </c:pt>
                <c:pt idx="1499">
                  <c:v>-96.055330560161494</c:v>
                </c:pt>
                <c:pt idx="1500">
                  <c:v>-76.451055105939403</c:v>
                </c:pt>
              </c:numCache>
            </c:numRef>
          </c:yVal>
          <c:smooth val="1"/>
          <c:extLst>
            <c:ext xmlns:c16="http://schemas.microsoft.com/office/drawing/2014/chart" uri="{C3380CC4-5D6E-409C-BE32-E72D297353CC}">
              <c16:uniqueId val="{00000000-9D1A-0D49-8F2E-50A6A0F38EBE}"/>
            </c:ext>
          </c:extLst>
        </c:ser>
        <c:ser>
          <c:idx val="2"/>
          <c:order val="2"/>
          <c:tx>
            <c:v>gain_TEST</c:v>
          </c:tx>
          <c:spPr>
            <a:ln>
              <a:solidFill>
                <a:schemeClr val="tx2"/>
              </a:solidFill>
              <a:prstDash val="sysDot"/>
            </a:ln>
          </c:spPr>
          <c:marker>
            <c:symbol val="none"/>
          </c:marker>
          <c:xVal>
            <c:numRef>
              <c:f>'[1]3.6V 1A'!$E$5:$E$204</c:f>
              <c:numCache>
                <c:formatCode>General</c:formatCode>
                <c:ptCount val="200"/>
                <c:pt idx="0">
                  <c:v>100</c:v>
                </c:pt>
                <c:pt idx="1">
                  <c:v>104.737089795945</c:v>
                </c:pt>
                <c:pt idx="2">
                  <c:v>109.698579789238</c:v>
                </c:pt>
                <c:pt idx="3">
                  <c:v>114.895100018731</c:v>
                </c:pt>
                <c:pt idx="4">
                  <c:v>120.337784077759</c:v>
                </c:pt>
                <c:pt idx="5">
                  <c:v>126.03829296797301</c:v>
                </c:pt>
                <c:pt idx="6">
                  <c:v>132.00884008314199</c:v>
                </c:pt>
                <c:pt idx="7">
                  <c:v>138.262217376466</c:v>
                </c:pt>
                <c:pt idx="8">
                  <c:v>144.81182276745301</c:v>
                </c:pt>
                <c:pt idx="9">
                  <c:v>151.67168884709201</c:v>
                </c:pt>
                <c:pt idx="10">
                  <c:v>158.85651294280501</c:v>
                </c:pt>
                <c:pt idx="11">
                  <c:v>166.381688607613</c:v>
                </c:pt>
                <c:pt idx="12">
                  <c:v>174.263338600965</c:v>
                </c:pt>
                <c:pt idx="13">
                  <c:v>182.518349431904</c:v>
                </c:pt>
                <c:pt idx="14">
                  <c:v>191.16440753857</c:v>
                </c:pt>
                <c:pt idx="15">
                  <c:v>200.22003718155801</c:v>
                </c:pt>
                <c:pt idx="16">
                  <c:v>209.70464013232299</c:v>
                </c:pt>
                <c:pt idx="17">
                  <c:v>219.638537241655</c:v>
                </c:pt>
                <c:pt idx="18">
                  <c:v>230.043011977292</c:v>
                </c:pt>
                <c:pt idx="19">
                  <c:v>240.94035602395201</c:v>
                </c:pt>
                <c:pt idx="20">
                  <c:v>252.353917043477</c:v>
                </c:pt>
                <c:pt idx="21">
                  <c:v>264.30814869741101</c:v>
                </c:pt>
                <c:pt idx="22">
                  <c:v>276.82866303920702</c:v>
                </c:pt>
                <c:pt idx="23">
                  <c:v>289.94228538828798</c:v>
                </c:pt>
                <c:pt idx="24">
                  <c:v>303.67711180354598</c:v>
                </c:pt>
                <c:pt idx="25">
                  <c:v>318.062569279412</c:v>
                </c:pt>
                <c:pt idx="26">
                  <c:v>333.129478793467</c:v>
                </c:pt>
                <c:pt idx="27">
                  <c:v>348.91012134067699</c:v>
                </c:pt>
                <c:pt idx="28">
                  <c:v>365.43830709572501</c:v>
                </c:pt>
                <c:pt idx="29">
                  <c:v>382.74944785163098</c:v>
                </c:pt>
                <c:pt idx="30">
                  <c:v>400.88063288984603</c:v>
                </c:pt>
                <c:pt idx="31">
                  <c:v>419.87070844439103</c:v>
                </c:pt>
                <c:pt idx="32">
                  <c:v>439.76036093027199</c:v>
                </c:pt>
                <c:pt idx="33">
                  <c:v>460.59220411451003</c:v>
                </c:pt>
                <c:pt idx="34">
                  <c:v>482.41087041653702</c:v>
                </c:pt>
                <c:pt idx="35">
                  <c:v>505.26310653356802</c:v>
                </c:pt>
                <c:pt idx="36">
                  <c:v>529.19787359584404</c:v>
                </c:pt>
                <c:pt idx="37">
                  <c:v>554.26645206631099</c:v>
                </c:pt>
                <c:pt idx="38">
                  <c:v>580.52255160949005</c:v>
                </c:pt>
                <c:pt idx="39">
                  <c:v>608.022426164943</c:v>
                </c:pt>
                <c:pt idx="40">
                  <c:v>636.82499447185899</c:v>
                </c:pt>
                <c:pt idx="41">
                  <c:v>666.99196630301196</c:v>
                </c:pt>
                <c:pt idx="42">
                  <c:v>698.58797467852503</c:v>
                </c:pt>
                <c:pt idx="43">
                  <c:v>731.68071434271906</c:v>
                </c:pt>
                <c:pt idx="44">
                  <c:v>766.34108680074598</c:v>
                </c:pt>
                <c:pt idx="45">
                  <c:v>802.64335222571697</c:v>
                </c:pt>
                <c:pt idx="46">
                  <c:v>840.66528856183299</c:v>
                </c:pt>
                <c:pt idx="47">
                  <c:v>880.48835816434598</c:v>
                </c:pt>
                <c:pt idx="48">
                  <c:v>922.19788233343195</c:v>
                </c:pt>
                <c:pt idx="49">
                  <c:v>965.88322411587103</c:v>
                </c:pt>
                <c:pt idx="50">
                  <c:v>1011.63797976621</c:v>
                </c:pt>
                <c:pt idx="51">
                  <c:v>1059.5601792776199</c:v>
                </c:pt>
                <c:pt idx="52">
                  <c:v>1109.7524964120701</c:v>
                </c:pt>
                <c:pt idx="53">
                  <c:v>1162.3224686798501</c:v>
                </c:pt>
                <c:pt idx="54">
                  <c:v>1217.3827277396599</c:v>
                </c:pt>
                <c:pt idx="55">
                  <c:v>1275.05124071301</c:v>
                </c:pt>
                <c:pt idx="56">
                  <c:v>1335.4515629299001</c:v>
                </c:pt>
                <c:pt idx="57">
                  <c:v>1398.71310264724</c:v>
                </c:pt>
                <c:pt idx="58">
                  <c:v>1464.97139830728</c:v>
                </c:pt>
                <c:pt idx="59">
                  <c:v>1534.36840893001</c:v>
                </c:pt>
                <c:pt idx="60">
                  <c:v>1607.0528182616399</c:v>
                </c:pt>
                <c:pt idx="61">
                  <c:v>1683.1803533309601</c:v>
                </c:pt>
                <c:pt idx="62">
                  <c:v>1762.91411809595</c:v>
                </c:pt>
                <c:pt idx="63">
                  <c:v>1846.42494289554</c:v>
                </c:pt>
                <c:pt idx="64">
                  <c:v>1933.8917504552301</c:v>
                </c:pt>
                <c:pt idx="65">
                  <c:v>2025.5019392306699</c:v>
                </c:pt>
                <c:pt idx="66">
                  <c:v>2121.4517849106301</c:v>
                </c:pt>
                <c:pt idx="67">
                  <c:v>2221.9468609395199</c:v>
                </c:pt>
                <c:pt idx="68">
                  <c:v>2327.2024789604102</c:v>
                </c:pt>
                <c:pt idx="69">
                  <c:v>2437.44415012222</c:v>
                </c:pt>
                <c:pt idx="70">
                  <c:v>2552.9080682395202</c:v>
                </c:pt>
                <c:pt idx="71">
                  <c:v>2673.84161583995</c:v>
                </c:pt>
                <c:pt idx="72">
                  <c:v>2800.5038941836301</c:v>
                </c:pt>
                <c:pt idx="73">
                  <c:v>2933.1662783900401</c:v>
                </c:pt>
                <c:pt idx="74">
                  <c:v>3072.1129988617599</c:v>
                </c:pt>
                <c:pt idx="75">
                  <c:v>3217.6417502507402</c:v>
                </c:pt>
                <c:pt idx="76">
                  <c:v>3370.0643292719301</c:v>
                </c:pt>
                <c:pt idx="77">
                  <c:v>3529.7073027306501</c:v>
                </c:pt>
                <c:pt idx="78">
                  <c:v>3696.9127071950302</c:v>
                </c:pt>
                <c:pt idx="79">
                  <c:v>3872.03878181256</c:v>
                </c:pt>
                <c:pt idx="80">
                  <c:v>4055.4607358408298</c:v>
                </c:pt>
                <c:pt idx="81">
                  <c:v>4247.5715525368996</c:v>
                </c:pt>
                <c:pt idx="82">
                  <c:v>4448.7828311275898</c:v>
                </c:pt>
                <c:pt idx="83">
                  <c:v>4659.5256686646799</c:v>
                </c:pt>
                <c:pt idx="84">
                  <c:v>4880.2515836544299</c:v>
                </c:pt>
                <c:pt idx="85">
                  <c:v>5111.4334834401698</c:v>
                </c:pt>
                <c:pt idx="86">
                  <c:v>5353.5666774107203</c:v>
                </c:pt>
                <c:pt idx="87">
                  <c:v>5607.1699382054603</c:v>
                </c:pt>
                <c:pt idx="88">
                  <c:v>5872.7866131894798</c:v>
                </c:pt>
                <c:pt idx="89">
                  <c:v>6150.9857885805004</c:v>
                </c:pt>
                <c:pt idx="90">
                  <c:v>6442.3635087213697</c:v>
                </c:pt>
                <c:pt idx="91">
                  <c:v>6747.5440531106897</c:v>
                </c:pt>
                <c:pt idx="92">
                  <c:v>7067.1812739274901</c:v>
                </c:pt>
                <c:pt idx="93">
                  <c:v>7401.9599969156397</c:v>
                </c:pt>
                <c:pt idx="94">
                  <c:v>7752.5974886294598</c:v>
                </c:pt>
                <c:pt idx="95">
                  <c:v>8119.8449931840096</c:v>
                </c:pt>
                <c:pt idx="96">
                  <c:v>8504.4893418026804</c:v>
                </c:pt>
                <c:pt idx="97">
                  <c:v>8907.3546386104408</c:v>
                </c:pt>
                <c:pt idx="98">
                  <c:v>9329.3040262846898</c:v>
                </c:pt>
                <c:pt idx="99">
                  <c:v>9771.2415353465003</c:v>
                </c:pt>
                <c:pt idx="100">
                  <c:v>10234.1140210545</c:v>
                </c:pt>
                <c:pt idx="101">
                  <c:v>10718.913192051299</c:v>
                </c:pt>
                <c:pt idx="102">
                  <c:v>11226.6777351081</c:v>
                </c:pt>
                <c:pt idx="103">
                  <c:v>11758.495540521601</c:v>
                </c:pt>
                <c:pt idx="104">
                  <c:v>12315.506032928301</c:v>
                </c:pt>
                <c:pt idx="105">
                  <c:v>12898.9026125331</c:v>
                </c:pt>
                <c:pt idx="106">
                  <c:v>13509.935211980301</c:v>
                </c:pt>
                <c:pt idx="107">
                  <c:v>14149.9129743458</c:v>
                </c:pt>
                <c:pt idx="108">
                  <c:v>14820.2070579886</c:v>
                </c:pt>
                <c:pt idx="109">
                  <c:v>15522.2535742705</c:v>
                </c:pt>
                <c:pt idx="110">
                  <c:v>16257.5566644379</c:v>
                </c:pt>
                <c:pt idx="111">
                  <c:v>17027.691722258998</c:v>
                </c:pt>
                <c:pt idx="112">
                  <c:v>17834.308769319101</c:v>
                </c:pt>
                <c:pt idx="113">
                  <c:v>18679.1359902078</c:v>
                </c:pt>
                <c:pt idx="114">
                  <c:v>19563.983435170601</c:v>
                </c:pt>
                <c:pt idx="115">
                  <c:v>20490.746898158501</c:v>
                </c:pt>
                <c:pt idx="116">
                  <c:v>21461.411978584001</c:v>
                </c:pt>
                <c:pt idx="117">
                  <c:v>22478.058335487302</c:v>
                </c:pt>
                <c:pt idx="118">
                  <c:v>23542.8641432242</c:v>
                </c:pt>
                <c:pt idx="119">
                  <c:v>24658.110758226001</c:v>
                </c:pt>
                <c:pt idx="120">
                  <c:v>25826.187606826701</c:v>
                </c:pt>
                <c:pt idx="121">
                  <c:v>27049.597304631301</c:v>
                </c:pt>
                <c:pt idx="122">
                  <c:v>28330.961018393202</c:v>
                </c:pt>
                <c:pt idx="123">
                  <c:v>29673.0240818887</c:v>
                </c:pt>
                <c:pt idx="124">
                  <c:v>31078.661877820101</c:v>
                </c:pt>
                <c:pt idx="125">
                  <c:v>32550.885998350601</c:v>
                </c:pt>
                <c:pt idx="126">
                  <c:v>34092.8506974681</c:v>
                </c:pt>
                <c:pt idx="127">
                  <c:v>35707.859649004597</c:v>
                </c:pt>
                <c:pt idx="128">
                  <c:v>37399.373024788001</c:v>
                </c:pt>
                <c:pt idx="129">
                  <c:v>39171.014908092598</c:v>
                </c:pt>
                <c:pt idx="130">
                  <c:v>41026.581058271899</c:v>
                </c:pt>
                <c:pt idx="131">
                  <c:v>42970.047043208397</c:v>
                </c:pt>
                <c:pt idx="132">
                  <c:v>45005.576757005001</c:v>
                </c:pt>
                <c:pt idx="133">
                  <c:v>47137.531341167298</c:v>
                </c:pt>
                <c:pt idx="134">
                  <c:v>49370.478528389998</c:v>
                </c:pt>
                <c:pt idx="135">
                  <c:v>51709.202428967597</c:v>
                </c:pt>
                <c:pt idx="136">
                  <c:v>54158.713780794598</c:v>
                </c:pt>
                <c:pt idx="137">
                  <c:v>56724.260684919798</c:v>
                </c:pt>
                <c:pt idx="138">
                  <c:v>59411.339849650401</c:v>
                </c:pt>
                <c:pt idx="139">
                  <c:v>62225.708367302301</c:v>
                </c:pt>
                <c:pt idx="140">
                  <c:v>65173.396048824201</c:v>
                </c:pt>
                <c:pt idx="141">
                  <c:v>68260.718342723805</c:v>
                </c:pt>
                <c:pt idx="142">
                  <c:v>71494.289865975807</c:v>
                </c:pt>
                <c:pt idx="143">
                  <c:v>74881.038575900297</c:v>
                </c:pt>
                <c:pt idx="144">
                  <c:v>78428.220613376805</c:v>
                </c:pt>
                <c:pt idx="145">
                  <c:v>82143.435849194197</c:v>
                </c:pt>
                <c:pt idx="146">
                  <c:v>86034.644166844897</c:v>
                </c:pt>
                <c:pt idx="147">
                  <c:v>90110.182516650195</c:v>
                </c:pt>
                <c:pt idx="148">
                  <c:v>94378.782777753906</c:v>
                </c:pt>
                <c:pt idx="149">
                  <c:v>98849.590466255904</c:v>
                </c:pt>
                <c:pt idx="150">
                  <c:v>103532.18432956599</c:v>
                </c:pt>
                <c:pt idx="151">
                  <c:v>108436.596868961</c:v>
                </c:pt>
                <c:pt idx="152">
                  <c:v>113573.335834311</c:v>
                </c:pt>
                <c:pt idx="153">
                  <c:v>118953.406737032</c:v>
                </c:pt>
                <c:pt idx="154">
                  <c:v>124588.336429501</c:v>
                </c:pt>
                <c:pt idx="155">
                  <c:v>130490.19780143999</c:v>
                </c:pt>
                <c:pt idx="156">
                  <c:v>136671.635646201</c:v>
                </c:pt>
                <c:pt idx="157">
                  <c:v>143145.893752348</c:v>
                </c:pt>
                <c:pt idx="158">
                  <c:v>149926.843278605</c:v>
                </c:pt>
                <c:pt idx="159">
                  <c:v>157029.01247293799</c:v>
                </c:pt>
                <c:pt idx="160">
                  <c:v>164467.61779946601</c:v>
                </c:pt>
                <c:pt idx="161">
                  <c:v>172258.59653987901</c:v>
                </c:pt>
                <c:pt idx="162">
                  <c:v>180418.64093920699</c:v>
                </c:pt>
                <c:pt idx="163">
                  <c:v>188965.23396912101</c:v>
                </c:pt>
                <c:pt idx="164">
                  <c:v>197916.686785356</c:v>
                </c:pt>
                <c:pt idx="165">
                  <c:v>207292.17795953699</c:v>
                </c:pt>
                <c:pt idx="166">
                  <c:v>217111.79456945101</c:v>
                </c:pt>
                <c:pt idx="167">
                  <c:v>227396.57523579299</c:v>
                </c:pt>
                <c:pt idx="168">
                  <c:v>238168.55519761599</c:v>
                </c:pt>
                <c:pt idx="169">
                  <c:v>249450.813523032</c:v>
                </c:pt>
                <c:pt idx="170">
                  <c:v>261267.52255633299</c:v>
                </c:pt>
                <c:pt idx="171">
                  <c:v>273643.99970746698</c:v>
                </c:pt>
                <c:pt idx="172">
                  <c:v>286606.76169482502</c:v>
                </c:pt>
                <c:pt idx="173">
                  <c:v>300183.58135755901</c:v>
                </c:pt>
                <c:pt idx="174">
                  <c:v>314403.54715915001</c:v>
                </c:pt>
                <c:pt idx="175">
                  <c:v>329297.125509715</c:v>
                </c:pt>
                <c:pt idx="176">
                  <c:v>344896.226040576</c:v>
                </c:pt>
                <c:pt idx="177">
                  <c:v>361234.26997094299</c:v>
                </c:pt>
                <c:pt idx="178">
                  <c:v>378346.26171319297</c:v>
                </c:pt>
                <c:pt idx="179">
                  <c:v>396268.86387014802</c:v>
                </c:pt>
                <c:pt idx="180">
                  <c:v>415040.47578504699</c:v>
                </c:pt>
                <c:pt idx="181">
                  <c:v>434701.31581250299</c:v>
                </c:pt>
                <c:pt idx="182">
                  <c:v>455293.50748669502</c:v>
                </c:pt>
                <c:pt idx="183">
                  <c:v>476861.16977144702</c:v>
                </c:pt>
                <c:pt idx="184">
                  <c:v>499450.511585514</c:v>
                </c:pt>
                <c:pt idx="185">
                  <c:v>523109.93080562598</c:v>
                </c:pt>
                <c:pt idx="186">
                  <c:v>547890.117959394</c:v>
                </c:pt>
                <c:pt idx="187">
                  <c:v>573844.16483023902</c:v>
                </c:pt>
                <c:pt idx="188">
                  <c:v>601027.67820703902</c:v>
                </c:pt>
                <c:pt idx="189">
                  <c:v>629498.89902218897</c:v>
                </c:pt>
                <c:pt idx="190">
                  <c:v>659318.82713335403</c:v>
                </c:pt>
                <c:pt idx="191">
                  <c:v>690551.35201623302</c:v>
                </c:pt>
                <c:pt idx="192">
                  <c:v>723263.38964835298</c:v>
                </c:pt>
                <c:pt idx="193">
                  <c:v>757525.02587719203</c:v>
                </c:pt>
                <c:pt idx="194">
                  <c:v>793409.66657974897</c:v>
                </c:pt>
                <c:pt idx="195">
                  <c:v>830994.19493533904</c:v>
                </c:pt>
                <c:pt idx="196">
                  <c:v>870359.13614851702</c:v>
                </c:pt>
                <c:pt idx="197">
                  <c:v>911588.82997508405</c:v>
                </c:pt>
                <c:pt idx="198">
                  <c:v>954771.61142080696</c:v>
                </c:pt>
                <c:pt idx="199">
                  <c:v>1000000</c:v>
                </c:pt>
              </c:numCache>
            </c:numRef>
          </c:xVal>
          <c:yVal>
            <c:numRef>
              <c:f>'[1]3.6V 1A'!$F$5:$F$204</c:f>
              <c:numCache>
                <c:formatCode>General</c:formatCode>
                <c:ptCount val="200"/>
                <c:pt idx="0">
                  <c:v>35.113546457865198</c:v>
                </c:pt>
                <c:pt idx="1">
                  <c:v>35.219656587955797</c:v>
                </c:pt>
                <c:pt idx="2">
                  <c:v>35.166432829485203</c:v>
                </c:pt>
                <c:pt idx="3">
                  <c:v>35.165222561626301</c:v>
                </c:pt>
                <c:pt idx="4">
                  <c:v>35.177605512629199</c:v>
                </c:pt>
                <c:pt idx="5">
                  <c:v>35.154783153472202</c:v>
                </c:pt>
                <c:pt idx="6">
                  <c:v>35.175100965206902</c:v>
                </c:pt>
                <c:pt idx="7">
                  <c:v>35.163371273030698</c:v>
                </c:pt>
                <c:pt idx="8">
                  <c:v>35.012485739640098</c:v>
                </c:pt>
                <c:pt idx="9">
                  <c:v>34.989227751841497</c:v>
                </c:pt>
                <c:pt idx="10">
                  <c:v>35.080534075761797</c:v>
                </c:pt>
                <c:pt idx="11">
                  <c:v>35.003038055760001</c:v>
                </c:pt>
                <c:pt idx="12">
                  <c:v>35.068448912175498</c:v>
                </c:pt>
                <c:pt idx="13">
                  <c:v>35.0443130046785</c:v>
                </c:pt>
                <c:pt idx="14">
                  <c:v>35.005787265588602</c:v>
                </c:pt>
                <c:pt idx="15">
                  <c:v>35.043978610365201</c:v>
                </c:pt>
                <c:pt idx="16">
                  <c:v>34.976279458933298</c:v>
                </c:pt>
                <c:pt idx="17">
                  <c:v>34.931569366403302</c:v>
                </c:pt>
                <c:pt idx="18">
                  <c:v>34.847834835327198</c:v>
                </c:pt>
                <c:pt idx="19">
                  <c:v>34.7935903525727</c:v>
                </c:pt>
                <c:pt idx="20">
                  <c:v>34.714756449362</c:v>
                </c:pt>
                <c:pt idx="21">
                  <c:v>34.831389153416801</c:v>
                </c:pt>
                <c:pt idx="22">
                  <c:v>34.711167640499497</c:v>
                </c:pt>
                <c:pt idx="23">
                  <c:v>34.644193529305902</c:v>
                </c:pt>
                <c:pt idx="24">
                  <c:v>34.544729396003603</c:v>
                </c:pt>
                <c:pt idx="25">
                  <c:v>34.547802886507</c:v>
                </c:pt>
                <c:pt idx="26">
                  <c:v>34.4321314046908</c:v>
                </c:pt>
                <c:pt idx="27">
                  <c:v>34.344053943694803</c:v>
                </c:pt>
                <c:pt idx="28">
                  <c:v>34.274508204218897</c:v>
                </c:pt>
                <c:pt idx="29">
                  <c:v>34.140128906128197</c:v>
                </c:pt>
                <c:pt idx="30">
                  <c:v>33.854829017018503</c:v>
                </c:pt>
                <c:pt idx="31">
                  <c:v>33.871483087339698</c:v>
                </c:pt>
                <c:pt idx="32">
                  <c:v>33.819783727605298</c:v>
                </c:pt>
                <c:pt idx="33">
                  <c:v>33.5190152755086</c:v>
                </c:pt>
                <c:pt idx="34">
                  <c:v>33.579432571380103</c:v>
                </c:pt>
                <c:pt idx="35">
                  <c:v>33.448152134104703</c:v>
                </c:pt>
                <c:pt idx="36">
                  <c:v>33.110991765626402</c:v>
                </c:pt>
                <c:pt idx="37">
                  <c:v>33.135135048349603</c:v>
                </c:pt>
                <c:pt idx="38">
                  <c:v>33.011093690274301</c:v>
                </c:pt>
                <c:pt idx="39">
                  <c:v>32.713762030014301</c:v>
                </c:pt>
                <c:pt idx="40">
                  <c:v>32.459389760232803</c:v>
                </c:pt>
                <c:pt idx="41">
                  <c:v>32.318967337044199</c:v>
                </c:pt>
                <c:pt idx="42">
                  <c:v>32.137546098631098</c:v>
                </c:pt>
                <c:pt idx="43">
                  <c:v>31.8903019015547</c:v>
                </c:pt>
                <c:pt idx="44">
                  <c:v>31.643955043423201</c:v>
                </c:pt>
                <c:pt idx="45">
                  <c:v>31.311752711391499</c:v>
                </c:pt>
                <c:pt idx="46">
                  <c:v>31.055191999463801</c:v>
                </c:pt>
                <c:pt idx="47">
                  <c:v>30.752863337022301</c:v>
                </c:pt>
                <c:pt idx="48">
                  <c:v>30.455725648250301</c:v>
                </c:pt>
                <c:pt idx="49">
                  <c:v>30.105741097640198</c:v>
                </c:pt>
                <c:pt idx="50">
                  <c:v>29.7924717907777</c:v>
                </c:pt>
                <c:pt idx="51">
                  <c:v>29.406315580953098</c:v>
                </c:pt>
                <c:pt idx="52">
                  <c:v>29.047876434345302</c:v>
                </c:pt>
                <c:pt idx="53">
                  <c:v>28.690234055290698</c:v>
                </c:pt>
                <c:pt idx="54">
                  <c:v>28.2785725626584</c:v>
                </c:pt>
                <c:pt idx="55">
                  <c:v>27.821050602274401</c:v>
                </c:pt>
                <c:pt idx="56">
                  <c:v>27.3947603286075</c:v>
                </c:pt>
                <c:pt idx="57">
                  <c:v>26.972483603929501</c:v>
                </c:pt>
                <c:pt idx="58">
                  <c:v>26.489587991150302</c:v>
                </c:pt>
                <c:pt idx="59">
                  <c:v>26.030503912339899</c:v>
                </c:pt>
                <c:pt idx="60">
                  <c:v>25.524240655186102</c:v>
                </c:pt>
                <c:pt idx="61">
                  <c:v>25.033585479499099</c:v>
                </c:pt>
                <c:pt idx="62">
                  <c:v>24.5221915093537</c:v>
                </c:pt>
                <c:pt idx="63">
                  <c:v>23.9638642465675</c:v>
                </c:pt>
                <c:pt idx="64">
                  <c:v>23.434336425316999</c:v>
                </c:pt>
                <c:pt idx="65">
                  <c:v>22.896711307095199</c:v>
                </c:pt>
                <c:pt idx="66">
                  <c:v>22.314006539830601</c:v>
                </c:pt>
                <c:pt idx="67">
                  <c:v>21.802434366299799</c:v>
                </c:pt>
                <c:pt idx="68">
                  <c:v>21.2040992728307</c:v>
                </c:pt>
                <c:pt idx="69">
                  <c:v>20.652509955682</c:v>
                </c:pt>
                <c:pt idx="70">
                  <c:v>20.051231486656199</c:v>
                </c:pt>
                <c:pt idx="71">
                  <c:v>19.498344299616399</c:v>
                </c:pt>
                <c:pt idx="72">
                  <c:v>18.875563970125999</c:v>
                </c:pt>
                <c:pt idx="73">
                  <c:v>18.271424440305701</c:v>
                </c:pt>
                <c:pt idx="74">
                  <c:v>17.644083987128099</c:v>
                </c:pt>
                <c:pt idx="75">
                  <c:v>17.042681418205198</c:v>
                </c:pt>
                <c:pt idx="76">
                  <c:v>16.4011670458883</c:v>
                </c:pt>
                <c:pt idx="77">
                  <c:v>15.801423806696899</c:v>
                </c:pt>
                <c:pt idx="78">
                  <c:v>15.1354511559577</c:v>
                </c:pt>
                <c:pt idx="79">
                  <c:v>14.541464419139</c:v>
                </c:pt>
                <c:pt idx="80">
                  <c:v>13.873499680428401</c:v>
                </c:pt>
                <c:pt idx="81">
                  <c:v>13.2448723444511</c:v>
                </c:pt>
                <c:pt idx="82">
                  <c:v>12.578265055430199</c:v>
                </c:pt>
                <c:pt idx="83">
                  <c:v>11.9581070493703</c:v>
                </c:pt>
                <c:pt idx="84">
                  <c:v>11.307076518496901</c:v>
                </c:pt>
                <c:pt idx="85">
                  <c:v>10.6993185433455</c:v>
                </c:pt>
                <c:pt idx="86">
                  <c:v>10.031121293356</c:v>
                </c:pt>
                <c:pt idx="87">
                  <c:v>9.4334497892563807</c:v>
                </c:pt>
                <c:pt idx="88">
                  <c:v>8.7720448174111407</c:v>
                </c:pt>
                <c:pt idx="89">
                  <c:v>8.1666700618656893</c:v>
                </c:pt>
                <c:pt idx="90">
                  <c:v>7.5263940832803504</c:v>
                </c:pt>
                <c:pt idx="91">
                  <c:v>6.9391321282815204</c:v>
                </c:pt>
                <c:pt idx="92">
                  <c:v>6.30655389340874</c:v>
                </c:pt>
                <c:pt idx="93">
                  <c:v>5.7342023492608103</c:v>
                </c:pt>
                <c:pt idx="94">
                  <c:v>5.1232036488142301</c:v>
                </c:pt>
                <c:pt idx="95">
                  <c:v>4.5617258747015104</c:v>
                </c:pt>
                <c:pt idx="96">
                  <c:v>3.9960357015382799</c:v>
                </c:pt>
                <c:pt idx="97">
                  <c:v>3.4028413442116698</c:v>
                </c:pt>
                <c:pt idx="98">
                  <c:v>2.86254284308718</c:v>
                </c:pt>
                <c:pt idx="99">
                  <c:v>2.2854861725200402</c:v>
                </c:pt>
                <c:pt idx="100">
                  <c:v>1.7555064723450999</c:v>
                </c:pt>
                <c:pt idx="101">
                  <c:v>1.2013636799678</c:v>
                </c:pt>
                <c:pt idx="102">
                  <c:v>1.1524337910825999</c:v>
                </c:pt>
                <c:pt idx="103">
                  <c:v>0.13313270903337401</c:v>
                </c:pt>
                <c:pt idx="104">
                  <c:v>-0.36946482314150803</c:v>
                </c:pt>
                <c:pt idx="105">
                  <c:v>-0.90717054638547601</c:v>
                </c:pt>
                <c:pt idx="106">
                  <c:v>-1.3967282094233999</c:v>
                </c:pt>
                <c:pt idx="107">
                  <c:v>-1.91477294363058</c:v>
                </c:pt>
                <c:pt idx="108">
                  <c:v>-2.3963161099190899</c:v>
                </c:pt>
                <c:pt idx="109">
                  <c:v>-2.9142880544109699</c:v>
                </c:pt>
                <c:pt idx="110">
                  <c:v>-3.3798583151514201</c:v>
                </c:pt>
                <c:pt idx="111">
                  <c:v>-3.8716969561642398</c:v>
                </c:pt>
                <c:pt idx="112">
                  <c:v>-4.3277225259809597</c:v>
                </c:pt>
                <c:pt idx="113">
                  <c:v>-4.8274609508615898</c:v>
                </c:pt>
                <c:pt idx="114">
                  <c:v>-5.2664055941882699</c:v>
                </c:pt>
                <c:pt idx="115">
                  <c:v>-5.7518828402749103</c:v>
                </c:pt>
                <c:pt idx="116">
                  <c:v>-6.2148823148144201</c:v>
                </c:pt>
                <c:pt idx="117">
                  <c:v>-6.6857772773486897</c:v>
                </c:pt>
                <c:pt idx="118">
                  <c:v>-7.1500123455872204</c:v>
                </c:pt>
                <c:pt idx="119">
                  <c:v>-7.6468880048224497</c:v>
                </c:pt>
                <c:pt idx="120">
                  <c:v>-8.0943572571901203</c:v>
                </c:pt>
                <c:pt idx="121">
                  <c:v>-8.5381332811447308</c:v>
                </c:pt>
                <c:pt idx="122">
                  <c:v>-9.0101576065481606</c:v>
                </c:pt>
                <c:pt idx="123">
                  <c:v>-9.48985390079722</c:v>
                </c:pt>
                <c:pt idx="124">
                  <c:v>-9.9467131075758992</c:v>
                </c:pt>
                <c:pt idx="125">
                  <c:v>-10.4164480899711</c:v>
                </c:pt>
                <c:pt idx="126">
                  <c:v>-10.867035361445399</c:v>
                </c:pt>
                <c:pt idx="127">
                  <c:v>-11.368499365723499</c:v>
                </c:pt>
                <c:pt idx="128">
                  <c:v>-11.816609859453299</c:v>
                </c:pt>
                <c:pt idx="129">
                  <c:v>-12.3098919626712</c:v>
                </c:pt>
                <c:pt idx="130">
                  <c:v>-12.7790417399027</c:v>
                </c:pt>
                <c:pt idx="131">
                  <c:v>-13.2397622209325</c:v>
                </c:pt>
                <c:pt idx="132">
                  <c:v>-13.7441324935669</c:v>
                </c:pt>
                <c:pt idx="133">
                  <c:v>-14.203061012904</c:v>
                </c:pt>
                <c:pt idx="134">
                  <c:v>-14.750344737472</c:v>
                </c:pt>
                <c:pt idx="135">
                  <c:v>-15.311221620331899</c:v>
                </c:pt>
                <c:pt idx="136">
                  <c:v>-15.705595123613699</c:v>
                </c:pt>
                <c:pt idx="137">
                  <c:v>-16.1513138680629</c:v>
                </c:pt>
                <c:pt idx="138">
                  <c:v>-16.643227147115901</c:v>
                </c:pt>
                <c:pt idx="139">
                  <c:v>-17.2581837600417</c:v>
                </c:pt>
                <c:pt idx="140">
                  <c:v>-17.670150196630001</c:v>
                </c:pt>
                <c:pt idx="141">
                  <c:v>-18.3267929374794</c:v>
                </c:pt>
                <c:pt idx="142">
                  <c:v>-18.879115145351101</c:v>
                </c:pt>
                <c:pt idx="143">
                  <c:v>-19.4801716501666</c:v>
                </c:pt>
                <c:pt idx="144">
                  <c:v>-19.999303976880899</c:v>
                </c:pt>
                <c:pt idx="145">
                  <c:v>-20.413538473617901</c:v>
                </c:pt>
                <c:pt idx="146">
                  <c:v>-21.122402548854101</c:v>
                </c:pt>
                <c:pt idx="147">
                  <c:v>-21.834360844335901</c:v>
                </c:pt>
                <c:pt idx="148">
                  <c:v>-22.575019457658701</c:v>
                </c:pt>
                <c:pt idx="149">
                  <c:v>-22.936937901573501</c:v>
                </c:pt>
                <c:pt idx="150">
                  <c:v>-23.676650384870001</c:v>
                </c:pt>
                <c:pt idx="151">
                  <c:v>-24.497272762143101</c:v>
                </c:pt>
                <c:pt idx="152">
                  <c:v>-24.931895970019799</c:v>
                </c:pt>
                <c:pt idx="153">
                  <c:v>-25.446473504573198</c:v>
                </c:pt>
                <c:pt idx="154">
                  <c:v>-26.3786234251526</c:v>
                </c:pt>
                <c:pt idx="155">
                  <c:v>-26.6375746849825</c:v>
                </c:pt>
                <c:pt idx="156">
                  <c:v>-27.091798263076299</c:v>
                </c:pt>
                <c:pt idx="157">
                  <c:v>-28.0800822147765</c:v>
                </c:pt>
                <c:pt idx="158">
                  <c:v>-28.530717990307199</c:v>
                </c:pt>
                <c:pt idx="159">
                  <c:v>-29.2607956033123</c:v>
                </c:pt>
                <c:pt idx="160">
                  <c:v>-29.563123516174102</c:v>
                </c:pt>
                <c:pt idx="161">
                  <c:v>-30.7648646639418</c:v>
                </c:pt>
                <c:pt idx="162">
                  <c:v>-30.211892227022101</c:v>
                </c:pt>
                <c:pt idx="163">
                  <c:v>-32.087203428019002</c:v>
                </c:pt>
                <c:pt idx="164">
                  <c:v>-32.892966120558597</c:v>
                </c:pt>
                <c:pt idx="165">
                  <c:v>-33.305117648271398</c:v>
                </c:pt>
                <c:pt idx="166">
                  <c:v>-34.150734347210403</c:v>
                </c:pt>
                <c:pt idx="167">
                  <c:v>-34.726707264645498</c:v>
                </c:pt>
                <c:pt idx="168">
                  <c:v>-34.9495442194277</c:v>
                </c:pt>
                <c:pt idx="169">
                  <c:v>-34.854331709317499</c:v>
                </c:pt>
                <c:pt idx="170">
                  <c:v>-38.975084679817698</c:v>
                </c:pt>
                <c:pt idx="171">
                  <c:v>-36.628703214966102</c:v>
                </c:pt>
                <c:pt idx="172">
                  <c:v>-36.079834356686703</c:v>
                </c:pt>
                <c:pt idx="173">
                  <c:v>-35.152319315332598</c:v>
                </c:pt>
                <c:pt idx="174">
                  <c:v>-35.440020886118397</c:v>
                </c:pt>
                <c:pt idx="175">
                  <c:v>-33.661653557797997</c:v>
                </c:pt>
                <c:pt idx="176">
                  <c:v>-35.253863759250997</c:v>
                </c:pt>
                <c:pt idx="177">
                  <c:v>-35.406323988005298</c:v>
                </c:pt>
                <c:pt idx="178">
                  <c:v>-35.3907623007388</c:v>
                </c:pt>
                <c:pt idx="179">
                  <c:v>-36.450310248518598</c:v>
                </c:pt>
                <c:pt idx="180">
                  <c:v>-37.030632857797002</c:v>
                </c:pt>
                <c:pt idx="181">
                  <c:v>-37.184650334344902</c:v>
                </c:pt>
                <c:pt idx="182">
                  <c:v>-36.849169282896803</c:v>
                </c:pt>
                <c:pt idx="183">
                  <c:v>-37.500322525597902</c:v>
                </c:pt>
                <c:pt idx="184">
                  <c:v>-36.311308828188103</c:v>
                </c:pt>
                <c:pt idx="185">
                  <c:v>-36.181739037137703</c:v>
                </c:pt>
                <c:pt idx="186">
                  <c:v>-37.3617944847093</c:v>
                </c:pt>
                <c:pt idx="187">
                  <c:v>-35.372385181474797</c:v>
                </c:pt>
                <c:pt idx="188">
                  <c:v>-37.143562802718201</c:v>
                </c:pt>
                <c:pt idx="189">
                  <c:v>-37.138616744398597</c:v>
                </c:pt>
                <c:pt idx="190">
                  <c:v>-35.880981479103603</c:v>
                </c:pt>
                <c:pt idx="191">
                  <c:v>-36.731561169090298</c:v>
                </c:pt>
                <c:pt idx="192">
                  <c:v>-35.858594516630397</c:v>
                </c:pt>
                <c:pt idx="193">
                  <c:v>-34.836322537778599</c:v>
                </c:pt>
                <c:pt idx="194">
                  <c:v>-33.805370099350597</c:v>
                </c:pt>
                <c:pt idx="195">
                  <c:v>-34.139838993848201</c:v>
                </c:pt>
                <c:pt idx="196">
                  <c:v>-34.055588727223103</c:v>
                </c:pt>
                <c:pt idx="197">
                  <c:v>-32.242458617649099</c:v>
                </c:pt>
                <c:pt idx="198">
                  <c:v>-32.010732357533499</c:v>
                </c:pt>
                <c:pt idx="199">
                  <c:v>-32.852617894616102</c:v>
                </c:pt>
              </c:numCache>
            </c:numRef>
          </c:yVal>
          <c:smooth val="1"/>
          <c:extLst>
            <c:ext xmlns:c16="http://schemas.microsoft.com/office/drawing/2014/chart" uri="{C3380CC4-5D6E-409C-BE32-E72D297353CC}">
              <c16:uniqueId val="{00000001-9D1A-0D49-8F2E-50A6A0F38EBE}"/>
            </c:ext>
          </c:extLst>
        </c:ser>
        <c:ser>
          <c:idx val="4"/>
          <c:order val="4"/>
          <c:tx>
            <c:v>gain_Excel</c:v>
          </c:tx>
          <c:spPr>
            <a:ln>
              <a:solidFill>
                <a:schemeClr val="tx2"/>
              </a:solidFill>
              <a:prstDash val="dash"/>
            </a:ln>
          </c:spPr>
          <c:marker>
            <c:symbol val="none"/>
          </c:marker>
          <c:xVal>
            <c:numRef>
              <c:f>'[1]3.6V 1A'!$I$5:$I$45</c:f>
              <c:numCache>
                <c:formatCode>General</c:formatCode>
                <c:ptCount val="41"/>
                <c:pt idx="0">
                  <c:v>100</c:v>
                </c:pt>
                <c:pt idx="1">
                  <c:v>125.8925411794168</c:v>
                </c:pt>
                <c:pt idx="2">
                  <c:v>158.48931924611136</c:v>
                </c:pt>
                <c:pt idx="3">
                  <c:v>199.52623149688804</c:v>
                </c:pt>
                <c:pt idx="4">
                  <c:v>251.188643150958</c:v>
                </c:pt>
                <c:pt idx="5">
                  <c:v>316.22776601683802</c:v>
                </c:pt>
                <c:pt idx="6">
                  <c:v>398.10717055349755</c:v>
                </c:pt>
                <c:pt idx="7">
                  <c:v>501.18723362727235</c:v>
                </c:pt>
                <c:pt idx="8">
                  <c:v>630.95734448019368</c:v>
                </c:pt>
                <c:pt idx="9">
                  <c:v>794.32823472428197</c:v>
                </c:pt>
                <c:pt idx="10">
                  <c:v>1000</c:v>
                </c:pt>
                <c:pt idx="11">
                  <c:v>1258.9254117941678</c:v>
                </c:pt>
                <c:pt idx="12">
                  <c:v>1584.8931924611154</c:v>
                </c:pt>
                <c:pt idx="13">
                  <c:v>1995.2623149688802</c:v>
                </c:pt>
                <c:pt idx="14">
                  <c:v>2511.8864315095807</c:v>
                </c:pt>
                <c:pt idx="15">
                  <c:v>3162.2776601683827</c:v>
                </c:pt>
                <c:pt idx="16">
                  <c:v>3981.071705534976</c:v>
                </c:pt>
                <c:pt idx="17">
                  <c:v>5011.8723362727269</c:v>
                </c:pt>
                <c:pt idx="18">
                  <c:v>6309.5734448019321</c:v>
                </c:pt>
                <c:pt idx="19">
                  <c:v>7943.2823472428208</c:v>
                </c:pt>
                <c:pt idx="20">
                  <c:v>10000</c:v>
                </c:pt>
                <c:pt idx="21">
                  <c:v>12589.25411794168</c:v>
                </c:pt>
                <c:pt idx="22">
                  <c:v>15848.931924611155</c:v>
                </c:pt>
                <c:pt idx="23">
                  <c:v>19952.623149688803</c:v>
                </c:pt>
                <c:pt idx="24">
                  <c:v>25118.864315095812</c:v>
                </c:pt>
                <c:pt idx="25">
                  <c:v>31622.776601683803</c:v>
                </c:pt>
                <c:pt idx="26">
                  <c:v>39810.717055349771</c:v>
                </c:pt>
                <c:pt idx="27">
                  <c:v>50118.723362727324</c:v>
                </c:pt>
                <c:pt idx="28">
                  <c:v>63095.734448019386</c:v>
                </c:pt>
                <c:pt idx="29">
                  <c:v>79432.82347242815</c:v>
                </c:pt>
                <c:pt idx="30">
                  <c:v>100000</c:v>
                </c:pt>
                <c:pt idx="31">
                  <c:v>125892.54117941672</c:v>
                </c:pt>
                <c:pt idx="32">
                  <c:v>158489.31924611147</c:v>
                </c:pt>
                <c:pt idx="33">
                  <c:v>199526.23149688792</c:v>
                </c:pt>
                <c:pt idx="34">
                  <c:v>251188.64315095858</c:v>
                </c:pt>
                <c:pt idx="35">
                  <c:v>316227.76601683837</c:v>
                </c:pt>
                <c:pt idx="36">
                  <c:v>398107.17055349739</c:v>
                </c:pt>
                <c:pt idx="37">
                  <c:v>501187.23362727294</c:v>
                </c:pt>
                <c:pt idx="38">
                  <c:v>630957.34448019345</c:v>
                </c:pt>
                <c:pt idx="39">
                  <c:v>794328.2347242824</c:v>
                </c:pt>
                <c:pt idx="40">
                  <c:v>1000000</c:v>
                </c:pt>
              </c:numCache>
            </c:numRef>
          </c:xVal>
          <c:yVal>
            <c:numRef>
              <c:f>'[1]3.6V 1A'!$J$5:$J$45</c:f>
              <c:numCache>
                <c:formatCode>General</c:formatCode>
                <c:ptCount val="41"/>
                <c:pt idx="0">
                  <c:v>52.687620949153178</c:v>
                </c:pt>
                <c:pt idx="1">
                  <c:v>50.685483621765478</c:v>
                </c:pt>
                <c:pt idx="2">
                  <c:v>48.679078480174034</c:v>
                </c:pt>
                <c:pt idx="3">
                  <c:v>46.667049317930712</c:v>
                </c:pt>
                <c:pt idx="4">
                  <c:v>44.64686827683969</c:v>
                </c:pt>
                <c:pt idx="5">
                  <c:v>42.614350758879297</c:v>
                </c:pt>
                <c:pt idx="6">
                  <c:v>40.562900794884705</c:v>
                </c:pt>
                <c:pt idx="7">
                  <c:v>38.482443677673224</c:v>
                </c:pt>
                <c:pt idx="8">
                  <c:v>36.358082393297636</c:v>
                </c:pt>
                <c:pt idx="9">
                  <c:v>34.168741039338549</c:v>
                </c:pt>
                <c:pt idx="10">
                  <c:v>31.886519487837454</c:v>
                </c:pt>
                <c:pt idx="11">
                  <c:v>29.478132110424824</c:v>
                </c:pt>
                <c:pt idx="12">
                  <c:v>26.910136968146396</c:v>
                </c:pt>
                <c:pt idx="13">
                  <c:v>24.158573335565933</c:v>
                </c:pt>
                <c:pt idx="14">
                  <c:v>21.220480395770807</c:v>
                </c:pt>
                <c:pt idx="15">
                  <c:v>18.121652298059644</c:v>
                </c:pt>
                <c:pt idx="16">
                  <c:v>14.915929102972868</c:v>
                </c:pt>
                <c:pt idx="17">
                  <c:v>11.676334503549299</c:v>
                </c:pt>
                <c:pt idx="18">
                  <c:v>8.481942306133206</c:v>
                </c:pt>
                <c:pt idx="19">
                  <c:v>5.4037745581787178</c:v>
                </c:pt>
                <c:pt idx="20">
                  <c:v>2.4920410728021203</c:v>
                </c:pt>
                <c:pt idx="21">
                  <c:v>-0.231743202109854</c:v>
                </c:pt>
                <c:pt idx="22">
                  <c:v>-2.7741176393401954</c:v>
                </c:pt>
                <c:pt idx="23">
                  <c:v>-5.1609823024744763</c:v>
                </c:pt>
                <c:pt idx="24">
                  <c:v>-7.4260167133812942</c:v>
                </c:pt>
                <c:pt idx="25">
                  <c:v>-9.6015660594924377</c:v>
                </c:pt>
                <c:pt idx="26">
                  <c:v>-11.713972095793732</c:v>
                </c:pt>
                <c:pt idx="27">
                  <c:v>-13.782431145647603</c:v>
                </c:pt>
                <c:pt idx="28">
                  <c:v>-15.819652915581599</c:v>
                </c:pt>
                <c:pt idx="29">
                  <c:v>-17.83303844337394</c:v>
                </c:pt>
                <c:pt idx="30">
                  <c:v>-19.825761528371331</c:v>
                </c:pt>
                <c:pt idx="31">
                  <c:v>-21.797632536529612</c:v>
                </c:pt>
                <c:pt idx="32">
                  <c:v>-23.745956895359502</c:v>
                </c:pt>
                <c:pt idx="33">
                  <c:v>-25.666835686039452</c:v>
                </c:pt>
                <c:pt idx="34">
                  <c:v>-27.557370189451163</c:v>
                </c:pt>
                <c:pt idx="35">
                  <c:v>-29.418639079849264</c:v>
                </c:pt>
                <c:pt idx="36">
                  <c:v>-31.257940333116828</c:v>
                </c:pt>
                <c:pt idx="37">
                  <c:v>-33.087817506931636</c:v>
                </c:pt>
                <c:pt idx="38">
                  <c:v>-34.921038394014808</c:v>
                </c:pt>
                <c:pt idx="39">
                  <c:v>-36.764345462744814</c:v>
                </c:pt>
                <c:pt idx="40">
                  <c:v>-38.614877696201091</c:v>
                </c:pt>
              </c:numCache>
            </c:numRef>
          </c:yVal>
          <c:smooth val="1"/>
          <c:extLst>
            <c:ext xmlns:c16="http://schemas.microsoft.com/office/drawing/2014/chart" uri="{C3380CC4-5D6E-409C-BE32-E72D297353CC}">
              <c16:uniqueId val="{00000002-9D1A-0D49-8F2E-50A6A0F38EBE}"/>
            </c:ext>
          </c:extLst>
        </c:ser>
        <c:dLbls>
          <c:showLegendKey val="0"/>
          <c:showVal val="0"/>
          <c:showCatName val="0"/>
          <c:showSerName val="0"/>
          <c:showPercent val="0"/>
          <c:showBubbleSize val="0"/>
        </c:dLbls>
        <c:axId val="529539456"/>
        <c:axId val="529541376"/>
      </c:scatterChart>
      <c:scatterChart>
        <c:scatterStyle val="smoothMarker"/>
        <c:varyColors val="0"/>
        <c:ser>
          <c:idx val="1"/>
          <c:order val="1"/>
          <c:tx>
            <c:v>phase_SIMPLIS</c:v>
          </c:tx>
          <c:marker>
            <c:symbol val="none"/>
          </c:marker>
          <c:xVal>
            <c:numRef>
              <c:f>'[1]3.6V 1A'!$A$5:$A$1505</c:f>
              <c:numCache>
                <c:formatCode>General</c:formatCode>
                <c:ptCount val="1501"/>
                <c:pt idx="0">
                  <c:v>10</c:v>
                </c:pt>
                <c:pt idx="1">
                  <c:v>10.0925288607668</c:v>
                </c:pt>
                <c:pt idx="2">
                  <c:v>10.185913880541101</c:v>
                </c:pt>
                <c:pt idx="3">
                  <c:v>10.2801629812647</c:v>
                </c:pt>
                <c:pt idx="4">
                  <c:v>10.375284158180101</c:v>
                </c:pt>
                <c:pt idx="5">
                  <c:v>10.4712854805089</c:v>
                </c:pt>
                <c:pt idx="6">
                  <c:v>10.568175092136499</c:v>
                </c:pt>
                <c:pt idx="7">
                  <c:v>10.6659612123025</c:v>
                </c:pt>
                <c:pt idx="8">
                  <c:v>10.764652136298301</c:v>
                </c:pt>
                <c:pt idx="9">
                  <c:v>10.864256236170601</c:v>
                </c:pt>
                <c:pt idx="10">
                  <c:v>10.9647819614318</c:v>
                </c:pt>
                <c:pt idx="11">
                  <c:v>11.066237839776599</c:v>
                </c:pt>
                <c:pt idx="12">
                  <c:v>11.1686324778056</c:v>
                </c:pt>
                <c:pt idx="13">
                  <c:v>11.271974561755099</c:v>
                </c:pt>
                <c:pt idx="14">
                  <c:v>11.3762728582343</c:v>
                </c:pt>
                <c:pt idx="15">
                  <c:v>11.4815362149688</c:v>
                </c:pt>
                <c:pt idx="16">
                  <c:v>11.587773561551201</c:v>
                </c:pt>
                <c:pt idx="17">
                  <c:v>11.694993910198701</c:v>
                </c:pt>
                <c:pt idx="18">
                  <c:v>11.803206356517199</c:v>
                </c:pt>
                <c:pt idx="19">
                  <c:v>11.9124200802737</c:v>
                </c:pt>
                <c:pt idx="20">
                  <c:v>12.022644346174101</c:v>
                </c:pt>
                <c:pt idx="21">
                  <c:v>12.1338885046497</c:v>
                </c:pt>
                <c:pt idx="22">
                  <c:v>12.2461619926504</c:v>
                </c:pt>
                <c:pt idx="23">
                  <c:v>12.3594743344451</c:v>
                </c:pt>
                <c:pt idx="24">
                  <c:v>12.473835142429399</c:v>
                </c:pt>
                <c:pt idx="25">
                  <c:v>12.5892541179416</c:v>
                </c:pt>
                <c:pt idx="26">
                  <c:v>12.705741052085401</c:v>
                </c:pt>
                <c:pt idx="27">
                  <c:v>12.823305826560199</c:v>
                </c:pt>
                <c:pt idx="28">
                  <c:v>12.941958414499799</c:v>
                </c:pt>
                <c:pt idx="29">
                  <c:v>13.061708881318401</c:v>
                </c:pt>
                <c:pt idx="30">
                  <c:v>13.182567385564001</c:v>
                </c:pt>
                <c:pt idx="31">
                  <c:v>13.304544179780899</c:v>
                </c:pt>
                <c:pt idx="32">
                  <c:v>13.4276496113786</c:v>
                </c:pt>
                <c:pt idx="33">
                  <c:v>13.5518941235103</c:v>
                </c:pt>
                <c:pt idx="34">
                  <c:v>13.6772882559584</c:v>
                </c:pt>
                <c:pt idx="35">
                  <c:v>13.8038426460288</c:v>
                </c:pt>
                <c:pt idx="36">
                  <c:v>13.931568029453</c:v>
                </c:pt>
                <c:pt idx="37">
                  <c:v>14.0604752412991</c:v>
                </c:pt>
                <c:pt idx="38">
                  <c:v>14.190575216890901</c:v>
                </c:pt>
                <c:pt idx="39">
                  <c:v>14.3218789927354</c:v>
                </c:pt>
                <c:pt idx="40">
                  <c:v>14.454397707459201</c:v>
                </c:pt>
                <c:pt idx="41">
                  <c:v>14.5881426027534</c:v>
                </c:pt>
                <c:pt idx="42">
                  <c:v>14.7231250243271</c:v>
                </c:pt>
                <c:pt idx="43">
                  <c:v>14.85935642287</c:v>
                </c:pt>
                <c:pt idx="44">
                  <c:v>14.996848355023699</c:v>
                </c:pt>
                <c:pt idx="45">
                  <c:v>15.135612484361999</c:v>
                </c:pt>
                <c:pt idx="46">
                  <c:v>15.2756605823807</c:v>
                </c:pt>
                <c:pt idx="47">
                  <c:v>15.4170045294955</c:v>
                </c:pt>
                <c:pt idx="48">
                  <c:v>15.559656316050701</c:v>
                </c:pt>
                <c:pt idx="49">
                  <c:v>15.703628043335501</c:v>
                </c:pt>
                <c:pt idx="50">
                  <c:v>15.848931924611099</c:v>
                </c:pt>
                <c:pt idx="51">
                  <c:v>15.9955802861466</c:v>
                </c:pt>
                <c:pt idx="52">
                  <c:v>16.1435855682648</c:v>
                </c:pt>
                <c:pt idx="53">
                  <c:v>16.2929603263972</c:v>
                </c:pt>
                <c:pt idx="54">
                  <c:v>16.4437172321493</c:v>
                </c:pt>
                <c:pt idx="55">
                  <c:v>16.595869074375599</c:v>
                </c:pt>
                <c:pt idx="56">
                  <c:v>16.749428760264301</c:v>
                </c:pt>
                <c:pt idx="57">
                  <c:v>16.904409316432599</c:v>
                </c:pt>
                <c:pt idx="58">
                  <c:v>17.060823890031202</c:v>
                </c:pt>
                <c:pt idx="59">
                  <c:v>17.218685749860001</c:v>
                </c:pt>
                <c:pt idx="60">
                  <c:v>17.378008287493699</c:v>
                </c:pt>
                <c:pt idx="61">
                  <c:v>17.538805018417602</c:v>
                </c:pt>
                <c:pt idx="62">
                  <c:v>17.701089583174198</c:v>
                </c:pt>
                <c:pt idx="63">
                  <c:v>17.8648757485205</c:v>
                </c:pt>
                <c:pt idx="64">
                  <c:v>18.030177408595598</c:v>
                </c:pt>
                <c:pt idx="65">
                  <c:v>18.197008586099798</c:v>
                </c:pt>
                <c:pt idx="66">
                  <c:v>18.365383433483402</c:v>
                </c:pt>
                <c:pt idx="67">
                  <c:v>18.535316234148102</c:v>
                </c:pt>
                <c:pt idx="68">
                  <c:v>18.706821403658001</c:v>
                </c:pt>
                <c:pt idx="69">
                  <c:v>18.879913490962899</c:v>
                </c:pt>
                <c:pt idx="70">
                  <c:v>19.054607179632399</c:v>
                </c:pt>
                <c:pt idx="71">
                  <c:v>19.230917289101502</c:v>
                </c:pt>
                <c:pt idx="72">
                  <c:v>19.408858775927701</c:v>
                </c:pt>
                <c:pt idx="73">
                  <c:v>19.588446735059801</c:v>
                </c:pt>
                <c:pt idx="74">
                  <c:v>19.769696401118601</c:v>
                </c:pt>
                <c:pt idx="75">
                  <c:v>19.952623149688701</c:v>
                </c:pt>
                <c:pt idx="76">
                  <c:v>20.137242498623799</c:v>
                </c:pt>
                <c:pt idx="77">
                  <c:v>20.323570109362201</c:v>
                </c:pt>
                <c:pt idx="78">
                  <c:v>20.511621788255599</c:v>
                </c:pt>
                <c:pt idx="79">
                  <c:v>20.701413487910401</c:v>
                </c:pt>
                <c:pt idx="80">
                  <c:v>20.892961308540301</c:v>
                </c:pt>
                <c:pt idx="81">
                  <c:v>21.086281499332799</c:v>
                </c:pt>
                <c:pt idx="82">
                  <c:v>21.281390459827101</c:v>
                </c:pt>
                <c:pt idx="83">
                  <c:v>21.478304741305301</c:v>
                </c:pt>
                <c:pt idx="84">
                  <c:v>21.677041048196902</c:v>
                </c:pt>
                <c:pt idx="85">
                  <c:v>21.877616239495499</c:v>
                </c:pt>
                <c:pt idx="86">
                  <c:v>22.080047330188901</c:v>
                </c:pt>
                <c:pt idx="87">
                  <c:v>22.284351492702999</c:v>
                </c:pt>
                <c:pt idx="88">
                  <c:v>22.490546058357801</c:v>
                </c:pt>
                <c:pt idx="89">
                  <c:v>22.698648518838201</c:v>
                </c:pt>
                <c:pt idx="90">
                  <c:v>22.908676527677699</c:v>
                </c:pt>
                <c:pt idx="91">
                  <c:v>23.120647901755898</c:v>
                </c:pt>
                <c:pt idx="92">
                  <c:v>23.334580622810002</c:v>
                </c:pt>
                <c:pt idx="93">
                  <c:v>23.55049283896</c:v>
                </c:pt>
                <c:pt idx="94">
                  <c:v>23.768402866248699</c:v>
                </c:pt>
                <c:pt idx="95">
                  <c:v>23.9883291901949</c:v>
                </c:pt>
                <c:pt idx="96">
                  <c:v>24.210290467361698</c:v>
                </c:pt>
                <c:pt idx="97">
                  <c:v>24.434305526939699</c:v>
                </c:pt>
                <c:pt idx="98">
                  <c:v>24.6603933723433</c:v>
                </c:pt>
                <c:pt idx="99">
                  <c:v>24.888573182823901</c:v>
                </c:pt>
                <c:pt idx="100">
                  <c:v>25.118864315095799</c:v>
                </c:pt>
                <c:pt idx="101">
                  <c:v>25.351286304978998</c:v>
                </c:pt>
                <c:pt idx="102">
                  <c:v>25.585858869056398</c:v>
                </c:pt>
                <c:pt idx="103">
                  <c:v>25.822601906345898</c:v>
                </c:pt>
                <c:pt idx="104">
                  <c:v>26.061535499988899</c:v>
                </c:pt>
                <c:pt idx="105">
                  <c:v>26.3026799189538</c:v>
                </c:pt>
                <c:pt idx="106">
                  <c:v>26.5460556197553</c:v>
                </c:pt>
                <c:pt idx="107">
                  <c:v>26.791683248190299</c:v>
                </c:pt>
                <c:pt idx="108">
                  <c:v>27.039583641088399</c:v>
                </c:pt>
                <c:pt idx="109">
                  <c:v>27.2897778280804</c:v>
                </c:pt>
                <c:pt idx="110">
                  <c:v>27.542287033381601</c:v>
                </c:pt>
                <c:pt idx="111">
                  <c:v>27.797132677592799</c:v>
                </c:pt>
                <c:pt idx="112">
                  <c:v>28.0543363795171</c:v>
                </c:pt>
                <c:pt idx="113">
                  <c:v>28.313919957993701</c:v>
                </c:pt>
                <c:pt idx="114">
                  <c:v>28.575905433749401</c:v>
                </c:pt>
                <c:pt idx="115">
                  <c:v>28.840315031266002</c:v>
                </c:pt>
                <c:pt idx="116">
                  <c:v>29.107171180666001</c:v>
                </c:pt>
                <c:pt idx="117">
                  <c:v>29.376496519615301</c:v>
                </c:pt>
                <c:pt idx="118">
                  <c:v>29.648313895243401</c:v>
                </c:pt>
                <c:pt idx="119">
                  <c:v>29.9226463660818</c:v>
                </c:pt>
                <c:pt idx="120">
                  <c:v>30.199517204020101</c:v>
                </c:pt>
                <c:pt idx="121">
                  <c:v>30.478949896279801</c:v>
                </c:pt>
                <c:pt idx="122">
                  <c:v>30.760968147406999</c:v>
                </c:pt>
                <c:pt idx="123">
                  <c:v>31.0455958812835</c:v>
                </c:pt>
                <c:pt idx="124">
                  <c:v>31.3328572431558</c:v>
                </c:pt>
                <c:pt idx="125">
                  <c:v>31.6227766016837</c:v>
                </c:pt>
                <c:pt idx="126">
                  <c:v>31.915378551007599</c:v>
                </c:pt>
                <c:pt idx="127">
                  <c:v>32.210687912834302</c:v>
                </c:pt>
                <c:pt idx="128">
                  <c:v>32.508729738543401</c:v>
                </c:pt>
                <c:pt idx="129">
                  <c:v>32.809529311311898</c:v>
                </c:pt>
                <c:pt idx="130">
                  <c:v>33.113112148259098</c:v>
                </c:pt>
                <c:pt idx="131">
                  <c:v>33.419504002611397</c:v>
                </c:pt>
                <c:pt idx="132">
                  <c:v>33.728730865886803</c:v>
                </c:pt>
                <c:pt idx="133">
                  <c:v>34.040818970099998</c:v>
                </c:pt>
                <c:pt idx="134">
                  <c:v>34.355794789987399</c:v>
                </c:pt>
                <c:pt idx="135">
                  <c:v>34.673685045253102</c:v>
                </c:pt>
                <c:pt idx="136">
                  <c:v>34.994516702835703</c:v>
                </c:pt>
                <c:pt idx="137">
                  <c:v>35.3183169791957</c:v>
                </c:pt>
                <c:pt idx="138">
                  <c:v>35.645113342624398</c:v>
                </c:pt>
                <c:pt idx="139">
                  <c:v>35.9749335155742</c:v>
                </c:pt>
                <c:pt idx="140">
                  <c:v>36.307805477010099</c:v>
                </c:pt>
                <c:pt idx="141">
                  <c:v>36.643757464783299</c:v>
                </c:pt>
                <c:pt idx="142">
                  <c:v>36.982817978026603</c:v>
                </c:pt>
                <c:pt idx="143">
                  <c:v>37.325015779571999</c:v>
                </c:pt>
                <c:pt idx="144">
                  <c:v>37.670379898390799</c:v>
                </c:pt>
                <c:pt idx="145">
                  <c:v>38.018939632056103</c:v>
                </c:pt>
                <c:pt idx="146">
                  <c:v>38.370724549227802</c:v>
                </c:pt>
                <c:pt idx="147">
                  <c:v>38.725764492161701</c:v>
                </c:pt>
                <c:pt idx="148">
                  <c:v>39.0840895792401</c:v>
                </c:pt>
                <c:pt idx="149">
                  <c:v>39.445730207527802</c:v>
                </c:pt>
                <c:pt idx="150">
                  <c:v>39.810717055349699</c:v>
                </c:pt>
                <c:pt idx="151">
                  <c:v>40.179081084893902</c:v>
                </c:pt>
                <c:pt idx="152">
                  <c:v>40.550853544838297</c:v>
                </c:pt>
                <c:pt idx="153">
                  <c:v>40.926065973001002</c:v>
                </c:pt>
                <c:pt idx="154">
                  <c:v>41.304750199016098</c:v>
                </c:pt>
                <c:pt idx="155">
                  <c:v>41.686938347033497</c:v>
                </c:pt>
                <c:pt idx="156">
                  <c:v>42.072662838444401</c:v>
                </c:pt>
                <c:pt idx="157">
                  <c:v>42.461956394631201</c:v>
                </c:pt>
                <c:pt idx="158">
                  <c:v>42.854852039743903</c:v>
                </c:pt>
                <c:pt idx="159">
                  <c:v>43.2513831035008</c:v>
                </c:pt>
                <c:pt idx="160">
                  <c:v>43.651583224016598</c:v>
                </c:pt>
                <c:pt idx="161">
                  <c:v>44.0554863506553</c:v>
                </c:pt>
                <c:pt idx="162">
                  <c:v>44.463126746910802</c:v>
                </c:pt>
                <c:pt idx="163">
                  <c:v>44.874538993313202</c:v>
                </c:pt>
                <c:pt idx="164">
                  <c:v>45.289757990361998</c:v>
                </c:pt>
                <c:pt idx="165">
                  <c:v>45.708818961487502</c:v>
                </c:pt>
                <c:pt idx="166">
                  <c:v>46.131757456037903</c:v>
                </c:pt>
                <c:pt idx="167">
                  <c:v>46.558609352295903</c:v>
                </c:pt>
                <c:pt idx="168">
                  <c:v>46.989410860521502</c:v>
                </c:pt>
                <c:pt idx="169">
                  <c:v>47.424198526024398</c:v>
                </c:pt>
                <c:pt idx="170">
                  <c:v>47.863009232263799</c:v>
                </c:pt>
                <c:pt idx="171">
                  <c:v>48.305880203977203</c:v>
                </c:pt>
                <c:pt idx="172">
                  <c:v>48.752849010338601</c:v>
                </c:pt>
                <c:pt idx="173">
                  <c:v>49.203953568145003</c:v>
                </c:pt>
                <c:pt idx="174">
                  <c:v>49.659232145033499</c:v>
                </c:pt>
                <c:pt idx="175">
                  <c:v>50.118723362727202</c:v>
                </c:pt>
                <c:pt idx="176">
                  <c:v>50.582466200311401</c:v>
                </c:pt>
                <c:pt idx="177">
                  <c:v>51.050499997540598</c:v>
                </c:pt>
                <c:pt idx="178">
                  <c:v>51.522864458175597</c:v>
                </c:pt>
                <c:pt idx="179">
                  <c:v>51.999599653351602</c:v>
                </c:pt>
                <c:pt idx="180">
                  <c:v>52.480746024977201</c:v>
                </c:pt>
                <c:pt idx="181">
                  <c:v>52.966344389165698</c:v>
                </c:pt>
                <c:pt idx="182">
                  <c:v>53.456435939697101</c:v>
                </c:pt>
                <c:pt idx="183">
                  <c:v>53.951062251512703</c:v>
                </c:pt>
                <c:pt idx="184">
                  <c:v>54.4502652842421</c:v>
                </c:pt>
                <c:pt idx="185">
                  <c:v>54.954087385762399</c:v>
                </c:pt>
                <c:pt idx="186">
                  <c:v>55.462571295791001</c:v>
                </c:pt>
                <c:pt idx="187">
                  <c:v>55.975760149510997</c:v>
                </c:pt>
                <c:pt idx="188">
                  <c:v>56.4936974812302</c:v>
                </c:pt>
                <c:pt idx="189">
                  <c:v>57.016427228074697</c:v>
                </c:pt>
                <c:pt idx="190">
                  <c:v>57.543993733715602</c:v>
                </c:pt>
                <c:pt idx="191">
                  <c:v>58.076441752131203</c:v>
                </c:pt>
                <c:pt idx="192">
                  <c:v>58.613816451402798</c:v>
                </c:pt>
                <c:pt idx="193">
                  <c:v>59.156163417547397</c:v>
                </c:pt>
                <c:pt idx="194">
                  <c:v>59.703528658383597</c:v>
                </c:pt>
                <c:pt idx="195">
                  <c:v>60.255958607435701</c:v>
                </c:pt>
                <c:pt idx="196">
                  <c:v>60.813500127871698</c:v>
                </c:pt>
                <c:pt idx="197">
                  <c:v>61.3762005164794</c:v>
                </c:pt>
                <c:pt idx="198">
                  <c:v>61.944107507678098</c:v>
                </c:pt>
                <c:pt idx="199">
                  <c:v>62.517269277568502</c:v>
                </c:pt>
                <c:pt idx="200">
                  <c:v>63.0957344480193</c:v>
                </c:pt>
                <c:pt idx="201">
                  <c:v>63.679552090791503</c:v>
                </c:pt>
                <c:pt idx="202">
                  <c:v>64.268771731701904</c:v>
                </c:pt>
                <c:pt idx="203">
                  <c:v>64.863443354823801</c:v>
                </c:pt>
                <c:pt idx="204">
                  <c:v>65.463617406727394</c:v>
                </c:pt>
                <c:pt idx="205">
                  <c:v>66.069344800759495</c:v>
                </c:pt>
                <c:pt idx="206">
                  <c:v>66.680676921362206</c:v>
                </c:pt>
                <c:pt idx="207">
                  <c:v>67.297665628431702</c:v>
                </c:pt>
                <c:pt idx="208">
                  <c:v>67.920363261718407</c:v>
                </c:pt>
                <c:pt idx="209">
                  <c:v>68.5488226452661</c:v>
                </c:pt>
                <c:pt idx="210">
                  <c:v>69.1830970918936</c:v>
                </c:pt>
                <c:pt idx="211">
                  <c:v>69.823240407717094</c:v>
                </c:pt>
                <c:pt idx="212">
                  <c:v>70.469306896714599</c:v>
                </c:pt>
                <c:pt idx="213">
                  <c:v>71.121351365332799</c:v>
                </c:pt>
                <c:pt idx="214">
                  <c:v>71.779429127136098</c:v>
                </c:pt>
                <c:pt idx="215">
                  <c:v>72.443596007498996</c:v>
                </c:pt>
                <c:pt idx="216">
                  <c:v>73.113908348341695</c:v>
                </c:pt>
                <c:pt idx="217">
                  <c:v>73.790423012909997</c:v>
                </c:pt>
                <c:pt idx="218">
                  <c:v>74.473197390598799</c:v>
                </c:pt>
                <c:pt idx="219">
                  <c:v>75.162289401820502</c:v>
                </c:pt>
                <c:pt idx="220">
                  <c:v>75.857757502918304</c:v>
                </c:pt>
                <c:pt idx="221">
                  <c:v>76.5596606911256</c:v>
                </c:pt>
                <c:pt idx="222">
                  <c:v>77.268058509570196</c:v>
                </c:pt>
                <c:pt idx="223">
                  <c:v>77.983011052325807</c:v>
                </c:pt>
                <c:pt idx="224">
                  <c:v>78.704578969509797</c:v>
                </c:pt>
                <c:pt idx="225">
                  <c:v>79.432823472428097</c:v>
                </c:pt>
                <c:pt idx="226">
                  <c:v>80.167806338767903</c:v>
                </c:pt>
                <c:pt idx="227">
                  <c:v>80.909589917838204</c:v>
                </c:pt>
                <c:pt idx="228">
                  <c:v>81.658237135859196</c:v>
                </c:pt>
                <c:pt idx="229">
                  <c:v>82.413811501300202</c:v>
                </c:pt>
                <c:pt idx="230">
                  <c:v>83.176377110267097</c:v>
                </c:pt>
                <c:pt idx="231">
                  <c:v>83.945998651939703</c:v>
                </c:pt>
                <c:pt idx="232">
                  <c:v>84.722741414059598</c:v>
                </c:pt>
                <c:pt idx="233">
                  <c:v>85.506671288468297</c:v>
                </c:pt>
                <c:pt idx="234">
                  <c:v>86.297854776696994</c:v>
                </c:pt>
                <c:pt idx="235">
                  <c:v>87.096358995608</c:v>
                </c:pt>
                <c:pt idx="236">
                  <c:v>87.902251683088394</c:v>
                </c:pt>
                <c:pt idx="237">
                  <c:v>88.715601203795998</c:v>
                </c:pt>
                <c:pt idx="238">
                  <c:v>89.536476554959293</c:v>
                </c:pt>
                <c:pt idx="239">
                  <c:v>90.364947372230105</c:v>
                </c:pt>
                <c:pt idx="240">
                  <c:v>91.201083935590901</c:v>
                </c:pt>
                <c:pt idx="241">
                  <c:v>92.044957175317094</c:v>
                </c:pt>
                <c:pt idx="242">
                  <c:v>92.896638677993593</c:v>
                </c:pt>
                <c:pt idx="243">
                  <c:v>93.756200692587996</c:v>
                </c:pt>
                <c:pt idx="244">
                  <c:v>94.623716136579205</c:v>
                </c:pt>
                <c:pt idx="245">
                  <c:v>95.499258602143499</c:v>
                </c:pt>
                <c:pt idx="246">
                  <c:v>96.382902362397004</c:v>
                </c:pt>
                <c:pt idx="247">
                  <c:v>97.274722377696506</c:v>
                </c:pt>
                <c:pt idx="248">
                  <c:v>98.174794301998404</c:v>
                </c:pt>
                <c:pt idx="249">
                  <c:v>99.083194489276707</c:v>
                </c:pt>
                <c:pt idx="250">
                  <c:v>100</c:v>
                </c:pt>
                <c:pt idx="251">
                  <c:v>100.92528860766799</c:v>
                </c:pt>
                <c:pt idx="252">
                  <c:v>101.85913880541101</c:v>
                </c:pt>
                <c:pt idx="253">
                  <c:v>102.80162981264699</c:v>
                </c:pt>
                <c:pt idx="254">
                  <c:v>103.75284158180099</c:v>
                </c:pt>
                <c:pt idx="255">
                  <c:v>104.71285480508899</c:v>
                </c:pt>
                <c:pt idx="256">
                  <c:v>105.68175092136499</c:v>
                </c:pt>
                <c:pt idx="257">
                  <c:v>106.659612123025</c:v>
                </c:pt>
                <c:pt idx="258">
                  <c:v>107.64652136298299</c:v>
                </c:pt>
                <c:pt idx="259">
                  <c:v>108.642562361706</c:v>
                </c:pt>
                <c:pt idx="260">
                  <c:v>109.647819614318</c:v>
                </c:pt>
                <c:pt idx="261">
                  <c:v>110.66237839776601</c:v>
                </c:pt>
                <c:pt idx="262">
                  <c:v>111.686324778056</c:v>
                </c:pt>
                <c:pt idx="263">
                  <c:v>112.719745617551</c:v>
                </c:pt>
                <c:pt idx="264">
                  <c:v>113.762728582343</c:v>
                </c:pt>
                <c:pt idx="265">
                  <c:v>114.815362149688</c:v>
                </c:pt>
                <c:pt idx="266">
                  <c:v>115.87773561551199</c:v>
                </c:pt>
                <c:pt idx="267">
                  <c:v>116.949939101987</c:v>
                </c:pt>
                <c:pt idx="268">
                  <c:v>118.032063565172</c:v>
                </c:pt>
                <c:pt idx="269">
                  <c:v>119.12420080273699</c:v>
                </c:pt>
                <c:pt idx="270">
                  <c:v>120.226443461741</c:v>
                </c:pt>
                <c:pt idx="271">
                  <c:v>121.338885046497</c:v>
                </c:pt>
                <c:pt idx="272">
                  <c:v>122.461619926504</c:v>
                </c:pt>
                <c:pt idx="273">
                  <c:v>123.594743344451</c:v>
                </c:pt>
                <c:pt idx="274">
                  <c:v>124.738351424294</c:v>
                </c:pt>
                <c:pt idx="275">
                  <c:v>125.892541179416</c:v>
                </c:pt>
                <c:pt idx="276">
                  <c:v>127.05741052085401</c:v>
                </c:pt>
                <c:pt idx="277">
                  <c:v>128.23305826560201</c:v>
                </c:pt>
                <c:pt idx="278">
                  <c:v>129.419584144998</c:v>
                </c:pt>
                <c:pt idx="279">
                  <c:v>130.61708881318401</c:v>
                </c:pt>
                <c:pt idx="280">
                  <c:v>131.82567385563999</c:v>
                </c:pt>
                <c:pt idx="281">
                  <c:v>133.04544179780899</c:v>
                </c:pt>
                <c:pt idx="282">
                  <c:v>134.27649611378601</c:v>
                </c:pt>
                <c:pt idx="283">
                  <c:v>135.518941235103</c:v>
                </c:pt>
                <c:pt idx="284">
                  <c:v>136.77288255958399</c:v>
                </c:pt>
                <c:pt idx="285">
                  <c:v>138.03842646028801</c:v>
                </c:pt>
                <c:pt idx="286">
                  <c:v>139.31568029453001</c:v>
                </c:pt>
                <c:pt idx="287">
                  <c:v>140.60475241299099</c:v>
                </c:pt>
                <c:pt idx="288">
                  <c:v>141.905752168909</c:v>
                </c:pt>
                <c:pt idx="289">
                  <c:v>143.21878992735401</c:v>
                </c:pt>
                <c:pt idx="290">
                  <c:v>144.54397707459199</c:v>
                </c:pt>
                <c:pt idx="291">
                  <c:v>145.88142602753399</c:v>
                </c:pt>
                <c:pt idx="292">
                  <c:v>147.23125024327101</c:v>
                </c:pt>
                <c:pt idx="293">
                  <c:v>148.59356422869999</c:v>
                </c:pt>
                <c:pt idx="294">
                  <c:v>149.96848355023701</c:v>
                </c:pt>
                <c:pt idx="295">
                  <c:v>151.35612484361999</c:v>
                </c:pt>
                <c:pt idx="296">
                  <c:v>152.75660582380701</c:v>
                </c:pt>
                <c:pt idx="297">
                  <c:v>154.170045294955</c:v>
                </c:pt>
                <c:pt idx="298">
                  <c:v>155.596563160507</c:v>
                </c:pt>
                <c:pt idx="299">
                  <c:v>157.03628043335499</c:v>
                </c:pt>
                <c:pt idx="300">
                  <c:v>158.48931924611099</c:v>
                </c:pt>
                <c:pt idx="301">
                  <c:v>159.955802861466</c:v>
                </c:pt>
                <c:pt idx="302">
                  <c:v>161.435855682648</c:v>
                </c:pt>
                <c:pt idx="303">
                  <c:v>162.92960326397201</c:v>
                </c:pt>
                <c:pt idx="304">
                  <c:v>164.43717232149299</c:v>
                </c:pt>
                <c:pt idx="305">
                  <c:v>165.95869074375599</c:v>
                </c:pt>
                <c:pt idx="306">
                  <c:v>167.494287602643</c:v>
                </c:pt>
                <c:pt idx="307">
                  <c:v>169.044093164326</c:v>
                </c:pt>
                <c:pt idx="308">
                  <c:v>170.60823890031199</c:v>
                </c:pt>
                <c:pt idx="309">
                  <c:v>172.18685749860001</c:v>
                </c:pt>
                <c:pt idx="310">
                  <c:v>173.78008287493699</c:v>
                </c:pt>
                <c:pt idx="311">
                  <c:v>175.388050184176</c:v>
                </c:pt>
                <c:pt idx="312">
                  <c:v>177.010895831742</c:v>
                </c:pt>
                <c:pt idx="313">
                  <c:v>178.64875748520501</c:v>
                </c:pt>
                <c:pt idx="314">
                  <c:v>180.301774085956</c:v>
                </c:pt>
                <c:pt idx="315">
                  <c:v>181.97008586099801</c:v>
                </c:pt>
                <c:pt idx="316">
                  <c:v>183.65383433483399</c:v>
                </c:pt>
                <c:pt idx="317">
                  <c:v>185.35316234148101</c:v>
                </c:pt>
                <c:pt idx="318">
                  <c:v>187.06821403658</c:v>
                </c:pt>
                <c:pt idx="319">
                  <c:v>188.799134909629</c:v>
                </c:pt>
                <c:pt idx="320">
                  <c:v>190.54607179632399</c:v>
                </c:pt>
                <c:pt idx="321">
                  <c:v>192.30917289101501</c:v>
                </c:pt>
                <c:pt idx="322">
                  <c:v>194.088587759277</c:v>
                </c:pt>
                <c:pt idx="323">
                  <c:v>195.88446735059901</c:v>
                </c:pt>
                <c:pt idx="324">
                  <c:v>197.696964011186</c:v>
                </c:pt>
                <c:pt idx="325">
                  <c:v>199.52623149688699</c:v>
                </c:pt>
                <c:pt idx="326">
                  <c:v>201.372424986238</c:v>
                </c:pt>
                <c:pt idx="327">
                  <c:v>203.235701093622</c:v>
                </c:pt>
                <c:pt idx="328">
                  <c:v>205.11621788255599</c:v>
                </c:pt>
                <c:pt idx="329">
                  <c:v>207.01413487910401</c:v>
                </c:pt>
                <c:pt idx="330">
                  <c:v>208.92961308540299</c:v>
                </c:pt>
                <c:pt idx="331">
                  <c:v>210.86281499332799</c:v>
                </c:pt>
                <c:pt idx="332">
                  <c:v>212.81390459827099</c:v>
                </c:pt>
                <c:pt idx="333">
                  <c:v>214.783047413053</c:v>
                </c:pt>
                <c:pt idx="334">
                  <c:v>216.77041048196901</c:v>
                </c:pt>
                <c:pt idx="335">
                  <c:v>218.77616239495501</c:v>
                </c:pt>
                <c:pt idx="336">
                  <c:v>220.80047330189001</c:v>
                </c:pt>
                <c:pt idx="337">
                  <c:v>222.84351492702999</c:v>
                </c:pt>
                <c:pt idx="338">
                  <c:v>224.90546058357799</c:v>
                </c:pt>
                <c:pt idx="339">
                  <c:v>226.98648518838201</c:v>
                </c:pt>
                <c:pt idx="340">
                  <c:v>229.08676527677699</c:v>
                </c:pt>
                <c:pt idx="341">
                  <c:v>231.20647901755899</c:v>
                </c:pt>
                <c:pt idx="342">
                  <c:v>233.3458062281</c:v>
                </c:pt>
                <c:pt idx="343">
                  <c:v>235.50492838960099</c:v>
                </c:pt>
                <c:pt idx="344">
                  <c:v>237.68402866248701</c:v>
                </c:pt>
                <c:pt idx="345">
                  <c:v>239.88329190194901</c:v>
                </c:pt>
                <c:pt idx="346">
                  <c:v>242.10290467361699</c:v>
                </c:pt>
                <c:pt idx="347">
                  <c:v>244.34305526939701</c:v>
                </c:pt>
                <c:pt idx="348">
                  <c:v>246.60393372343299</c:v>
                </c:pt>
                <c:pt idx="349">
                  <c:v>248.88573182823899</c:v>
                </c:pt>
                <c:pt idx="350">
                  <c:v>251.18864315095701</c:v>
                </c:pt>
                <c:pt idx="351">
                  <c:v>253.51286304979001</c:v>
                </c:pt>
                <c:pt idx="352">
                  <c:v>255.85858869056401</c:v>
                </c:pt>
                <c:pt idx="353">
                  <c:v>258.22601906345898</c:v>
                </c:pt>
                <c:pt idx="354">
                  <c:v>260.61535499988901</c:v>
                </c:pt>
                <c:pt idx="355">
                  <c:v>263.026799189538</c:v>
                </c:pt>
                <c:pt idx="356">
                  <c:v>265.46055619755299</c:v>
                </c:pt>
                <c:pt idx="357">
                  <c:v>267.91683248190299</c:v>
                </c:pt>
                <c:pt idx="358">
                  <c:v>270.39583641088399</c:v>
                </c:pt>
                <c:pt idx="359">
                  <c:v>272.897778280804</c:v>
                </c:pt>
                <c:pt idx="360">
                  <c:v>275.42287033381598</c:v>
                </c:pt>
                <c:pt idx="361">
                  <c:v>277.97132677592799</c:v>
                </c:pt>
                <c:pt idx="362">
                  <c:v>280.54336379517099</c:v>
                </c:pt>
                <c:pt idx="363">
                  <c:v>283.13919957993699</c:v>
                </c:pt>
                <c:pt idx="364">
                  <c:v>285.75905433749398</c:v>
                </c:pt>
                <c:pt idx="365">
                  <c:v>288.40315031265999</c:v>
                </c:pt>
                <c:pt idx="366">
                  <c:v>291.07171180666001</c:v>
                </c:pt>
                <c:pt idx="367">
                  <c:v>293.76496519615301</c:v>
                </c:pt>
                <c:pt idx="368">
                  <c:v>296.48313895243399</c:v>
                </c:pt>
                <c:pt idx="369">
                  <c:v>299.22646366081801</c:v>
                </c:pt>
                <c:pt idx="370">
                  <c:v>301.995172040201</c:v>
                </c:pt>
                <c:pt idx="371">
                  <c:v>304.78949896279801</c:v>
                </c:pt>
                <c:pt idx="372">
                  <c:v>307.60968147406999</c:v>
                </c:pt>
                <c:pt idx="373">
                  <c:v>310.45595881283498</c:v>
                </c:pt>
                <c:pt idx="374">
                  <c:v>313.32857243155797</c:v>
                </c:pt>
                <c:pt idx="375">
                  <c:v>316.22776601683699</c:v>
                </c:pt>
                <c:pt idx="376">
                  <c:v>319.15378551007598</c:v>
                </c:pt>
                <c:pt idx="377">
                  <c:v>322.106879128343</c:v>
                </c:pt>
                <c:pt idx="378">
                  <c:v>325.087297385434</c:v>
                </c:pt>
                <c:pt idx="379">
                  <c:v>328.095293113119</c:v>
                </c:pt>
                <c:pt idx="380">
                  <c:v>331.13112148259103</c:v>
                </c:pt>
                <c:pt idx="381">
                  <c:v>334.19504002611399</c:v>
                </c:pt>
                <c:pt idx="382">
                  <c:v>337.28730865886803</c:v>
                </c:pt>
                <c:pt idx="383">
                  <c:v>340.40818970100003</c:v>
                </c:pt>
                <c:pt idx="384">
                  <c:v>343.55794789987402</c:v>
                </c:pt>
                <c:pt idx="385">
                  <c:v>346.73685045253097</c:v>
                </c:pt>
                <c:pt idx="386">
                  <c:v>349.94516702835699</c:v>
                </c:pt>
                <c:pt idx="387">
                  <c:v>353.183169791956</c:v>
                </c:pt>
                <c:pt idx="388">
                  <c:v>356.45113342624398</c:v>
                </c:pt>
                <c:pt idx="389">
                  <c:v>359.74933515574202</c:v>
                </c:pt>
                <c:pt idx="390">
                  <c:v>363.07805477010101</c:v>
                </c:pt>
                <c:pt idx="391">
                  <c:v>366.437574647833</c:v>
                </c:pt>
                <c:pt idx="392">
                  <c:v>369.828179780266</c:v>
                </c:pt>
                <c:pt idx="393">
                  <c:v>373.25015779571999</c:v>
                </c:pt>
                <c:pt idx="394">
                  <c:v>376.70379898390797</c:v>
                </c:pt>
                <c:pt idx="395">
                  <c:v>380.189396320561</c:v>
                </c:pt>
                <c:pt idx="396">
                  <c:v>383.70724549227799</c:v>
                </c:pt>
                <c:pt idx="397">
                  <c:v>387.25764492161699</c:v>
                </c:pt>
                <c:pt idx="398">
                  <c:v>390.84089579240202</c:v>
                </c:pt>
                <c:pt idx="399">
                  <c:v>394.45730207527799</c:v>
                </c:pt>
                <c:pt idx="400">
                  <c:v>398.10717055349699</c:v>
                </c:pt>
                <c:pt idx="401">
                  <c:v>401.79081084894</c:v>
                </c:pt>
                <c:pt idx="402">
                  <c:v>405.50853544838299</c:v>
                </c:pt>
                <c:pt idx="403">
                  <c:v>409.26065973000999</c:v>
                </c:pt>
                <c:pt idx="404">
                  <c:v>413.04750199016098</c:v>
                </c:pt>
                <c:pt idx="405">
                  <c:v>416.86938347033498</c:v>
                </c:pt>
                <c:pt idx="406">
                  <c:v>420.72662838444398</c:v>
                </c:pt>
                <c:pt idx="407">
                  <c:v>424.61956394631198</c:v>
                </c:pt>
                <c:pt idx="408">
                  <c:v>428.54852039743901</c:v>
                </c:pt>
                <c:pt idx="409">
                  <c:v>432.51383103500802</c:v>
                </c:pt>
                <c:pt idx="410">
                  <c:v>436.51583224016503</c:v>
                </c:pt>
                <c:pt idx="411">
                  <c:v>440.55486350655298</c:v>
                </c:pt>
                <c:pt idx="412">
                  <c:v>444.63126746910802</c:v>
                </c:pt>
                <c:pt idx="413">
                  <c:v>448.745389933132</c:v>
                </c:pt>
                <c:pt idx="414">
                  <c:v>452.89757990362</c:v>
                </c:pt>
                <c:pt idx="415">
                  <c:v>457.08818961487401</c:v>
                </c:pt>
                <c:pt idx="416">
                  <c:v>461.317574560379</c:v>
                </c:pt>
                <c:pt idx="417">
                  <c:v>465.58609352295798</c:v>
                </c:pt>
                <c:pt idx="418">
                  <c:v>469.89410860521502</c:v>
                </c:pt>
                <c:pt idx="419">
                  <c:v>474.24198526024401</c:v>
                </c:pt>
                <c:pt idx="420">
                  <c:v>478.63009232263801</c:v>
                </c:pt>
                <c:pt idx="421">
                  <c:v>483.05880203977199</c:v>
                </c:pt>
                <c:pt idx="422">
                  <c:v>487.52849010338599</c:v>
                </c:pt>
                <c:pt idx="423">
                  <c:v>492.03953568144999</c:v>
                </c:pt>
                <c:pt idx="424">
                  <c:v>496.59232145033599</c:v>
                </c:pt>
                <c:pt idx="425">
                  <c:v>501.18723362727201</c:v>
                </c:pt>
                <c:pt idx="426">
                  <c:v>505.82466200311302</c:v>
                </c:pt>
                <c:pt idx="427">
                  <c:v>510.50499997540601</c:v>
                </c:pt>
                <c:pt idx="428">
                  <c:v>515.22864458175604</c:v>
                </c:pt>
                <c:pt idx="429">
                  <c:v>519.99599653351504</c:v>
                </c:pt>
                <c:pt idx="430">
                  <c:v>524.80746024977202</c:v>
                </c:pt>
                <c:pt idx="431">
                  <c:v>529.66344389165704</c:v>
                </c:pt>
                <c:pt idx="432">
                  <c:v>534.56435939697099</c:v>
                </c:pt>
                <c:pt idx="433">
                  <c:v>539.51062251512701</c:v>
                </c:pt>
                <c:pt idx="434">
                  <c:v>544.50265284242096</c:v>
                </c:pt>
                <c:pt idx="435">
                  <c:v>549.54087385762398</c:v>
                </c:pt>
                <c:pt idx="436">
                  <c:v>554.62571295790997</c:v>
                </c:pt>
                <c:pt idx="437">
                  <c:v>559.75760149510995</c:v>
                </c:pt>
                <c:pt idx="438">
                  <c:v>564.93697481230197</c:v>
                </c:pt>
                <c:pt idx="439">
                  <c:v>570.16427228074701</c:v>
                </c:pt>
                <c:pt idx="440">
                  <c:v>575.43993733715604</c:v>
                </c:pt>
                <c:pt idx="441">
                  <c:v>580.764417521312</c:v>
                </c:pt>
                <c:pt idx="442">
                  <c:v>586.13816451402795</c:v>
                </c:pt>
                <c:pt idx="443">
                  <c:v>591.56163417547305</c:v>
                </c:pt>
                <c:pt idx="444">
                  <c:v>597.03528658383595</c:v>
                </c:pt>
                <c:pt idx="445">
                  <c:v>602.55958607435696</c:v>
                </c:pt>
                <c:pt idx="446">
                  <c:v>608.13500127871703</c:v>
                </c:pt>
                <c:pt idx="447">
                  <c:v>613.762005164794</c:v>
                </c:pt>
                <c:pt idx="448">
                  <c:v>619.44107507678098</c:v>
                </c:pt>
                <c:pt idx="449">
                  <c:v>625.17269277568505</c:v>
                </c:pt>
                <c:pt idx="450">
                  <c:v>630.957344480193</c:v>
                </c:pt>
                <c:pt idx="451">
                  <c:v>636.79552090791503</c:v>
                </c:pt>
                <c:pt idx="452">
                  <c:v>642.68771731701895</c:v>
                </c:pt>
                <c:pt idx="453">
                  <c:v>648.63443354823801</c:v>
                </c:pt>
                <c:pt idx="454">
                  <c:v>654.63617406727496</c:v>
                </c:pt>
                <c:pt idx="455">
                  <c:v>660.69344800759598</c:v>
                </c:pt>
                <c:pt idx="456">
                  <c:v>666.80676921362203</c:v>
                </c:pt>
                <c:pt idx="457">
                  <c:v>672.97665628431696</c:v>
                </c:pt>
                <c:pt idx="458">
                  <c:v>679.20363261718398</c:v>
                </c:pt>
                <c:pt idx="459">
                  <c:v>685.48822645266102</c:v>
                </c:pt>
                <c:pt idx="460">
                  <c:v>691.83097091893603</c:v>
                </c:pt>
                <c:pt idx="461">
                  <c:v>698.23240407717105</c:v>
                </c:pt>
                <c:pt idx="462">
                  <c:v>704.69306896714602</c:v>
                </c:pt>
                <c:pt idx="463">
                  <c:v>711.21351365332896</c:v>
                </c:pt>
                <c:pt idx="464">
                  <c:v>717.79429127136098</c:v>
                </c:pt>
                <c:pt idx="465">
                  <c:v>724.43596007499002</c:v>
                </c:pt>
                <c:pt idx="466">
                  <c:v>731.13908348341704</c:v>
                </c:pt>
                <c:pt idx="467">
                  <c:v>737.90423012910105</c:v>
                </c:pt>
                <c:pt idx="468">
                  <c:v>744.73197390598898</c:v>
                </c:pt>
                <c:pt idx="469">
                  <c:v>751.62289401820499</c:v>
                </c:pt>
                <c:pt idx="470">
                  <c:v>758.57757502918298</c:v>
                </c:pt>
                <c:pt idx="471">
                  <c:v>765.596606911256</c:v>
                </c:pt>
                <c:pt idx="472">
                  <c:v>772.68058509570199</c:v>
                </c:pt>
                <c:pt idx="473">
                  <c:v>779.83011052325799</c:v>
                </c:pt>
                <c:pt idx="474">
                  <c:v>787.04578969509805</c:v>
                </c:pt>
                <c:pt idx="475">
                  <c:v>794.32823472428095</c:v>
                </c:pt>
                <c:pt idx="476">
                  <c:v>801.67806338767798</c:v>
                </c:pt>
                <c:pt idx="477">
                  <c:v>809.09589917838196</c:v>
                </c:pt>
                <c:pt idx="478">
                  <c:v>816.58237135859201</c:v>
                </c:pt>
                <c:pt idx="479">
                  <c:v>824.13811501300199</c:v>
                </c:pt>
                <c:pt idx="480">
                  <c:v>831.76377110267003</c:v>
                </c:pt>
                <c:pt idx="481">
                  <c:v>839.45998651939703</c:v>
                </c:pt>
                <c:pt idx="482">
                  <c:v>847.22741414059601</c:v>
                </c:pt>
                <c:pt idx="483">
                  <c:v>855.06671288468306</c:v>
                </c:pt>
                <c:pt idx="484">
                  <c:v>862.97854776697</c:v>
                </c:pt>
                <c:pt idx="485">
                  <c:v>870.96358995608</c:v>
                </c:pt>
                <c:pt idx="486">
                  <c:v>879.022516830884</c:v>
                </c:pt>
                <c:pt idx="487">
                  <c:v>887.15601203795995</c:v>
                </c:pt>
                <c:pt idx="488">
                  <c:v>895.36476554959302</c:v>
                </c:pt>
                <c:pt idx="489">
                  <c:v>903.64947372230097</c:v>
                </c:pt>
                <c:pt idx="490">
                  <c:v>912.01083935590896</c:v>
                </c:pt>
                <c:pt idx="491">
                  <c:v>920.44957175317097</c:v>
                </c:pt>
                <c:pt idx="492">
                  <c:v>928.96638677993599</c:v>
                </c:pt>
                <c:pt idx="493">
                  <c:v>937.56200692588004</c:v>
                </c:pt>
                <c:pt idx="494">
                  <c:v>946.23716136579196</c:v>
                </c:pt>
                <c:pt idx="495">
                  <c:v>954.99258602143505</c:v>
                </c:pt>
                <c:pt idx="496">
                  <c:v>963.82902362396999</c:v>
                </c:pt>
                <c:pt idx="497">
                  <c:v>972.74722377696503</c:v>
                </c:pt>
                <c:pt idx="498">
                  <c:v>981.74794301998395</c:v>
                </c:pt>
                <c:pt idx="499">
                  <c:v>990.83194489276696</c:v>
                </c:pt>
                <c:pt idx="500">
                  <c:v>1000</c:v>
                </c:pt>
                <c:pt idx="501">
                  <c:v>1009.2528860766801</c:v>
                </c:pt>
                <c:pt idx="502">
                  <c:v>1018.59138805411</c:v>
                </c:pt>
                <c:pt idx="503">
                  <c:v>1028.01629812647</c:v>
                </c:pt>
                <c:pt idx="504">
                  <c:v>1037.52841581801</c:v>
                </c:pt>
                <c:pt idx="505">
                  <c:v>1047.12854805089</c:v>
                </c:pt>
                <c:pt idx="506">
                  <c:v>1056.8175092136501</c:v>
                </c:pt>
                <c:pt idx="507">
                  <c:v>1066.59612123025</c:v>
                </c:pt>
                <c:pt idx="508">
                  <c:v>1076.46521362983</c:v>
                </c:pt>
                <c:pt idx="509">
                  <c:v>1086.42562361706</c:v>
                </c:pt>
                <c:pt idx="510">
                  <c:v>1096.47819614318</c:v>
                </c:pt>
                <c:pt idx="511">
                  <c:v>1106.62378397766</c:v>
                </c:pt>
                <c:pt idx="512">
                  <c:v>1116.86324778056</c:v>
                </c:pt>
                <c:pt idx="513">
                  <c:v>1127.1974561755101</c:v>
                </c:pt>
                <c:pt idx="514">
                  <c:v>1137.6272858234299</c:v>
                </c:pt>
                <c:pt idx="515">
                  <c:v>1148.1536214968801</c:v>
                </c:pt>
                <c:pt idx="516">
                  <c:v>1158.7773561551201</c:v>
                </c:pt>
                <c:pt idx="517">
                  <c:v>1169.49939101987</c:v>
                </c:pt>
                <c:pt idx="518">
                  <c:v>1180.3206356517201</c:v>
                </c:pt>
                <c:pt idx="519">
                  <c:v>1191.24200802737</c:v>
                </c:pt>
                <c:pt idx="520">
                  <c:v>1202.26443461741</c:v>
                </c:pt>
                <c:pt idx="521">
                  <c:v>1213.3888504649699</c:v>
                </c:pt>
                <c:pt idx="522">
                  <c:v>1224.61619926504</c:v>
                </c:pt>
                <c:pt idx="523">
                  <c:v>1235.9474334445099</c:v>
                </c:pt>
                <c:pt idx="524">
                  <c:v>1247.38351424294</c:v>
                </c:pt>
                <c:pt idx="525">
                  <c:v>1258.92541179416</c:v>
                </c:pt>
                <c:pt idx="526">
                  <c:v>1270.57410520854</c:v>
                </c:pt>
                <c:pt idx="527">
                  <c:v>1282.3305826560199</c:v>
                </c:pt>
                <c:pt idx="528">
                  <c:v>1294.19584144998</c:v>
                </c:pt>
                <c:pt idx="529">
                  <c:v>1306.17088813184</c:v>
                </c:pt>
                <c:pt idx="530">
                  <c:v>1318.2567385564</c:v>
                </c:pt>
                <c:pt idx="531">
                  <c:v>1330.4544179780901</c:v>
                </c:pt>
                <c:pt idx="532">
                  <c:v>1342.7649611378599</c:v>
                </c:pt>
                <c:pt idx="533">
                  <c:v>1355.1894123510299</c:v>
                </c:pt>
                <c:pt idx="534">
                  <c:v>1367.7288255958399</c:v>
                </c:pt>
                <c:pt idx="535">
                  <c:v>1380.38426460288</c:v>
                </c:pt>
                <c:pt idx="536">
                  <c:v>1393.1568029452999</c:v>
                </c:pt>
                <c:pt idx="537">
                  <c:v>1406.04752412991</c:v>
                </c:pt>
                <c:pt idx="538">
                  <c:v>1419.05752168909</c:v>
                </c:pt>
                <c:pt idx="539">
                  <c:v>1432.1878992735401</c:v>
                </c:pt>
                <c:pt idx="540">
                  <c:v>1445.43977074592</c:v>
                </c:pt>
                <c:pt idx="541">
                  <c:v>1458.8142602753401</c:v>
                </c:pt>
                <c:pt idx="542">
                  <c:v>1472.3125024327101</c:v>
                </c:pt>
                <c:pt idx="543">
                  <c:v>1485.9356422870001</c:v>
                </c:pt>
                <c:pt idx="544">
                  <c:v>1499.6848355023701</c:v>
                </c:pt>
                <c:pt idx="545">
                  <c:v>1513.5612484362</c:v>
                </c:pt>
                <c:pt idx="546">
                  <c:v>1527.5660582380699</c:v>
                </c:pt>
                <c:pt idx="547">
                  <c:v>1541.70045294956</c:v>
                </c:pt>
                <c:pt idx="548">
                  <c:v>1555.96563160507</c:v>
                </c:pt>
                <c:pt idx="549">
                  <c:v>1570.36280433355</c:v>
                </c:pt>
                <c:pt idx="550">
                  <c:v>1584.8931924611099</c:v>
                </c:pt>
                <c:pt idx="551">
                  <c:v>1599.5580286146601</c:v>
                </c:pt>
                <c:pt idx="552">
                  <c:v>1614.35855682648</c:v>
                </c:pt>
                <c:pt idx="553">
                  <c:v>1629.2960326397199</c:v>
                </c:pt>
                <c:pt idx="554">
                  <c:v>1644.3717232149299</c:v>
                </c:pt>
                <c:pt idx="555">
                  <c:v>1659.5869074375601</c:v>
                </c:pt>
                <c:pt idx="556">
                  <c:v>1674.94287602643</c:v>
                </c:pt>
                <c:pt idx="557">
                  <c:v>1690.44093164326</c:v>
                </c:pt>
                <c:pt idx="558">
                  <c:v>1706.0823890031199</c:v>
                </c:pt>
                <c:pt idx="559">
                  <c:v>1721.8685749860001</c:v>
                </c:pt>
                <c:pt idx="560">
                  <c:v>1737.8008287493701</c:v>
                </c:pt>
                <c:pt idx="561">
                  <c:v>1753.88050184176</c:v>
                </c:pt>
                <c:pt idx="562">
                  <c:v>1770.10895831742</c:v>
                </c:pt>
                <c:pt idx="563">
                  <c:v>1786.4875748520401</c:v>
                </c:pt>
                <c:pt idx="564">
                  <c:v>1803.01774085956</c:v>
                </c:pt>
                <c:pt idx="565">
                  <c:v>1819.7008586099801</c:v>
                </c:pt>
                <c:pt idx="566">
                  <c:v>1836.53834334834</c:v>
                </c:pt>
                <c:pt idx="567">
                  <c:v>1853.5316234148099</c:v>
                </c:pt>
                <c:pt idx="568">
                  <c:v>1870.68214036579</c:v>
                </c:pt>
                <c:pt idx="569">
                  <c:v>1887.9913490962899</c:v>
                </c:pt>
                <c:pt idx="570">
                  <c:v>1905.4607179632401</c:v>
                </c:pt>
                <c:pt idx="571">
                  <c:v>1923.0917289101501</c:v>
                </c:pt>
                <c:pt idx="572">
                  <c:v>1940.8858775927699</c:v>
                </c:pt>
                <c:pt idx="573">
                  <c:v>1958.8446735059799</c:v>
                </c:pt>
                <c:pt idx="574">
                  <c:v>1976.9696401118499</c:v>
                </c:pt>
                <c:pt idx="575">
                  <c:v>1995.26231496887</c:v>
                </c:pt>
                <c:pt idx="576">
                  <c:v>2013.72424986238</c:v>
                </c:pt>
                <c:pt idx="577">
                  <c:v>2032.3570109362199</c:v>
                </c:pt>
                <c:pt idx="578">
                  <c:v>2051.1621788255602</c:v>
                </c:pt>
                <c:pt idx="579">
                  <c:v>2070.1413487910399</c:v>
                </c:pt>
                <c:pt idx="580">
                  <c:v>2089.2961308540298</c:v>
                </c:pt>
                <c:pt idx="581">
                  <c:v>2108.6281499332799</c:v>
                </c:pt>
                <c:pt idx="582">
                  <c:v>2128.1390459827098</c:v>
                </c:pt>
                <c:pt idx="583">
                  <c:v>2147.8304741305301</c:v>
                </c:pt>
                <c:pt idx="584">
                  <c:v>2167.7041048196902</c:v>
                </c:pt>
                <c:pt idx="585">
                  <c:v>2187.7616239495501</c:v>
                </c:pt>
                <c:pt idx="586">
                  <c:v>2208.00473301889</c:v>
                </c:pt>
                <c:pt idx="587">
                  <c:v>2228.4351492702999</c:v>
                </c:pt>
                <c:pt idx="588">
                  <c:v>2249.05460583578</c:v>
                </c:pt>
                <c:pt idx="589">
                  <c:v>2269.8648518838199</c:v>
                </c:pt>
                <c:pt idx="590">
                  <c:v>2290.8676527677699</c:v>
                </c:pt>
                <c:pt idx="591">
                  <c:v>2312.0647901755901</c:v>
                </c:pt>
                <c:pt idx="592">
                  <c:v>2333.4580622809999</c:v>
                </c:pt>
                <c:pt idx="593">
                  <c:v>2355.0492838959999</c:v>
                </c:pt>
                <c:pt idx="594">
                  <c:v>2376.8402866248698</c:v>
                </c:pt>
                <c:pt idx="595">
                  <c:v>2398.83291901949</c:v>
                </c:pt>
                <c:pt idx="596">
                  <c:v>2421.0290467361701</c:v>
                </c:pt>
                <c:pt idx="597">
                  <c:v>2443.4305526939702</c:v>
                </c:pt>
                <c:pt idx="598">
                  <c:v>2466.0393372343301</c:v>
                </c:pt>
                <c:pt idx="599">
                  <c:v>2488.8573182823902</c:v>
                </c:pt>
                <c:pt idx="600">
                  <c:v>2511.8864315095698</c:v>
                </c:pt>
                <c:pt idx="601">
                  <c:v>2535.1286304978998</c:v>
                </c:pt>
                <c:pt idx="602">
                  <c:v>2558.5858869056401</c:v>
                </c:pt>
                <c:pt idx="603">
                  <c:v>2582.2601906345899</c:v>
                </c:pt>
                <c:pt idx="604">
                  <c:v>2606.15354999889</c:v>
                </c:pt>
                <c:pt idx="605">
                  <c:v>2630.26799189538</c:v>
                </c:pt>
                <c:pt idx="606">
                  <c:v>2654.6055619755298</c:v>
                </c:pt>
                <c:pt idx="607">
                  <c:v>2679.1683248190302</c:v>
                </c:pt>
                <c:pt idx="608">
                  <c:v>2703.9583641088402</c:v>
                </c:pt>
                <c:pt idx="609">
                  <c:v>2728.97778280804</c:v>
                </c:pt>
                <c:pt idx="610">
                  <c:v>2754.2287033381599</c:v>
                </c:pt>
                <c:pt idx="611">
                  <c:v>2779.7132677592799</c:v>
                </c:pt>
                <c:pt idx="612">
                  <c:v>2805.4336379517099</c:v>
                </c:pt>
                <c:pt idx="613">
                  <c:v>2831.3919957993699</c:v>
                </c:pt>
                <c:pt idx="614">
                  <c:v>2857.5905433749399</c:v>
                </c:pt>
                <c:pt idx="615">
                  <c:v>2884.0315031266</c:v>
                </c:pt>
                <c:pt idx="616">
                  <c:v>2910.7171180666001</c:v>
                </c:pt>
                <c:pt idx="617">
                  <c:v>2937.6496519615298</c:v>
                </c:pt>
                <c:pt idx="618">
                  <c:v>2964.83138952434</c:v>
                </c:pt>
                <c:pt idx="619">
                  <c:v>2992.2646366081799</c:v>
                </c:pt>
                <c:pt idx="620">
                  <c:v>3019.9517204020099</c:v>
                </c:pt>
                <c:pt idx="621">
                  <c:v>3047.8949896279801</c:v>
                </c:pt>
                <c:pt idx="622">
                  <c:v>3076.0968147407002</c:v>
                </c:pt>
                <c:pt idx="623">
                  <c:v>3104.5595881283498</c:v>
                </c:pt>
                <c:pt idx="624">
                  <c:v>3133.28572431558</c:v>
                </c:pt>
                <c:pt idx="625">
                  <c:v>3162.2776601683699</c:v>
                </c:pt>
                <c:pt idx="626">
                  <c:v>3191.5378551007602</c:v>
                </c:pt>
                <c:pt idx="627">
                  <c:v>3221.0687912834301</c:v>
                </c:pt>
                <c:pt idx="628">
                  <c:v>3250.8729738543402</c:v>
                </c:pt>
                <c:pt idx="629">
                  <c:v>3280.9529311311899</c:v>
                </c:pt>
                <c:pt idx="630">
                  <c:v>3311.3112148259102</c:v>
                </c:pt>
                <c:pt idx="631">
                  <c:v>3341.9504002611402</c:v>
                </c:pt>
                <c:pt idx="632">
                  <c:v>3372.8730865886801</c:v>
                </c:pt>
                <c:pt idx="633">
                  <c:v>3404.0818970099999</c:v>
                </c:pt>
                <c:pt idx="634">
                  <c:v>3435.5794789987399</c:v>
                </c:pt>
                <c:pt idx="635">
                  <c:v>3467.3685045253101</c:v>
                </c:pt>
                <c:pt idx="636">
                  <c:v>3499.4516702835699</c:v>
                </c:pt>
                <c:pt idx="637">
                  <c:v>3531.8316979195602</c:v>
                </c:pt>
                <c:pt idx="638">
                  <c:v>3564.51133426244</c:v>
                </c:pt>
                <c:pt idx="639">
                  <c:v>3597.4933515574198</c:v>
                </c:pt>
                <c:pt idx="640">
                  <c:v>3630.7805477010102</c:v>
                </c:pt>
                <c:pt idx="641">
                  <c:v>3664.3757464783298</c:v>
                </c:pt>
                <c:pt idx="642">
                  <c:v>3698.2817978026601</c:v>
                </c:pt>
                <c:pt idx="643">
                  <c:v>3732.5015779572</c:v>
                </c:pt>
                <c:pt idx="644">
                  <c:v>3767.0379898390802</c:v>
                </c:pt>
                <c:pt idx="645">
                  <c:v>3801.8939632056099</c:v>
                </c:pt>
                <c:pt idx="646">
                  <c:v>3837.0724549227798</c:v>
                </c:pt>
                <c:pt idx="647">
                  <c:v>3872.5764492161702</c:v>
                </c:pt>
                <c:pt idx="648">
                  <c:v>3908.4089579240199</c:v>
                </c:pt>
                <c:pt idx="649">
                  <c:v>3944.5730207527799</c:v>
                </c:pt>
                <c:pt idx="650">
                  <c:v>3981.0717055349701</c:v>
                </c:pt>
                <c:pt idx="651">
                  <c:v>4017.9081084894001</c:v>
                </c:pt>
                <c:pt idx="652">
                  <c:v>4055.0853544838301</c:v>
                </c:pt>
                <c:pt idx="653">
                  <c:v>4092.6065973001</c:v>
                </c:pt>
                <c:pt idx="654">
                  <c:v>4130.4750199016098</c:v>
                </c:pt>
                <c:pt idx="655">
                  <c:v>4168.6938347033501</c:v>
                </c:pt>
                <c:pt idx="656">
                  <c:v>4207.2662838444403</c:v>
                </c:pt>
                <c:pt idx="657">
                  <c:v>4246.1956394631197</c:v>
                </c:pt>
                <c:pt idx="658">
                  <c:v>4285.4852039743901</c:v>
                </c:pt>
                <c:pt idx="659">
                  <c:v>4325.1383103500802</c:v>
                </c:pt>
                <c:pt idx="660">
                  <c:v>4365.1583224016604</c:v>
                </c:pt>
                <c:pt idx="661">
                  <c:v>4405.5486350655301</c:v>
                </c:pt>
                <c:pt idx="662">
                  <c:v>4446.3126746910802</c:v>
                </c:pt>
                <c:pt idx="663">
                  <c:v>4487.4538993313199</c:v>
                </c:pt>
                <c:pt idx="664">
                  <c:v>4528.9757990362004</c:v>
                </c:pt>
                <c:pt idx="665">
                  <c:v>4570.8818961487495</c:v>
                </c:pt>
                <c:pt idx="666">
                  <c:v>4613.1757456037903</c:v>
                </c:pt>
                <c:pt idx="667">
                  <c:v>4655.8609352295898</c:v>
                </c:pt>
                <c:pt idx="668">
                  <c:v>4698.9410860521502</c:v>
                </c:pt>
                <c:pt idx="669">
                  <c:v>4742.4198526024402</c:v>
                </c:pt>
                <c:pt idx="670">
                  <c:v>4786.3009232263803</c:v>
                </c:pt>
                <c:pt idx="671">
                  <c:v>4830.5880203977204</c:v>
                </c:pt>
                <c:pt idx="672">
                  <c:v>4875.2849010338596</c:v>
                </c:pt>
                <c:pt idx="673">
                  <c:v>4920.3953568145098</c:v>
                </c:pt>
                <c:pt idx="674">
                  <c:v>4965.9232145033602</c:v>
                </c:pt>
                <c:pt idx="675">
                  <c:v>5011.8723362727196</c:v>
                </c:pt>
                <c:pt idx="676">
                  <c:v>5058.2466200311401</c:v>
                </c:pt>
                <c:pt idx="677">
                  <c:v>5105.0499997540601</c:v>
                </c:pt>
                <c:pt idx="678">
                  <c:v>5152.28644581756</c:v>
                </c:pt>
                <c:pt idx="679">
                  <c:v>5199.9599653351597</c:v>
                </c:pt>
                <c:pt idx="680">
                  <c:v>5248.0746024977198</c:v>
                </c:pt>
                <c:pt idx="681">
                  <c:v>5296.6344389165797</c:v>
                </c:pt>
                <c:pt idx="682">
                  <c:v>5345.6435939697103</c:v>
                </c:pt>
                <c:pt idx="683">
                  <c:v>5395.1062251512703</c:v>
                </c:pt>
                <c:pt idx="684">
                  <c:v>5445.0265284242096</c:v>
                </c:pt>
                <c:pt idx="685">
                  <c:v>5495.4087385762396</c:v>
                </c:pt>
                <c:pt idx="686">
                  <c:v>5546.2571295791004</c:v>
                </c:pt>
                <c:pt idx="687">
                  <c:v>5597.5760149510998</c:v>
                </c:pt>
                <c:pt idx="688">
                  <c:v>5649.3697481230201</c:v>
                </c:pt>
                <c:pt idx="689">
                  <c:v>5701.6427228074699</c:v>
                </c:pt>
                <c:pt idx="690">
                  <c:v>5754.3993733715597</c:v>
                </c:pt>
                <c:pt idx="691">
                  <c:v>5807.6441752131104</c:v>
                </c:pt>
                <c:pt idx="692">
                  <c:v>5861.3816451402799</c:v>
                </c:pt>
                <c:pt idx="693">
                  <c:v>5915.6163417547295</c:v>
                </c:pt>
                <c:pt idx="694">
                  <c:v>5970.3528658383602</c:v>
                </c:pt>
                <c:pt idx="695">
                  <c:v>6025.5958607435696</c:v>
                </c:pt>
                <c:pt idx="696">
                  <c:v>6081.3500127871703</c:v>
                </c:pt>
                <c:pt idx="697">
                  <c:v>6137.6200516479303</c:v>
                </c:pt>
                <c:pt idx="698">
                  <c:v>6194.41075076781</c:v>
                </c:pt>
                <c:pt idx="699">
                  <c:v>6251.7269277568503</c:v>
                </c:pt>
                <c:pt idx="700">
                  <c:v>6309.5734448019302</c:v>
                </c:pt>
                <c:pt idx="701">
                  <c:v>6367.9552090791503</c:v>
                </c:pt>
                <c:pt idx="702">
                  <c:v>6426.87717317019</c:v>
                </c:pt>
                <c:pt idx="703">
                  <c:v>6486.3443354823803</c:v>
                </c:pt>
                <c:pt idx="704">
                  <c:v>6546.3617406727399</c:v>
                </c:pt>
                <c:pt idx="705">
                  <c:v>6606.93448007595</c:v>
                </c:pt>
                <c:pt idx="706">
                  <c:v>6668.0676921362101</c:v>
                </c:pt>
                <c:pt idx="707">
                  <c:v>6729.7665628431696</c:v>
                </c:pt>
                <c:pt idx="708">
                  <c:v>6792.0363261718403</c:v>
                </c:pt>
                <c:pt idx="709">
                  <c:v>6854.88226452661</c:v>
                </c:pt>
                <c:pt idx="710">
                  <c:v>6918.3097091893596</c:v>
                </c:pt>
                <c:pt idx="711">
                  <c:v>6982.3240407717103</c:v>
                </c:pt>
                <c:pt idx="712">
                  <c:v>7046.9306896714597</c:v>
                </c:pt>
                <c:pt idx="713">
                  <c:v>7112.1351365332803</c:v>
                </c:pt>
                <c:pt idx="714">
                  <c:v>7177.94291271361</c:v>
                </c:pt>
                <c:pt idx="715">
                  <c:v>7244.35960074989</c:v>
                </c:pt>
                <c:pt idx="716">
                  <c:v>7311.3908348341702</c:v>
                </c:pt>
                <c:pt idx="717">
                  <c:v>7379.0423012909996</c:v>
                </c:pt>
                <c:pt idx="718">
                  <c:v>7447.3197390598798</c:v>
                </c:pt>
                <c:pt idx="719">
                  <c:v>7516.2289401820499</c:v>
                </c:pt>
                <c:pt idx="720">
                  <c:v>7585.7757502918303</c:v>
                </c:pt>
                <c:pt idx="721">
                  <c:v>7655.96606911256</c:v>
                </c:pt>
                <c:pt idx="722">
                  <c:v>7726.8058509570201</c:v>
                </c:pt>
                <c:pt idx="723">
                  <c:v>7798.3011052325801</c:v>
                </c:pt>
                <c:pt idx="724">
                  <c:v>7870.4578969509803</c:v>
                </c:pt>
                <c:pt idx="725">
                  <c:v>7943.2823472428099</c:v>
                </c:pt>
                <c:pt idx="726">
                  <c:v>8016.7806338767796</c:v>
                </c:pt>
                <c:pt idx="727">
                  <c:v>8090.9589917838202</c:v>
                </c:pt>
                <c:pt idx="728">
                  <c:v>8165.8237135859199</c:v>
                </c:pt>
                <c:pt idx="729">
                  <c:v>8241.3811501300206</c:v>
                </c:pt>
                <c:pt idx="730">
                  <c:v>8317.6377110267003</c:v>
                </c:pt>
                <c:pt idx="731">
                  <c:v>8394.5998651939699</c:v>
                </c:pt>
                <c:pt idx="732">
                  <c:v>8472.2741414059601</c:v>
                </c:pt>
                <c:pt idx="733">
                  <c:v>8550.6671288468297</c:v>
                </c:pt>
                <c:pt idx="734">
                  <c:v>8629.7854776697004</c:v>
                </c:pt>
                <c:pt idx="735">
                  <c:v>8709.6358995608007</c:v>
                </c:pt>
                <c:pt idx="736">
                  <c:v>8790.2251683088398</c:v>
                </c:pt>
                <c:pt idx="737">
                  <c:v>8871.5601203795995</c:v>
                </c:pt>
                <c:pt idx="738">
                  <c:v>8953.6476554959299</c:v>
                </c:pt>
                <c:pt idx="739">
                  <c:v>9036.4947372230108</c:v>
                </c:pt>
                <c:pt idx="740">
                  <c:v>9120.1083935590905</c:v>
                </c:pt>
                <c:pt idx="741">
                  <c:v>9204.4957175317104</c:v>
                </c:pt>
                <c:pt idx="742">
                  <c:v>9289.6638677993597</c:v>
                </c:pt>
                <c:pt idx="743">
                  <c:v>9375.6200692588009</c:v>
                </c:pt>
                <c:pt idx="744">
                  <c:v>9462.3716136579205</c:v>
                </c:pt>
                <c:pt idx="745">
                  <c:v>9549.92586021436</c:v>
                </c:pt>
                <c:pt idx="746">
                  <c:v>9638.2902362396999</c:v>
                </c:pt>
                <c:pt idx="747">
                  <c:v>9727.4722377696507</c:v>
                </c:pt>
                <c:pt idx="748">
                  <c:v>9817.4794301998409</c:v>
                </c:pt>
                <c:pt idx="749">
                  <c:v>9908.3194489276702</c:v>
                </c:pt>
                <c:pt idx="750">
                  <c:v>10000</c:v>
                </c:pt>
                <c:pt idx="751">
                  <c:v>10092.528860766801</c:v>
                </c:pt>
                <c:pt idx="752">
                  <c:v>10185.9138805411</c:v>
                </c:pt>
                <c:pt idx="753">
                  <c:v>10280.162981264701</c:v>
                </c:pt>
                <c:pt idx="754">
                  <c:v>10375.2841581801</c:v>
                </c:pt>
                <c:pt idx="755">
                  <c:v>10471.285480508899</c:v>
                </c:pt>
                <c:pt idx="756">
                  <c:v>10568.1750921365</c:v>
                </c:pt>
                <c:pt idx="757">
                  <c:v>10665.9612123025</c:v>
                </c:pt>
                <c:pt idx="758">
                  <c:v>10764.6521362983</c:v>
                </c:pt>
                <c:pt idx="759">
                  <c:v>10864.2562361706</c:v>
                </c:pt>
                <c:pt idx="760">
                  <c:v>10964.7819614318</c:v>
                </c:pt>
                <c:pt idx="761">
                  <c:v>11066.237839776601</c:v>
                </c:pt>
                <c:pt idx="762">
                  <c:v>11168.632477805601</c:v>
                </c:pt>
                <c:pt idx="763">
                  <c:v>11271.9745617551</c:v>
                </c:pt>
                <c:pt idx="764">
                  <c:v>11376.272858234301</c:v>
                </c:pt>
                <c:pt idx="765">
                  <c:v>11481.536214968801</c:v>
                </c:pt>
                <c:pt idx="766">
                  <c:v>11587.773561551199</c:v>
                </c:pt>
                <c:pt idx="767">
                  <c:v>11694.9939101987</c:v>
                </c:pt>
                <c:pt idx="768">
                  <c:v>11803.206356517199</c:v>
                </c:pt>
                <c:pt idx="769">
                  <c:v>11912.4200802737</c:v>
                </c:pt>
                <c:pt idx="770">
                  <c:v>12022.6443461741</c:v>
                </c:pt>
                <c:pt idx="771">
                  <c:v>12133.8885046497</c:v>
                </c:pt>
                <c:pt idx="772">
                  <c:v>12246.161992650401</c:v>
                </c:pt>
                <c:pt idx="773">
                  <c:v>12359.4743344451</c:v>
                </c:pt>
                <c:pt idx="774">
                  <c:v>12473.8351424294</c:v>
                </c:pt>
                <c:pt idx="775">
                  <c:v>12589.2541179416</c:v>
                </c:pt>
                <c:pt idx="776">
                  <c:v>12705.741052085399</c:v>
                </c:pt>
                <c:pt idx="777">
                  <c:v>12823.305826560199</c:v>
                </c:pt>
                <c:pt idx="778">
                  <c:v>12941.958414499801</c:v>
                </c:pt>
                <c:pt idx="779">
                  <c:v>13061.7088813184</c:v>
                </c:pt>
                <c:pt idx="780">
                  <c:v>13182.567385564</c:v>
                </c:pt>
                <c:pt idx="781">
                  <c:v>13304.5441797809</c:v>
                </c:pt>
                <c:pt idx="782">
                  <c:v>13427.6496113786</c:v>
                </c:pt>
                <c:pt idx="783">
                  <c:v>13551.894123510299</c:v>
                </c:pt>
                <c:pt idx="784">
                  <c:v>13677.2882559584</c:v>
                </c:pt>
                <c:pt idx="785">
                  <c:v>13803.842646028799</c:v>
                </c:pt>
                <c:pt idx="786">
                  <c:v>13931.568029452999</c:v>
                </c:pt>
                <c:pt idx="787">
                  <c:v>14060.4752412991</c:v>
                </c:pt>
                <c:pt idx="788">
                  <c:v>14190.5752168909</c:v>
                </c:pt>
                <c:pt idx="789">
                  <c:v>14321.878992735399</c:v>
                </c:pt>
                <c:pt idx="790">
                  <c:v>14454.3977074592</c:v>
                </c:pt>
                <c:pt idx="791">
                  <c:v>14588.1426027534</c:v>
                </c:pt>
                <c:pt idx="792">
                  <c:v>14723.125024327101</c:v>
                </c:pt>
                <c:pt idx="793">
                  <c:v>14859.35642287</c:v>
                </c:pt>
                <c:pt idx="794">
                  <c:v>14996.8483550237</c:v>
                </c:pt>
                <c:pt idx="795">
                  <c:v>15135.612484362</c:v>
                </c:pt>
                <c:pt idx="796">
                  <c:v>15275.6605823807</c:v>
                </c:pt>
                <c:pt idx="797">
                  <c:v>15417.0045294956</c:v>
                </c:pt>
                <c:pt idx="798">
                  <c:v>15559.656316050699</c:v>
                </c:pt>
                <c:pt idx="799">
                  <c:v>15703.6280433355</c:v>
                </c:pt>
                <c:pt idx="800">
                  <c:v>15848.931924611101</c:v>
                </c:pt>
                <c:pt idx="801">
                  <c:v>15995.5802861466</c:v>
                </c:pt>
                <c:pt idx="802">
                  <c:v>16143.5855682648</c:v>
                </c:pt>
                <c:pt idx="803">
                  <c:v>16292.9603263972</c:v>
                </c:pt>
                <c:pt idx="804">
                  <c:v>16443.717232149302</c:v>
                </c:pt>
                <c:pt idx="805">
                  <c:v>16595.869074375601</c:v>
                </c:pt>
                <c:pt idx="806">
                  <c:v>16749.428760264302</c:v>
                </c:pt>
                <c:pt idx="807">
                  <c:v>16904.4093164326</c:v>
                </c:pt>
                <c:pt idx="808">
                  <c:v>17060.823890031199</c:v>
                </c:pt>
                <c:pt idx="809">
                  <c:v>17218.68574986</c:v>
                </c:pt>
                <c:pt idx="810">
                  <c:v>17378.0082874937</c:v>
                </c:pt>
                <c:pt idx="811">
                  <c:v>17538.805018417599</c:v>
                </c:pt>
                <c:pt idx="812">
                  <c:v>17701.089583174198</c:v>
                </c:pt>
                <c:pt idx="813">
                  <c:v>17864.875748520401</c:v>
                </c:pt>
                <c:pt idx="814">
                  <c:v>18030.177408595599</c:v>
                </c:pt>
                <c:pt idx="815">
                  <c:v>18197.008586099801</c:v>
                </c:pt>
                <c:pt idx="816">
                  <c:v>18365.383433483399</c:v>
                </c:pt>
                <c:pt idx="817">
                  <c:v>18535.3162341481</c:v>
                </c:pt>
                <c:pt idx="818">
                  <c:v>18706.821403657901</c:v>
                </c:pt>
                <c:pt idx="819">
                  <c:v>18879.913490962899</c:v>
                </c:pt>
                <c:pt idx="820">
                  <c:v>19054.607179632399</c:v>
                </c:pt>
                <c:pt idx="821">
                  <c:v>19230.917289101501</c:v>
                </c:pt>
                <c:pt idx="822">
                  <c:v>19408.8587759277</c:v>
                </c:pt>
                <c:pt idx="823">
                  <c:v>19588.446735059799</c:v>
                </c:pt>
                <c:pt idx="824">
                  <c:v>19769.696401118501</c:v>
                </c:pt>
                <c:pt idx="825">
                  <c:v>19952.623149688701</c:v>
                </c:pt>
                <c:pt idx="826">
                  <c:v>20137.2424986238</c:v>
                </c:pt>
                <c:pt idx="827">
                  <c:v>20323.570109362201</c:v>
                </c:pt>
                <c:pt idx="828">
                  <c:v>20511.621788255601</c:v>
                </c:pt>
                <c:pt idx="829">
                  <c:v>20701.413487910399</c:v>
                </c:pt>
                <c:pt idx="830">
                  <c:v>20892.9613085403</c:v>
                </c:pt>
                <c:pt idx="831">
                  <c:v>21086.281499332799</c:v>
                </c:pt>
                <c:pt idx="832">
                  <c:v>21281.3904598271</c:v>
                </c:pt>
                <c:pt idx="833">
                  <c:v>21478.304741305299</c:v>
                </c:pt>
                <c:pt idx="834">
                  <c:v>21677.041048196901</c:v>
                </c:pt>
                <c:pt idx="835">
                  <c:v>21877.616239495499</c:v>
                </c:pt>
                <c:pt idx="836">
                  <c:v>22080.0473301889</c:v>
                </c:pt>
                <c:pt idx="837">
                  <c:v>22284.351492703001</c:v>
                </c:pt>
                <c:pt idx="838">
                  <c:v>22490.546058357799</c:v>
                </c:pt>
                <c:pt idx="839">
                  <c:v>22698.648518838199</c:v>
                </c:pt>
                <c:pt idx="840">
                  <c:v>22908.676527677701</c:v>
                </c:pt>
                <c:pt idx="841">
                  <c:v>23120.6479017559</c:v>
                </c:pt>
                <c:pt idx="842">
                  <c:v>23334.580622810001</c:v>
                </c:pt>
                <c:pt idx="843">
                  <c:v>23550.492838959999</c:v>
                </c:pt>
                <c:pt idx="844">
                  <c:v>23768.4028662487</c:v>
                </c:pt>
                <c:pt idx="845">
                  <c:v>23988.3291901948</c:v>
                </c:pt>
                <c:pt idx="846">
                  <c:v>24210.290467361701</c:v>
                </c:pt>
                <c:pt idx="847">
                  <c:v>24434.305526939701</c:v>
                </c:pt>
                <c:pt idx="848">
                  <c:v>24660.3933723433</c:v>
                </c:pt>
                <c:pt idx="849">
                  <c:v>24888.5731828239</c:v>
                </c:pt>
                <c:pt idx="850">
                  <c:v>25118.8643150957</c:v>
                </c:pt>
                <c:pt idx="851">
                  <c:v>25351.286304978999</c:v>
                </c:pt>
                <c:pt idx="852">
                  <c:v>25585.858869056399</c:v>
                </c:pt>
                <c:pt idx="853">
                  <c:v>25822.601906345899</c:v>
                </c:pt>
                <c:pt idx="854">
                  <c:v>26061.535499988899</c:v>
                </c:pt>
                <c:pt idx="855">
                  <c:v>26302.6799189538</c:v>
                </c:pt>
                <c:pt idx="856">
                  <c:v>26546.055619755301</c:v>
                </c:pt>
                <c:pt idx="857">
                  <c:v>26791.6832481903</c:v>
                </c:pt>
                <c:pt idx="858">
                  <c:v>27039.5836410884</c:v>
                </c:pt>
                <c:pt idx="859">
                  <c:v>27289.777828080401</c:v>
                </c:pt>
                <c:pt idx="860">
                  <c:v>27542.287033381599</c:v>
                </c:pt>
                <c:pt idx="861">
                  <c:v>27797.132677592799</c:v>
                </c:pt>
                <c:pt idx="862">
                  <c:v>28054.336379517099</c:v>
                </c:pt>
                <c:pt idx="863">
                  <c:v>28313.919957993701</c:v>
                </c:pt>
                <c:pt idx="864">
                  <c:v>28575.905433749402</c:v>
                </c:pt>
                <c:pt idx="865">
                  <c:v>28840.315031266</c:v>
                </c:pt>
                <c:pt idx="866">
                  <c:v>29107.171180665999</c:v>
                </c:pt>
                <c:pt idx="867">
                  <c:v>29376.496519615299</c:v>
                </c:pt>
                <c:pt idx="868">
                  <c:v>29648.313895243398</c:v>
                </c:pt>
                <c:pt idx="869">
                  <c:v>29922.646366081801</c:v>
                </c:pt>
                <c:pt idx="870">
                  <c:v>30199.5172040201</c:v>
                </c:pt>
                <c:pt idx="871">
                  <c:v>30478.949896279799</c:v>
                </c:pt>
                <c:pt idx="872">
                  <c:v>30760.968147406998</c:v>
                </c:pt>
                <c:pt idx="873">
                  <c:v>31045.595881283502</c:v>
                </c:pt>
                <c:pt idx="874">
                  <c:v>31332.857243155799</c:v>
                </c:pt>
                <c:pt idx="875">
                  <c:v>31622.776601683701</c:v>
                </c:pt>
                <c:pt idx="876">
                  <c:v>31915.378551007601</c:v>
                </c:pt>
                <c:pt idx="877">
                  <c:v>32210.687912834299</c:v>
                </c:pt>
                <c:pt idx="878">
                  <c:v>32508.729738543399</c:v>
                </c:pt>
                <c:pt idx="879">
                  <c:v>32809.529311311897</c:v>
                </c:pt>
                <c:pt idx="880">
                  <c:v>33113.112148259097</c:v>
                </c:pt>
                <c:pt idx="881">
                  <c:v>33419.5040026114</c:v>
                </c:pt>
                <c:pt idx="882">
                  <c:v>33728.730865886799</c:v>
                </c:pt>
                <c:pt idx="883">
                  <c:v>34040.818970100001</c:v>
                </c:pt>
                <c:pt idx="884">
                  <c:v>34355.794789987398</c:v>
                </c:pt>
                <c:pt idx="885">
                  <c:v>34673.6850452531</c:v>
                </c:pt>
                <c:pt idx="886">
                  <c:v>34994.516702835703</c:v>
                </c:pt>
                <c:pt idx="887">
                  <c:v>35318.316979195697</c:v>
                </c:pt>
                <c:pt idx="888">
                  <c:v>35645.113342624398</c:v>
                </c:pt>
                <c:pt idx="889">
                  <c:v>35974.933515574201</c:v>
                </c:pt>
                <c:pt idx="890">
                  <c:v>36307.805477010101</c:v>
                </c:pt>
                <c:pt idx="891">
                  <c:v>36643.757464783303</c:v>
                </c:pt>
                <c:pt idx="892">
                  <c:v>36982.8179780266</c:v>
                </c:pt>
                <c:pt idx="893">
                  <c:v>37325.015779572001</c:v>
                </c:pt>
                <c:pt idx="894">
                  <c:v>37670.379898390798</c:v>
                </c:pt>
                <c:pt idx="895">
                  <c:v>38018.939632056099</c:v>
                </c:pt>
                <c:pt idx="896">
                  <c:v>38370.724549227802</c:v>
                </c:pt>
                <c:pt idx="897">
                  <c:v>38725.764492161703</c:v>
                </c:pt>
                <c:pt idx="898">
                  <c:v>39084.089579240201</c:v>
                </c:pt>
                <c:pt idx="899">
                  <c:v>39445.730207527798</c:v>
                </c:pt>
                <c:pt idx="900">
                  <c:v>39810.717055349698</c:v>
                </c:pt>
                <c:pt idx="901">
                  <c:v>40179.081084894002</c:v>
                </c:pt>
                <c:pt idx="902">
                  <c:v>40550.853544838297</c:v>
                </c:pt>
                <c:pt idx="903">
                  <c:v>40926.065973001001</c:v>
                </c:pt>
                <c:pt idx="904">
                  <c:v>41304.750199016104</c:v>
                </c:pt>
                <c:pt idx="905">
                  <c:v>41686.938347033501</c:v>
                </c:pt>
                <c:pt idx="906">
                  <c:v>42072.662838444397</c:v>
                </c:pt>
                <c:pt idx="907">
                  <c:v>42461.956394631197</c:v>
                </c:pt>
                <c:pt idx="908">
                  <c:v>42854.852039743899</c:v>
                </c:pt>
                <c:pt idx="909">
                  <c:v>43251.383103500797</c:v>
                </c:pt>
                <c:pt idx="910">
                  <c:v>43651.583224016598</c:v>
                </c:pt>
                <c:pt idx="911">
                  <c:v>44055.486350655301</c:v>
                </c:pt>
                <c:pt idx="912">
                  <c:v>44463.126746910799</c:v>
                </c:pt>
                <c:pt idx="913">
                  <c:v>44874.538993313203</c:v>
                </c:pt>
                <c:pt idx="914">
                  <c:v>45289.757990361999</c:v>
                </c:pt>
                <c:pt idx="915">
                  <c:v>45708.818961487501</c:v>
                </c:pt>
                <c:pt idx="916">
                  <c:v>46131.7574560379</c:v>
                </c:pt>
                <c:pt idx="917">
                  <c:v>46558.609352295898</c:v>
                </c:pt>
                <c:pt idx="918">
                  <c:v>46989.410860521501</c:v>
                </c:pt>
                <c:pt idx="919">
                  <c:v>47424.198526024396</c:v>
                </c:pt>
                <c:pt idx="920">
                  <c:v>47863.009232263801</c:v>
                </c:pt>
                <c:pt idx="921">
                  <c:v>48305.880203977198</c:v>
                </c:pt>
                <c:pt idx="922">
                  <c:v>48752.849010338599</c:v>
                </c:pt>
                <c:pt idx="923">
                  <c:v>49203.953568145102</c:v>
                </c:pt>
                <c:pt idx="924">
                  <c:v>49659.232145033602</c:v>
                </c:pt>
                <c:pt idx="925">
                  <c:v>50118.7233627272</c:v>
                </c:pt>
                <c:pt idx="926">
                  <c:v>50582.466200311399</c:v>
                </c:pt>
                <c:pt idx="927">
                  <c:v>51050.499997540603</c:v>
                </c:pt>
                <c:pt idx="928">
                  <c:v>51522.864458175602</c:v>
                </c:pt>
                <c:pt idx="929">
                  <c:v>51999.599653351601</c:v>
                </c:pt>
                <c:pt idx="930">
                  <c:v>52480.746024977198</c:v>
                </c:pt>
                <c:pt idx="931">
                  <c:v>52966.344389165803</c:v>
                </c:pt>
                <c:pt idx="932">
                  <c:v>53456.435939697098</c:v>
                </c:pt>
                <c:pt idx="933">
                  <c:v>53951.062251512703</c:v>
                </c:pt>
                <c:pt idx="934">
                  <c:v>54450.265284242101</c:v>
                </c:pt>
                <c:pt idx="935">
                  <c:v>54954.087385762403</c:v>
                </c:pt>
                <c:pt idx="936">
                  <c:v>55462.571295791102</c:v>
                </c:pt>
                <c:pt idx="937">
                  <c:v>55975.760149510999</c:v>
                </c:pt>
                <c:pt idx="938">
                  <c:v>56493.6974812302</c:v>
                </c:pt>
                <c:pt idx="939">
                  <c:v>57016.427228074703</c:v>
                </c:pt>
                <c:pt idx="940">
                  <c:v>57543.993733715601</c:v>
                </c:pt>
                <c:pt idx="941">
                  <c:v>58076.441752131097</c:v>
                </c:pt>
                <c:pt idx="942">
                  <c:v>58613.816451402803</c:v>
                </c:pt>
                <c:pt idx="943">
                  <c:v>59156.163417547301</c:v>
                </c:pt>
                <c:pt idx="944">
                  <c:v>59703.528658383599</c:v>
                </c:pt>
                <c:pt idx="945">
                  <c:v>60255.958607435699</c:v>
                </c:pt>
                <c:pt idx="946">
                  <c:v>60813.500127871703</c:v>
                </c:pt>
                <c:pt idx="947">
                  <c:v>61376.200516479301</c:v>
                </c:pt>
                <c:pt idx="948">
                  <c:v>61944.107507678098</c:v>
                </c:pt>
                <c:pt idx="949">
                  <c:v>62517.269277568499</c:v>
                </c:pt>
                <c:pt idx="950">
                  <c:v>63095.734448019197</c:v>
                </c:pt>
                <c:pt idx="951">
                  <c:v>63679.552090791498</c:v>
                </c:pt>
                <c:pt idx="952">
                  <c:v>64268.771731701898</c:v>
                </c:pt>
                <c:pt idx="953">
                  <c:v>64863.443354823801</c:v>
                </c:pt>
                <c:pt idx="954">
                  <c:v>65463.617406727397</c:v>
                </c:pt>
                <c:pt idx="955">
                  <c:v>66069.3448007595</c:v>
                </c:pt>
                <c:pt idx="956">
                  <c:v>66680.676921362101</c:v>
                </c:pt>
                <c:pt idx="957">
                  <c:v>67297.6656284317</c:v>
                </c:pt>
                <c:pt idx="958">
                  <c:v>67920.363261718405</c:v>
                </c:pt>
                <c:pt idx="959">
                  <c:v>68548.822645266104</c:v>
                </c:pt>
                <c:pt idx="960">
                  <c:v>69183.097091893593</c:v>
                </c:pt>
                <c:pt idx="961">
                  <c:v>69823.240407717094</c:v>
                </c:pt>
                <c:pt idx="962">
                  <c:v>70469.306896714595</c:v>
                </c:pt>
                <c:pt idx="963">
                  <c:v>71121.351365332797</c:v>
                </c:pt>
                <c:pt idx="964">
                  <c:v>71779.4291271361</c:v>
                </c:pt>
                <c:pt idx="965">
                  <c:v>72443.596007498898</c:v>
                </c:pt>
                <c:pt idx="966">
                  <c:v>73113.908348341705</c:v>
                </c:pt>
                <c:pt idx="967">
                  <c:v>73790.423012910003</c:v>
                </c:pt>
                <c:pt idx="968">
                  <c:v>74473.197390598798</c:v>
                </c:pt>
                <c:pt idx="969">
                  <c:v>75162.289401820497</c:v>
                </c:pt>
                <c:pt idx="970">
                  <c:v>75857.757502918306</c:v>
                </c:pt>
                <c:pt idx="971">
                  <c:v>76559.660691125595</c:v>
                </c:pt>
                <c:pt idx="972">
                  <c:v>77268.058509570197</c:v>
                </c:pt>
                <c:pt idx="973">
                  <c:v>77983.011052325804</c:v>
                </c:pt>
                <c:pt idx="974">
                  <c:v>78704.578969509806</c:v>
                </c:pt>
                <c:pt idx="975">
                  <c:v>79432.823472428106</c:v>
                </c:pt>
                <c:pt idx="976">
                  <c:v>80167.806338767798</c:v>
                </c:pt>
                <c:pt idx="977">
                  <c:v>80909.589917838195</c:v>
                </c:pt>
                <c:pt idx="978">
                  <c:v>81658.237135859206</c:v>
                </c:pt>
                <c:pt idx="979">
                  <c:v>82413.811501300195</c:v>
                </c:pt>
                <c:pt idx="980">
                  <c:v>83176.377110267</c:v>
                </c:pt>
                <c:pt idx="981">
                  <c:v>83945.998651939706</c:v>
                </c:pt>
                <c:pt idx="982">
                  <c:v>84722.741414059594</c:v>
                </c:pt>
                <c:pt idx="983">
                  <c:v>85506.671288468293</c:v>
                </c:pt>
                <c:pt idx="984">
                  <c:v>86297.854776697</c:v>
                </c:pt>
                <c:pt idx="985">
                  <c:v>87096.358995607996</c:v>
                </c:pt>
                <c:pt idx="986">
                  <c:v>87902.251683088398</c:v>
                </c:pt>
                <c:pt idx="987">
                  <c:v>88715.601203796003</c:v>
                </c:pt>
                <c:pt idx="988">
                  <c:v>89536.476554959299</c:v>
                </c:pt>
                <c:pt idx="989">
                  <c:v>90364.947372230105</c:v>
                </c:pt>
                <c:pt idx="990">
                  <c:v>91201.083935590897</c:v>
                </c:pt>
                <c:pt idx="991">
                  <c:v>92044.957175317104</c:v>
                </c:pt>
                <c:pt idx="992">
                  <c:v>92896.6386779936</c:v>
                </c:pt>
                <c:pt idx="993">
                  <c:v>93756.200692587998</c:v>
                </c:pt>
                <c:pt idx="994">
                  <c:v>94623.7161365793</c:v>
                </c:pt>
                <c:pt idx="995">
                  <c:v>95499.2586021436</c:v>
                </c:pt>
                <c:pt idx="996">
                  <c:v>96382.902362396999</c:v>
                </c:pt>
                <c:pt idx="997">
                  <c:v>97274.722377696497</c:v>
                </c:pt>
                <c:pt idx="998">
                  <c:v>98174.794301998394</c:v>
                </c:pt>
                <c:pt idx="999">
                  <c:v>99083.194489276706</c:v>
                </c:pt>
                <c:pt idx="1000">
                  <c:v>100000</c:v>
                </c:pt>
                <c:pt idx="1001">
                  <c:v>100925.288607668</c:v>
                </c:pt>
                <c:pt idx="1002">
                  <c:v>101859.138805411</c:v>
                </c:pt>
                <c:pt idx="1003">
                  <c:v>102801.62981264701</c:v>
                </c:pt>
                <c:pt idx="1004">
                  <c:v>103752.841581801</c:v>
                </c:pt>
                <c:pt idx="1005">
                  <c:v>104712.85480508899</c:v>
                </c:pt>
                <c:pt idx="1006">
                  <c:v>105681.750921365</c:v>
                </c:pt>
                <c:pt idx="1007">
                  <c:v>106659.612123025</c:v>
                </c:pt>
                <c:pt idx="1008">
                  <c:v>107646.521362983</c:v>
                </c:pt>
                <c:pt idx="1009">
                  <c:v>108642.562361706</c:v>
                </c:pt>
                <c:pt idx="1010">
                  <c:v>109647.819614318</c:v>
                </c:pt>
                <c:pt idx="1011">
                  <c:v>110662.37839776601</c:v>
                </c:pt>
                <c:pt idx="1012">
                  <c:v>111686.32477805601</c:v>
                </c:pt>
                <c:pt idx="1013">
                  <c:v>112719.74561755</c:v>
                </c:pt>
                <c:pt idx="1014">
                  <c:v>113762.728582343</c:v>
                </c:pt>
                <c:pt idx="1015">
                  <c:v>114815.36214968799</c:v>
                </c:pt>
                <c:pt idx="1016">
                  <c:v>115877.73561551201</c:v>
                </c:pt>
                <c:pt idx="1017">
                  <c:v>116949.939101986</c:v>
                </c:pt>
                <c:pt idx="1018">
                  <c:v>118032.06356517199</c:v>
                </c:pt>
                <c:pt idx="1019">
                  <c:v>119124.200802737</c:v>
                </c:pt>
                <c:pt idx="1020">
                  <c:v>120226.443461741</c:v>
                </c:pt>
                <c:pt idx="1021">
                  <c:v>121338.885046497</c:v>
                </c:pt>
                <c:pt idx="1022">
                  <c:v>122461.619926504</c:v>
                </c:pt>
                <c:pt idx="1023">
                  <c:v>123594.74334445001</c:v>
                </c:pt>
                <c:pt idx="1024">
                  <c:v>124738.351424294</c:v>
                </c:pt>
                <c:pt idx="1025">
                  <c:v>125892.541179416</c:v>
                </c:pt>
                <c:pt idx="1026">
                  <c:v>127057.410520854</c:v>
                </c:pt>
                <c:pt idx="1027">
                  <c:v>128233.058265602</c:v>
                </c:pt>
                <c:pt idx="1028">
                  <c:v>129419.58414499801</c:v>
                </c:pt>
                <c:pt idx="1029">
                  <c:v>130617.088813184</c:v>
                </c:pt>
                <c:pt idx="1030">
                  <c:v>131825.67385563999</c:v>
                </c:pt>
                <c:pt idx="1031">
                  <c:v>133045.44179780901</c:v>
                </c:pt>
                <c:pt idx="1032">
                  <c:v>134276.49611378601</c:v>
                </c:pt>
                <c:pt idx="1033">
                  <c:v>135518.941235103</c:v>
                </c:pt>
                <c:pt idx="1034">
                  <c:v>136772.88255958399</c:v>
                </c:pt>
                <c:pt idx="1035">
                  <c:v>138038.426460288</c:v>
                </c:pt>
                <c:pt idx="1036">
                  <c:v>139315.68029453</c:v>
                </c:pt>
                <c:pt idx="1037">
                  <c:v>140604.75241299099</c:v>
                </c:pt>
                <c:pt idx="1038">
                  <c:v>141905.75216890901</c:v>
                </c:pt>
                <c:pt idx="1039">
                  <c:v>143218.789927354</c:v>
                </c:pt>
                <c:pt idx="1040">
                  <c:v>144543.977074592</c:v>
                </c:pt>
                <c:pt idx="1041">
                  <c:v>145881.42602753401</c:v>
                </c:pt>
                <c:pt idx="1042">
                  <c:v>147231.250243271</c:v>
                </c:pt>
                <c:pt idx="1043">
                  <c:v>148593.56422870001</c:v>
                </c:pt>
                <c:pt idx="1044">
                  <c:v>149968.483550237</c:v>
                </c:pt>
                <c:pt idx="1045">
                  <c:v>151356.12484362</c:v>
                </c:pt>
                <c:pt idx="1046">
                  <c:v>152756.60582380701</c:v>
                </c:pt>
                <c:pt idx="1047">
                  <c:v>154170.04529495499</c:v>
                </c:pt>
                <c:pt idx="1048">
                  <c:v>155596.56316050701</c:v>
                </c:pt>
                <c:pt idx="1049">
                  <c:v>157036.28043335499</c:v>
                </c:pt>
                <c:pt idx="1050">
                  <c:v>158489.319246111</c:v>
                </c:pt>
                <c:pt idx="1051">
                  <c:v>159955.80286146601</c:v>
                </c:pt>
                <c:pt idx="1052">
                  <c:v>161435.85568264799</c:v>
                </c:pt>
                <c:pt idx="1053">
                  <c:v>162929.60326397201</c:v>
                </c:pt>
                <c:pt idx="1054">
                  <c:v>164437.17232149301</c:v>
                </c:pt>
                <c:pt idx="1055">
                  <c:v>165958.690743755</c:v>
                </c:pt>
                <c:pt idx="1056">
                  <c:v>167494.28760264299</c:v>
                </c:pt>
                <c:pt idx="1057">
                  <c:v>169044.09316432601</c:v>
                </c:pt>
                <c:pt idx="1058">
                  <c:v>170608.23890031199</c:v>
                </c:pt>
                <c:pt idx="1059">
                  <c:v>172186.8574986</c:v>
                </c:pt>
                <c:pt idx="1060">
                  <c:v>173780.08287493701</c:v>
                </c:pt>
                <c:pt idx="1061">
                  <c:v>175388.05018417601</c:v>
                </c:pt>
                <c:pt idx="1062">
                  <c:v>177010.895831742</c:v>
                </c:pt>
                <c:pt idx="1063">
                  <c:v>178648.757485204</c:v>
                </c:pt>
                <c:pt idx="1064">
                  <c:v>180301.774085957</c:v>
                </c:pt>
                <c:pt idx="1065">
                  <c:v>181970.08586099799</c:v>
                </c:pt>
                <c:pt idx="1066">
                  <c:v>183653.83433483401</c:v>
                </c:pt>
                <c:pt idx="1067">
                  <c:v>185353.16234148099</c:v>
                </c:pt>
                <c:pt idx="1068">
                  <c:v>187068.21403658</c:v>
                </c:pt>
                <c:pt idx="1069">
                  <c:v>188799.13490962901</c:v>
                </c:pt>
                <c:pt idx="1070">
                  <c:v>190546.07179632399</c:v>
                </c:pt>
                <c:pt idx="1071">
                  <c:v>192309.17289101501</c:v>
                </c:pt>
                <c:pt idx="1072">
                  <c:v>194088.587759277</c:v>
                </c:pt>
                <c:pt idx="1073">
                  <c:v>195884.46735059799</c:v>
                </c:pt>
                <c:pt idx="1074">
                  <c:v>197696.96401118601</c:v>
                </c:pt>
                <c:pt idx="1075">
                  <c:v>199526.23149688699</c:v>
                </c:pt>
                <c:pt idx="1076">
                  <c:v>201372.42498623801</c:v>
                </c:pt>
                <c:pt idx="1077">
                  <c:v>203235.70109362199</c:v>
                </c:pt>
                <c:pt idx="1078">
                  <c:v>205116.217882556</c:v>
                </c:pt>
                <c:pt idx="1079">
                  <c:v>207014.13487910401</c:v>
                </c:pt>
                <c:pt idx="1080">
                  <c:v>208929.61308540401</c:v>
                </c:pt>
                <c:pt idx="1081">
                  <c:v>210862.81499332801</c:v>
                </c:pt>
                <c:pt idx="1082">
                  <c:v>212813.90459827101</c:v>
                </c:pt>
                <c:pt idx="1083">
                  <c:v>214783.04741305299</c:v>
                </c:pt>
                <c:pt idx="1084">
                  <c:v>216770.41048196901</c:v>
                </c:pt>
                <c:pt idx="1085">
                  <c:v>218776.162394955</c:v>
                </c:pt>
                <c:pt idx="1086">
                  <c:v>220800.47330188999</c:v>
                </c:pt>
                <c:pt idx="1087">
                  <c:v>222843.51492702999</c:v>
                </c:pt>
                <c:pt idx="1088">
                  <c:v>224905.46058357801</c:v>
                </c:pt>
                <c:pt idx="1089">
                  <c:v>226986.48518838201</c:v>
                </c:pt>
                <c:pt idx="1090">
                  <c:v>229086.76527677701</c:v>
                </c:pt>
                <c:pt idx="1091">
                  <c:v>231206.479017559</c:v>
                </c:pt>
                <c:pt idx="1092">
                  <c:v>233345.8062281</c:v>
                </c:pt>
                <c:pt idx="1093">
                  <c:v>235504.92838960001</c:v>
                </c:pt>
                <c:pt idx="1094">
                  <c:v>237684.02866248699</c:v>
                </c:pt>
                <c:pt idx="1095">
                  <c:v>239883.29190194799</c:v>
                </c:pt>
                <c:pt idx="1096">
                  <c:v>242102.904673618</c:v>
                </c:pt>
                <c:pt idx="1097">
                  <c:v>244343.05526939701</c:v>
                </c:pt>
                <c:pt idx="1098">
                  <c:v>246603.93372343399</c:v>
                </c:pt>
                <c:pt idx="1099">
                  <c:v>248885.73182823899</c:v>
                </c:pt>
                <c:pt idx="1100">
                  <c:v>251188.643150958</c:v>
                </c:pt>
                <c:pt idx="1101">
                  <c:v>253512.86304979</c:v>
                </c:pt>
                <c:pt idx="1102">
                  <c:v>255858.58869056401</c:v>
                </c:pt>
                <c:pt idx="1103">
                  <c:v>258226.01906345901</c:v>
                </c:pt>
                <c:pt idx="1104">
                  <c:v>260615.35499988901</c:v>
                </c:pt>
                <c:pt idx="1105">
                  <c:v>263026.799189538</c:v>
                </c:pt>
                <c:pt idx="1106">
                  <c:v>265460.55619755399</c:v>
                </c:pt>
                <c:pt idx="1107">
                  <c:v>267916.83248190302</c:v>
                </c:pt>
                <c:pt idx="1108">
                  <c:v>270395.83641088399</c:v>
                </c:pt>
                <c:pt idx="1109">
                  <c:v>272897.77828080399</c:v>
                </c:pt>
                <c:pt idx="1110">
                  <c:v>275422.87033381598</c:v>
                </c:pt>
                <c:pt idx="1111">
                  <c:v>277971.32677592803</c:v>
                </c:pt>
                <c:pt idx="1112">
                  <c:v>280543.36379517103</c:v>
                </c:pt>
                <c:pt idx="1113">
                  <c:v>283139.19957993698</c:v>
                </c:pt>
                <c:pt idx="1114">
                  <c:v>285759.05433749402</c:v>
                </c:pt>
                <c:pt idx="1115">
                  <c:v>288403.15031265997</c:v>
                </c:pt>
                <c:pt idx="1116">
                  <c:v>291071.71180665999</c:v>
                </c:pt>
                <c:pt idx="1117">
                  <c:v>293764.96519615297</c:v>
                </c:pt>
                <c:pt idx="1118">
                  <c:v>296483.138952434</c:v>
                </c:pt>
                <c:pt idx="1119">
                  <c:v>299226.463660818</c:v>
                </c:pt>
                <c:pt idx="1120">
                  <c:v>301995.17204020103</c:v>
                </c:pt>
                <c:pt idx="1121">
                  <c:v>304789.49896279798</c:v>
                </c:pt>
                <c:pt idx="1122">
                  <c:v>307609.681474071</c:v>
                </c:pt>
                <c:pt idx="1123">
                  <c:v>310455.95881283499</c:v>
                </c:pt>
                <c:pt idx="1124">
                  <c:v>313328.57243155799</c:v>
                </c:pt>
                <c:pt idx="1125">
                  <c:v>316227.76601683698</c:v>
                </c:pt>
                <c:pt idx="1126">
                  <c:v>319153.78551007499</c:v>
                </c:pt>
                <c:pt idx="1127">
                  <c:v>322106.87912834302</c:v>
                </c:pt>
                <c:pt idx="1128">
                  <c:v>325087.29738543398</c:v>
                </c:pt>
                <c:pt idx="1129">
                  <c:v>328095.29311311903</c:v>
                </c:pt>
                <c:pt idx="1130">
                  <c:v>331131.12148258998</c:v>
                </c:pt>
                <c:pt idx="1131">
                  <c:v>334195.04002611397</c:v>
                </c:pt>
                <c:pt idx="1132">
                  <c:v>337287.30865886802</c:v>
                </c:pt>
                <c:pt idx="1133">
                  <c:v>340408.189701</c:v>
                </c:pt>
                <c:pt idx="1134">
                  <c:v>343557.94789987401</c:v>
                </c:pt>
                <c:pt idx="1135">
                  <c:v>346736.85045253101</c:v>
                </c:pt>
                <c:pt idx="1136">
                  <c:v>349945.16702835599</c:v>
                </c:pt>
                <c:pt idx="1137">
                  <c:v>353183.16979195602</c:v>
                </c:pt>
                <c:pt idx="1138">
                  <c:v>356451.13342624297</c:v>
                </c:pt>
                <c:pt idx="1139">
                  <c:v>359749.33515574201</c:v>
                </c:pt>
                <c:pt idx="1140">
                  <c:v>363078.05477009999</c:v>
                </c:pt>
                <c:pt idx="1141">
                  <c:v>366437.57464783301</c:v>
                </c:pt>
                <c:pt idx="1142">
                  <c:v>369828.17978026503</c:v>
                </c:pt>
                <c:pt idx="1143">
                  <c:v>373250.15779571998</c:v>
                </c:pt>
                <c:pt idx="1144">
                  <c:v>376703.79898390803</c:v>
                </c:pt>
                <c:pt idx="1145">
                  <c:v>380189.39632056101</c:v>
                </c:pt>
                <c:pt idx="1146">
                  <c:v>383707.24549227802</c:v>
                </c:pt>
                <c:pt idx="1147">
                  <c:v>387257.644921617</c:v>
                </c:pt>
                <c:pt idx="1148">
                  <c:v>390840.89579240099</c:v>
                </c:pt>
                <c:pt idx="1149">
                  <c:v>394457.30207527801</c:v>
                </c:pt>
                <c:pt idx="1150">
                  <c:v>398107.17055349599</c:v>
                </c:pt>
                <c:pt idx="1151">
                  <c:v>401790.81084893999</c:v>
                </c:pt>
                <c:pt idx="1152">
                  <c:v>405508.53544838302</c:v>
                </c:pt>
                <c:pt idx="1153">
                  <c:v>409260.65973001003</c:v>
                </c:pt>
                <c:pt idx="1154">
                  <c:v>413047.50199016102</c:v>
                </c:pt>
                <c:pt idx="1155">
                  <c:v>416869.38347033499</c:v>
                </c:pt>
                <c:pt idx="1156">
                  <c:v>420726.628384443</c:v>
                </c:pt>
                <c:pt idx="1157">
                  <c:v>424619.563946312</c:v>
                </c:pt>
                <c:pt idx="1158">
                  <c:v>428548.52039743902</c:v>
                </c:pt>
                <c:pt idx="1159">
                  <c:v>432513.83103500801</c:v>
                </c:pt>
                <c:pt idx="1160">
                  <c:v>436515.83224016498</c:v>
                </c:pt>
                <c:pt idx="1161">
                  <c:v>440554.863506553</c:v>
                </c:pt>
                <c:pt idx="1162">
                  <c:v>444631.26746910799</c:v>
                </c:pt>
                <c:pt idx="1163">
                  <c:v>448745.38993313198</c:v>
                </c:pt>
                <c:pt idx="1164">
                  <c:v>452897.57990362</c:v>
                </c:pt>
                <c:pt idx="1165">
                  <c:v>457088.18961487501</c:v>
                </c:pt>
                <c:pt idx="1166">
                  <c:v>461317.57456037903</c:v>
                </c:pt>
                <c:pt idx="1167">
                  <c:v>465586.09352295898</c:v>
                </c:pt>
                <c:pt idx="1168">
                  <c:v>469894.10860521498</c:v>
                </c:pt>
                <c:pt idx="1169">
                  <c:v>474241.98526024399</c:v>
                </c:pt>
                <c:pt idx="1170">
                  <c:v>478630.09232263803</c:v>
                </c:pt>
                <c:pt idx="1171">
                  <c:v>483058.80203977198</c:v>
                </c:pt>
                <c:pt idx="1172">
                  <c:v>487528.490103385</c:v>
                </c:pt>
                <c:pt idx="1173">
                  <c:v>492039.53568145097</c:v>
                </c:pt>
                <c:pt idx="1174">
                  <c:v>496592.32145033497</c:v>
                </c:pt>
                <c:pt idx="1175">
                  <c:v>501187.23362727201</c:v>
                </c:pt>
                <c:pt idx="1176">
                  <c:v>505824.66200311302</c:v>
                </c:pt>
                <c:pt idx="1177">
                  <c:v>510504.99997540598</c:v>
                </c:pt>
                <c:pt idx="1178">
                  <c:v>515228.64458175597</c:v>
                </c:pt>
                <c:pt idx="1179">
                  <c:v>519995.99653351598</c:v>
                </c:pt>
                <c:pt idx="1180">
                  <c:v>524807.46024977195</c:v>
                </c:pt>
                <c:pt idx="1181">
                  <c:v>529663.44389165798</c:v>
                </c:pt>
                <c:pt idx="1182">
                  <c:v>534564.35939697095</c:v>
                </c:pt>
                <c:pt idx="1183">
                  <c:v>539510.62251512695</c:v>
                </c:pt>
                <c:pt idx="1184">
                  <c:v>544502.65284242004</c:v>
                </c:pt>
                <c:pt idx="1185">
                  <c:v>549540.87385762401</c:v>
                </c:pt>
                <c:pt idx="1186">
                  <c:v>554625.71295791003</c:v>
                </c:pt>
                <c:pt idx="1187">
                  <c:v>559757.60149510996</c:v>
                </c:pt>
                <c:pt idx="1188">
                  <c:v>564936.97481230204</c:v>
                </c:pt>
                <c:pt idx="1189">
                  <c:v>570164.27228074695</c:v>
                </c:pt>
                <c:pt idx="1190">
                  <c:v>575439.93733715604</c:v>
                </c:pt>
                <c:pt idx="1191">
                  <c:v>580764.41752131202</c:v>
                </c:pt>
                <c:pt idx="1192">
                  <c:v>586138.164514028</c:v>
                </c:pt>
                <c:pt idx="1193">
                  <c:v>591561.63417547406</c:v>
                </c:pt>
                <c:pt idx="1194">
                  <c:v>597035.28658383596</c:v>
                </c:pt>
                <c:pt idx="1195">
                  <c:v>602559.58607435797</c:v>
                </c:pt>
                <c:pt idx="1196">
                  <c:v>608135.00127871695</c:v>
                </c:pt>
                <c:pt idx="1197">
                  <c:v>613762.00516479404</c:v>
                </c:pt>
                <c:pt idx="1198">
                  <c:v>619441.07507678098</c:v>
                </c:pt>
                <c:pt idx="1199">
                  <c:v>625172.69277568604</c:v>
                </c:pt>
                <c:pt idx="1200">
                  <c:v>630957.34448019206</c:v>
                </c:pt>
                <c:pt idx="1201">
                  <c:v>636795.52090791601</c:v>
                </c:pt>
                <c:pt idx="1202">
                  <c:v>642687.71731701901</c:v>
                </c:pt>
                <c:pt idx="1203">
                  <c:v>648634.43354823801</c:v>
                </c:pt>
                <c:pt idx="1204">
                  <c:v>654636.17406727397</c:v>
                </c:pt>
                <c:pt idx="1205">
                  <c:v>660693.44800759596</c:v>
                </c:pt>
                <c:pt idx="1206">
                  <c:v>666806.76921362104</c:v>
                </c:pt>
                <c:pt idx="1207">
                  <c:v>672976.65628431796</c:v>
                </c:pt>
                <c:pt idx="1208">
                  <c:v>679203.63261718396</c:v>
                </c:pt>
                <c:pt idx="1209">
                  <c:v>685488.22645266203</c:v>
                </c:pt>
                <c:pt idx="1210">
                  <c:v>691830.97091893596</c:v>
                </c:pt>
                <c:pt idx="1211">
                  <c:v>698232.404077171</c:v>
                </c:pt>
                <c:pt idx="1212">
                  <c:v>704693.06896714598</c:v>
                </c:pt>
                <c:pt idx="1213">
                  <c:v>711213.51365332899</c:v>
                </c:pt>
                <c:pt idx="1214">
                  <c:v>717794.29127136106</c:v>
                </c:pt>
                <c:pt idx="1215">
                  <c:v>724435.96007499006</c:v>
                </c:pt>
                <c:pt idx="1216">
                  <c:v>731139.08348341705</c:v>
                </c:pt>
                <c:pt idx="1217">
                  <c:v>737904.23012910096</c:v>
                </c:pt>
                <c:pt idx="1218">
                  <c:v>744731.97390598804</c:v>
                </c:pt>
                <c:pt idx="1219">
                  <c:v>751622.89401820605</c:v>
                </c:pt>
                <c:pt idx="1220">
                  <c:v>758577.57502918295</c:v>
                </c:pt>
                <c:pt idx="1221">
                  <c:v>765596.60691125598</c:v>
                </c:pt>
                <c:pt idx="1222">
                  <c:v>772680.58509570197</c:v>
                </c:pt>
                <c:pt idx="1223">
                  <c:v>779830.11052325903</c:v>
                </c:pt>
                <c:pt idx="1224">
                  <c:v>787045.78969509795</c:v>
                </c:pt>
                <c:pt idx="1225">
                  <c:v>794328.23472428205</c:v>
                </c:pt>
                <c:pt idx="1226">
                  <c:v>801678.063387678</c:v>
                </c:pt>
                <c:pt idx="1227">
                  <c:v>809095.89917838201</c:v>
                </c:pt>
                <c:pt idx="1228">
                  <c:v>816582.37135859195</c:v>
                </c:pt>
                <c:pt idx="1229">
                  <c:v>824138.115013003</c:v>
                </c:pt>
                <c:pt idx="1230">
                  <c:v>831763.77110267</c:v>
                </c:pt>
                <c:pt idx="1231">
                  <c:v>839459.98651939805</c:v>
                </c:pt>
                <c:pt idx="1232">
                  <c:v>847227.41414059605</c:v>
                </c:pt>
                <c:pt idx="1233">
                  <c:v>855066.71288468398</c:v>
                </c:pt>
                <c:pt idx="1234">
                  <c:v>862978.54776697</c:v>
                </c:pt>
                <c:pt idx="1235">
                  <c:v>870963.58995608101</c:v>
                </c:pt>
                <c:pt idx="1236">
                  <c:v>879022.51683088404</c:v>
                </c:pt>
                <c:pt idx="1237">
                  <c:v>887156.01203796105</c:v>
                </c:pt>
                <c:pt idx="1238">
                  <c:v>895364.76554959302</c:v>
                </c:pt>
                <c:pt idx="1239">
                  <c:v>903649.47372230201</c:v>
                </c:pt>
                <c:pt idx="1240">
                  <c:v>912010.83935590903</c:v>
                </c:pt>
                <c:pt idx="1241">
                  <c:v>920449.57175317197</c:v>
                </c:pt>
                <c:pt idx="1242">
                  <c:v>928966.38677993603</c:v>
                </c:pt>
                <c:pt idx="1243">
                  <c:v>937562.00692588103</c:v>
                </c:pt>
                <c:pt idx="1244">
                  <c:v>946237.16136579204</c:v>
                </c:pt>
                <c:pt idx="1245">
                  <c:v>954992.58602143603</c:v>
                </c:pt>
                <c:pt idx="1246">
                  <c:v>963829.02362396999</c:v>
                </c:pt>
                <c:pt idx="1247">
                  <c:v>972747.22377696598</c:v>
                </c:pt>
                <c:pt idx="1248">
                  <c:v>981747.94301998406</c:v>
                </c:pt>
                <c:pt idx="1249">
                  <c:v>990831.94489276805</c:v>
                </c:pt>
                <c:pt idx="1250">
                  <c:v>1000000</c:v>
                </c:pt>
                <c:pt idx="1251">
                  <c:v>1009252.88607668</c:v>
                </c:pt>
                <c:pt idx="1252">
                  <c:v>1018591.38805411</c:v>
                </c:pt>
                <c:pt idx="1253">
                  <c:v>1028016.2981264699</c:v>
                </c:pt>
                <c:pt idx="1254">
                  <c:v>1037528.41581801</c:v>
                </c:pt>
                <c:pt idx="1255">
                  <c:v>1047128.54805089</c:v>
                </c:pt>
                <c:pt idx="1256">
                  <c:v>1056817.5092136499</c:v>
                </c:pt>
                <c:pt idx="1257">
                  <c:v>1066596.12123025</c:v>
                </c:pt>
                <c:pt idx="1258">
                  <c:v>1076465.2136298299</c:v>
                </c:pt>
                <c:pt idx="1259">
                  <c:v>1086425.62361706</c:v>
                </c:pt>
                <c:pt idx="1260">
                  <c:v>1096478.1961431799</c:v>
                </c:pt>
                <c:pt idx="1261">
                  <c:v>1106623.7839776599</c:v>
                </c:pt>
                <c:pt idx="1262">
                  <c:v>1116863.2477805601</c:v>
                </c:pt>
                <c:pt idx="1263">
                  <c:v>1127197.4561755001</c:v>
                </c:pt>
                <c:pt idx="1264">
                  <c:v>1137627.2858234299</c:v>
                </c:pt>
                <c:pt idx="1265">
                  <c:v>1148153.62149688</c:v>
                </c:pt>
                <c:pt idx="1266">
                  <c:v>1158777.3561551201</c:v>
                </c:pt>
                <c:pt idx="1267">
                  <c:v>1169499.3910198701</c:v>
                </c:pt>
                <c:pt idx="1268">
                  <c:v>1180320.63565172</c:v>
                </c:pt>
                <c:pt idx="1269">
                  <c:v>1191242.0080273701</c:v>
                </c:pt>
                <c:pt idx="1270">
                  <c:v>1202264.4346174099</c:v>
                </c:pt>
                <c:pt idx="1271">
                  <c:v>1213388.8504649701</c:v>
                </c:pt>
                <c:pt idx="1272">
                  <c:v>1224616.19926504</c:v>
                </c:pt>
                <c:pt idx="1273">
                  <c:v>1235947.4334445</c:v>
                </c:pt>
                <c:pt idx="1274">
                  <c:v>1247383.5142429399</c:v>
                </c:pt>
                <c:pt idx="1275">
                  <c:v>1258925.41179416</c:v>
                </c:pt>
                <c:pt idx="1276">
                  <c:v>1270574.1052085401</c:v>
                </c:pt>
                <c:pt idx="1277">
                  <c:v>1282330.5826560201</c:v>
                </c:pt>
                <c:pt idx="1278">
                  <c:v>1294195.8414499799</c:v>
                </c:pt>
                <c:pt idx="1279">
                  <c:v>1306170.8881318399</c:v>
                </c:pt>
                <c:pt idx="1280">
                  <c:v>1318256.7385563999</c:v>
                </c:pt>
                <c:pt idx="1281">
                  <c:v>1330454.41797809</c:v>
                </c:pt>
                <c:pt idx="1282">
                  <c:v>1342764.9611378601</c:v>
                </c:pt>
                <c:pt idx="1283">
                  <c:v>1355189.4123510299</c:v>
                </c:pt>
                <c:pt idx="1284">
                  <c:v>1367728.8255958401</c:v>
                </c:pt>
                <c:pt idx="1285">
                  <c:v>1380384.26460288</c:v>
                </c:pt>
                <c:pt idx="1286">
                  <c:v>1393156.8029453</c:v>
                </c:pt>
                <c:pt idx="1287">
                  <c:v>1406047.5241299099</c:v>
                </c:pt>
                <c:pt idx="1288">
                  <c:v>1419057.5216890899</c:v>
                </c:pt>
                <c:pt idx="1289">
                  <c:v>1432187.8992735399</c:v>
                </c:pt>
                <c:pt idx="1290">
                  <c:v>1445439.77074592</c:v>
                </c:pt>
                <c:pt idx="1291">
                  <c:v>1458814.2602753399</c:v>
                </c:pt>
                <c:pt idx="1292">
                  <c:v>1472312.50243271</c:v>
                </c:pt>
                <c:pt idx="1293">
                  <c:v>1485935.6422870001</c:v>
                </c:pt>
                <c:pt idx="1294">
                  <c:v>1499684.83550237</c:v>
                </c:pt>
                <c:pt idx="1295">
                  <c:v>1513561.2484362</c:v>
                </c:pt>
                <c:pt idx="1296">
                  <c:v>1527566.05823807</c:v>
                </c:pt>
                <c:pt idx="1297">
                  <c:v>1541700.45294955</c:v>
                </c:pt>
                <c:pt idx="1298">
                  <c:v>1555965.6316050701</c:v>
                </c:pt>
                <c:pt idx="1299">
                  <c:v>1570362.8043335499</c:v>
                </c:pt>
                <c:pt idx="1300">
                  <c:v>1584893.19246111</c:v>
                </c:pt>
                <c:pt idx="1301">
                  <c:v>1599558.02861466</c:v>
                </c:pt>
                <c:pt idx="1302">
                  <c:v>1614358.55682648</c:v>
                </c:pt>
                <c:pt idx="1303">
                  <c:v>1629296.03263972</c:v>
                </c:pt>
                <c:pt idx="1304">
                  <c:v>1644371.7232149299</c:v>
                </c:pt>
                <c:pt idx="1305">
                  <c:v>1659586.9074375499</c:v>
                </c:pt>
                <c:pt idx="1306">
                  <c:v>1674942.8760264299</c:v>
                </c:pt>
                <c:pt idx="1307">
                  <c:v>1690440.9316432599</c:v>
                </c:pt>
                <c:pt idx="1308">
                  <c:v>1706082.3890031199</c:v>
                </c:pt>
                <c:pt idx="1309">
                  <c:v>1721868.5749860001</c:v>
                </c:pt>
                <c:pt idx="1310">
                  <c:v>1737800.8287493701</c:v>
                </c:pt>
                <c:pt idx="1311">
                  <c:v>1753880.50184176</c:v>
                </c:pt>
                <c:pt idx="1312">
                  <c:v>1770108.95831742</c:v>
                </c:pt>
                <c:pt idx="1313">
                  <c:v>1786487.57485204</c:v>
                </c:pt>
                <c:pt idx="1314">
                  <c:v>1803017.74085957</c:v>
                </c:pt>
                <c:pt idx="1315">
                  <c:v>1819700.85860998</c:v>
                </c:pt>
                <c:pt idx="1316">
                  <c:v>1836538.3433483399</c:v>
                </c:pt>
                <c:pt idx="1317">
                  <c:v>1853531.62341481</c:v>
                </c:pt>
                <c:pt idx="1318">
                  <c:v>1870682.1403657999</c:v>
                </c:pt>
                <c:pt idx="1319">
                  <c:v>1887991.3490962901</c:v>
                </c:pt>
                <c:pt idx="1320">
                  <c:v>1905460.7179632401</c:v>
                </c:pt>
                <c:pt idx="1321">
                  <c:v>1923091.72891015</c:v>
                </c:pt>
                <c:pt idx="1322">
                  <c:v>1940885.8775927699</c:v>
                </c:pt>
                <c:pt idx="1323">
                  <c:v>1958844.6735059801</c:v>
                </c:pt>
                <c:pt idx="1324">
                  <c:v>1976969.6401118599</c:v>
                </c:pt>
                <c:pt idx="1325">
                  <c:v>1995262.31496887</c:v>
                </c:pt>
                <c:pt idx="1326">
                  <c:v>2013724.2498623801</c:v>
                </c:pt>
                <c:pt idx="1327">
                  <c:v>2032357.0109362199</c:v>
                </c:pt>
                <c:pt idx="1328">
                  <c:v>2051162.17882556</c:v>
                </c:pt>
                <c:pt idx="1329">
                  <c:v>2070141.34879104</c:v>
                </c:pt>
                <c:pt idx="1330">
                  <c:v>2089296.1308540399</c:v>
                </c:pt>
                <c:pt idx="1331">
                  <c:v>2108628.14993328</c:v>
                </c:pt>
                <c:pt idx="1332">
                  <c:v>2128139.0459827101</c:v>
                </c:pt>
                <c:pt idx="1333">
                  <c:v>2147830.4741305299</c:v>
                </c:pt>
                <c:pt idx="1334">
                  <c:v>2167704.1048196899</c:v>
                </c:pt>
                <c:pt idx="1335">
                  <c:v>2187761.6239495501</c:v>
                </c:pt>
                <c:pt idx="1336">
                  <c:v>2208004.7330188998</c:v>
                </c:pt>
                <c:pt idx="1337">
                  <c:v>2228435.1492702998</c:v>
                </c:pt>
                <c:pt idx="1338">
                  <c:v>2249054.60583578</c:v>
                </c:pt>
                <c:pt idx="1339">
                  <c:v>2269864.8518838198</c:v>
                </c:pt>
                <c:pt idx="1340">
                  <c:v>2290867.65276777</c:v>
                </c:pt>
                <c:pt idx="1341">
                  <c:v>2312064.7901755902</c:v>
                </c:pt>
                <c:pt idx="1342">
                  <c:v>2333458.062281</c:v>
                </c:pt>
                <c:pt idx="1343">
                  <c:v>2355049.2838960001</c:v>
                </c:pt>
                <c:pt idx="1344">
                  <c:v>2376840.2866248698</c:v>
                </c:pt>
                <c:pt idx="1345">
                  <c:v>2398832.9190194798</c:v>
                </c:pt>
                <c:pt idx="1346">
                  <c:v>2421029.0467361701</c:v>
                </c:pt>
                <c:pt idx="1347">
                  <c:v>2443430.55269397</c:v>
                </c:pt>
                <c:pt idx="1348">
                  <c:v>2466039.3372343401</c:v>
                </c:pt>
                <c:pt idx="1349">
                  <c:v>2488857.31828239</c:v>
                </c:pt>
                <c:pt idx="1350">
                  <c:v>2511886.43150958</c:v>
                </c:pt>
                <c:pt idx="1351">
                  <c:v>2535128.6304978998</c:v>
                </c:pt>
                <c:pt idx="1352">
                  <c:v>2558585.8869056399</c:v>
                </c:pt>
                <c:pt idx="1353">
                  <c:v>2582260.1906345901</c:v>
                </c:pt>
                <c:pt idx="1354">
                  <c:v>2606153.5499988901</c:v>
                </c:pt>
                <c:pt idx="1355">
                  <c:v>2630267.99189538</c:v>
                </c:pt>
                <c:pt idx="1356">
                  <c:v>2654605.5619755401</c:v>
                </c:pt>
                <c:pt idx="1357">
                  <c:v>2679168.3248190298</c:v>
                </c:pt>
                <c:pt idx="1358">
                  <c:v>2703958.36410884</c:v>
                </c:pt>
                <c:pt idx="1359">
                  <c:v>2728977.7828080398</c:v>
                </c:pt>
                <c:pt idx="1360">
                  <c:v>2754228.7033381602</c:v>
                </c:pt>
                <c:pt idx="1361">
                  <c:v>2779713.2677592798</c:v>
                </c:pt>
                <c:pt idx="1362">
                  <c:v>2805433.6379517098</c:v>
                </c:pt>
                <c:pt idx="1363">
                  <c:v>2831391.9957993701</c:v>
                </c:pt>
                <c:pt idx="1364">
                  <c:v>2857590.5433749398</c:v>
                </c:pt>
                <c:pt idx="1365">
                  <c:v>2884031.5031265998</c:v>
                </c:pt>
                <c:pt idx="1366">
                  <c:v>2910717.1180666001</c:v>
                </c:pt>
                <c:pt idx="1367">
                  <c:v>2937649.6519615301</c:v>
                </c:pt>
                <c:pt idx="1368">
                  <c:v>2964831.3895243402</c:v>
                </c:pt>
                <c:pt idx="1369">
                  <c:v>2992264.6366081801</c:v>
                </c:pt>
                <c:pt idx="1370">
                  <c:v>3019951.7204020098</c:v>
                </c:pt>
                <c:pt idx="1371">
                  <c:v>3047894.9896279802</c:v>
                </c:pt>
                <c:pt idx="1372">
                  <c:v>3076096.81474071</c:v>
                </c:pt>
                <c:pt idx="1373">
                  <c:v>3104559.5881283502</c:v>
                </c:pt>
                <c:pt idx="1374">
                  <c:v>3133285.72431558</c:v>
                </c:pt>
                <c:pt idx="1375">
                  <c:v>3162277.6601683702</c:v>
                </c:pt>
                <c:pt idx="1376">
                  <c:v>3191537.85510075</c:v>
                </c:pt>
                <c:pt idx="1377">
                  <c:v>3221068.7912834301</c:v>
                </c:pt>
                <c:pt idx="1378">
                  <c:v>3250872.9738543401</c:v>
                </c:pt>
                <c:pt idx="1379">
                  <c:v>3280952.9311311902</c:v>
                </c:pt>
                <c:pt idx="1380">
                  <c:v>3311311.2148258998</c:v>
                </c:pt>
                <c:pt idx="1381">
                  <c:v>3341950.40026114</c:v>
                </c:pt>
                <c:pt idx="1382">
                  <c:v>3372873.0865886798</c:v>
                </c:pt>
                <c:pt idx="1383">
                  <c:v>3404081.89701</c:v>
                </c:pt>
                <c:pt idx="1384">
                  <c:v>3435579.4789987402</c:v>
                </c:pt>
                <c:pt idx="1385">
                  <c:v>3467368.5045253099</c:v>
                </c:pt>
                <c:pt idx="1386">
                  <c:v>3499451.6702835602</c:v>
                </c:pt>
                <c:pt idx="1387">
                  <c:v>3531831.6979195601</c:v>
                </c:pt>
                <c:pt idx="1388">
                  <c:v>3564511.3342624302</c:v>
                </c:pt>
                <c:pt idx="1389">
                  <c:v>3597493.3515574201</c:v>
                </c:pt>
                <c:pt idx="1390">
                  <c:v>3630780.54770101</c:v>
                </c:pt>
                <c:pt idx="1391">
                  <c:v>3664375.7464783299</c:v>
                </c:pt>
                <c:pt idx="1392">
                  <c:v>3698281.7978026499</c:v>
                </c:pt>
                <c:pt idx="1393">
                  <c:v>3732501.5779571999</c:v>
                </c:pt>
                <c:pt idx="1394">
                  <c:v>3767037.9898390798</c:v>
                </c:pt>
                <c:pt idx="1395">
                  <c:v>3801893.9632056099</c:v>
                </c:pt>
                <c:pt idx="1396">
                  <c:v>3837072.4549227799</c:v>
                </c:pt>
                <c:pt idx="1397">
                  <c:v>3872576.4492161698</c:v>
                </c:pt>
                <c:pt idx="1398">
                  <c:v>3908408.9579240102</c:v>
                </c:pt>
                <c:pt idx="1399">
                  <c:v>3944573.0207527801</c:v>
                </c:pt>
                <c:pt idx="1400">
                  <c:v>3981071.7055349601</c:v>
                </c:pt>
                <c:pt idx="1401">
                  <c:v>4017908.1084893998</c:v>
                </c:pt>
                <c:pt idx="1402">
                  <c:v>4055085.3544838298</c:v>
                </c:pt>
                <c:pt idx="1403">
                  <c:v>4092606.5973001001</c:v>
                </c:pt>
                <c:pt idx="1404">
                  <c:v>4130475.01990161</c:v>
                </c:pt>
                <c:pt idx="1405">
                  <c:v>4168693.83470335</c:v>
                </c:pt>
                <c:pt idx="1406">
                  <c:v>4207266.28384443</c:v>
                </c:pt>
                <c:pt idx="1407">
                  <c:v>4246195.6394631304</c:v>
                </c:pt>
                <c:pt idx="1408">
                  <c:v>4285485.2039743904</c:v>
                </c:pt>
                <c:pt idx="1409">
                  <c:v>4325138.31035008</c:v>
                </c:pt>
                <c:pt idx="1410">
                  <c:v>4365158.3224016502</c:v>
                </c:pt>
                <c:pt idx="1411">
                  <c:v>4405548.6350655304</c:v>
                </c:pt>
                <c:pt idx="1412">
                  <c:v>4446312.6746910801</c:v>
                </c:pt>
                <c:pt idx="1413">
                  <c:v>4487453.8993313201</c:v>
                </c:pt>
                <c:pt idx="1414">
                  <c:v>4528975.7990362002</c:v>
                </c:pt>
                <c:pt idx="1415">
                  <c:v>4570881.8961487496</c:v>
                </c:pt>
                <c:pt idx="1416">
                  <c:v>4613175.7456037896</c:v>
                </c:pt>
                <c:pt idx="1417">
                  <c:v>4655860.9352295902</c:v>
                </c:pt>
                <c:pt idx="1418">
                  <c:v>4698941.0860521495</c:v>
                </c:pt>
                <c:pt idx="1419">
                  <c:v>4742419.8526024399</c:v>
                </c:pt>
                <c:pt idx="1420">
                  <c:v>4786300.9232263798</c:v>
                </c:pt>
                <c:pt idx="1421">
                  <c:v>4830588.0203977199</c:v>
                </c:pt>
                <c:pt idx="1422">
                  <c:v>4875284.9010338504</c:v>
                </c:pt>
                <c:pt idx="1423">
                  <c:v>4920395.3568145102</c:v>
                </c:pt>
                <c:pt idx="1424">
                  <c:v>4965923.2145033497</c:v>
                </c:pt>
                <c:pt idx="1425">
                  <c:v>5011872.3362727202</c:v>
                </c:pt>
                <c:pt idx="1426">
                  <c:v>5058246.6200311296</c:v>
                </c:pt>
                <c:pt idx="1427">
                  <c:v>5105049.9997540601</c:v>
                </c:pt>
                <c:pt idx="1428">
                  <c:v>5152286.44581756</c:v>
                </c:pt>
                <c:pt idx="1429">
                  <c:v>5199959.9653351596</c:v>
                </c:pt>
                <c:pt idx="1430">
                  <c:v>5248074.6024977202</c:v>
                </c:pt>
                <c:pt idx="1431">
                  <c:v>5296634.4389165798</c:v>
                </c:pt>
                <c:pt idx="1432">
                  <c:v>5345643.5939697102</c:v>
                </c:pt>
                <c:pt idx="1433">
                  <c:v>5395106.2251512697</c:v>
                </c:pt>
                <c:pt idx="1434">
                  <c:v>5445026.5284241997</c:v>
                </c:pt>
                <c:pt idx="1435">
                  <c:v>5495408.7385762399</c:v>
                </c:pt>
                <c:pt idx="1436">
                  <c:v>5546257.1295790998</c:v>
                </c:pt>
                <c:pt idx="1437">
                  <c:v>5597576.0149510996</c:v>
                </c:pt>
                <c:pt idx="1438">
                  <c:v>5649369.7481230199</c:v>
                </c:pt>
                <c:pt idx="1439">
                  <c:v>5701642.7228074698</c:v>
                </c:pt>
                <c:pt idx="1440">
                  <c:v>5754399.3733715601</c:v>
                </c:pt>
                <c:pt idx="1441">
                  <c:v>5807644.1752131199</c:v>
                </c:pt>
                <c:pt idx="1442">
                  <c:v>5861381.64514028</c:v>
                </c:pt>
                <c:pt idx="1443">
                  <c:v>5915616.3417547401</c:v>
                </c:pt>
                <c:pt idx="1444">
                  <c:v>5970352.86583836</c:v>
                </c:pt>
                <c:pt idx="1445">
                  <c:v>6025595.8607435804</c:v>
                </c:pt>
                <c:pt idx="1446">
                  <c:v>6081350.0127871698</c:v>
                </c:pt>
                <c:pt idx="1447">
                  <c:v>6137620.0516479397</c:v>
                </c:pt>
                <c:pt idx="1448">
                  <c:v>6194410.7507678103</c:v>
                </c:pt>
                <c:pt idx="1449">
                  <c:v>6251726.9277568599</c:v>
                </c:pt>
                <c:pt idx="1450">
                  <c:v>6309573.4448019303</c:v>
                </c:pt>
                <c:pt idx="1451">
                  <c:v>6367955.2090791604</c:v>
                </c:pt>
                <c:pt idx="1452">
                  <c:v>6426877.1731701903</c:v>
                </c:pt>
                <c:pt idx="1453">
                  <c:v>6486344.3354823804</c:v>
                </c:pt>
                <c:pt idx="1454">
                  <c:v>6546361.7406727402</c:v>
                </c:pt>
                <c:pt idx="1455">
                  <c:v>6606934.48007596</c:v>
                </c:pt>
                <c:pt idx="1456">
                  <c:v>6668067.6921362104</c:v>
                </c:pt>
                <c:pt idx="1457">
                  <c:v>6729766.5628431803</c:v>
                </c:pt>
                <c:pt idx="1458">
                  <c:v>6792036.3261718396</c:v>
                </c:pt>
                <c:pt idx="1459">
                  <c:v>6854882.2645266196</c:v>
                </c:pt>
                <c:pt idx="1460">
                  <c:v>6918309.70918936</c:v>
                </c:pt>
                <c:pt idx="1461">
                  <c:v>6982324.0407717098</c:v>
                </c:pt>
                <c:pt idx="1462">
                  <c:v>7046930.6896714596</c:v>
                </c:pt>
                <c:pt idx="1463">
                  <c:v>7112135.1365332901</c:v>
                </c:pt>
                <c:pt idx="1464">
                  <c:v>7177942.9127136096</c:v>
                </c:pt>
                <c:pt idx="1465">
                  <c:v>7244359.6007498996</c:v>
                </c:pt>
                <c:pt idx="1466">
                  <c:v>7311390.8348341696</c:v>
                </c:pt>
                <c:pt idx="1467">
                  <c:v>7379042.3012910103</c:v>
                </c:pt>
                <c:pt idx="1468">
                  <c:v>7447319.7390598804</c:v>
                </c:pt>
                <c:pt idx="1469">
                  <c:v>7516228.94018206</c:v>
                </c:pt>
                <c:pt idx="1470">
                  <c:v>7585775.7502918299</c:v>
                </c:pt>
                <c:pt idx="1471">
                  <c:v>7655966.0691125598</c:v>
                </c:pt>
                <c:pt idx="1472">
                  <c:v>7726805.8509570202</c:v>
                </c:pt>
                <c:pt idx="1473">
                  <c:v>7798301.1052325899</c:v>
                </c:pt>
                <c:pt idx="1474">
                  <c:v>7870457.8969509797</c:v>
                </c:pt>
                <c:pt idx="1475">
                  <c:v>7943282.3472428201</c:v>
                </c:pt>
                <c:pt idx="1476">
                  <c:v>8016780.63387678</c:v>
                </c:pt>
                <c:pt idx="1477">
                  <c:v>8090958.9917838201</c:v>
                </c:pt>
                <c:pt idx="1478">
                  <c:v>8165823.7135859197</c:v>
                </c:pt>
                <c:pt idx="1479">
                  <c:v>8241381.1501300205</c:v>
                </c:pt>
                <c:pt idx="1480">
                  <c:v>8317637.7110267002</c:v>
                </c:pt>
                <c:pt idx="1481">
                  <c:v>8394599.8651939798</c:v>
                </c:pt>
                <c:pt idx="1482">
                  <c:v>8472274.1414059605</c:v>
                </c:pt>
                <c:pt idx="1483">
                  <c:v>8550667.1288468391</c:v>
                </c:pt>
                <c:pt idx="1484">
                  <c:v>8629785.4776696991</c:v>
                </c:pt>
                <c:pt idx="1485">
                  <c:v>8709635.8995608091</c:v>
                </c:pt>
                <c:pt idx="1486">
                  <c:v>8790225.1683088392</c:v>
                </c:pt>
                <c:pt idx="1487">
                  <c:v>8871560.12037961</c:v>
                </c:pt>
                <c:pt idx="1488">
                  <c:v>8953647.6554959305</c:v>
                </c:pt>
                <c:pt idx="1489">
                  <c:v>9036494.7372230198</c:v>
                </c:pt>
                <c:pt idx="1490">
                  <c:v>9120108.3935590908</c:v>
                </c:pt>
                <c:pt idx="1491">
                  <c:v>9204495.7175317202</c:v>
                </c:pt>
                <c:pt idx="1492">
                  <c:v>9289663.8677993603</c:v>
                </c:pt>
                <c:pt idx="1493">
                  <c:v>9375620.0692588091</c:v>
                </c:pt>
                <c:pt idx="1494">
                  <c:v>9462371.6136579197</c:v>
                </c:pt>
                <c:pt idx="1495">
                  <c:v>9549925.8602143601</c:v>
                </c:pt>
                <c:pt idx="1496">
                  <c:v>9638290.2362396996</c:v>
                </c:pt>
                <c:pt idx="1497">
                  <c:v>9727472.2377696596</c:v>
                </c:pt>
                <c:pt idx="1498">
                  <c:v>9817479.4301998392</c:v>
                </c:pt>
                <c:pt idx="1499">
                  <c:v>9908319.44892768</c:v>
                </c:pt>
                <c:pt idx="1500">
                  <c:v>10000000</c:v>
                </c:pt>
              </c:numCache>
            </c:numRef>
          </c:xVal>
          <c:yVal>
            <c:numRef>
              <c:f>'[1]3.6V 1A'!$C$5:$C$1505</c:f>
              <c:numCache>
                <c:formatCode>General</c:formatCode>
                <c:ptCount val="1501"/>
                <c:pt idx="0">
                  <c:v>168.54954533086101</c:v>
                </c:pt>
                <c:pt idx="1">
                  <c:v>168.446132891807</c:v>
                </c:pt>
                <c:pt idx="2">
                  <c:v>168.341832523221</c:v>
                </c:pt>
                <c:pt idx="3">
                  <c:v>168.23663784104701</c:v>
                </c:pt>
                <c:pt idx="4">
                  <c:v>168.13054245393599</c:v>
                </c:pt>
                <c:pt idx="5">
                  <c:v>168.023539952276</c:v>
                </c:pt>
                <c:pt idx="6">
                  <c:v>167.91562392225401</c:v>
                </c:pt>
                <c:pt idx="7">
                  <c:v>167.80678793763099</c:v>
                </c:pt>
                <c:pt idx="8">
                  <c:v>167.69702556695901</c:v>
                </c:pt>
                <c:pt idx="9">
                  <c:v>167.58633036979199</c:v>
                </c:pt>
                <c:pt idx="10">
                  <c:v>167.474695901084</c:v>
                </c:pt>
                <c:pt idx="11">
                  <c:v>167.36211571196</c:v>
                </c:pt>
                <c:pt idx="12">
                  <c:v>167.24858334837</c:v>
                </c:pt>
                <c:pt idx="13">
                  <c:v>167.13409235778599</c:v>
                </c:pt>
                <c:pt idx="14">
                  <c:v>167.01863628406801</c:v>
                </c:pt>
                <c:pt idx="15">
                  <c:v>166.90220867427001</c:v>
                </c:pt>
                <c:pt idx="16">
                  <c:v>166.784803075882</c:v>
                </c:pt>
                <c:pt idx="17">
                  <c:v>166.66641304151901</c:v>
                </c:pt>
                <c:pt idx="18">
                  <c:v>166.547032128441</c:v>
                </c:pt>
                <c:pt idx="19">
                  <c:v>166.42665389956599</c:v>
                </c:pt>
                <c:pt idx="20">
                  <c:v>166.305271929014</c:v>
                </c:pt>
                <c:pt idx="21">
                  <c:v>166.18287979783301</c:v>
                </c:pt>
                <c:pt idx="22">
                  <c:v>166.05947109939399</c:v>
                </c:pt>
                <c:pt idx="23">
                  <c:v>165.935039440411</c:v>
                </c:pt>
                <c:pt idx="24">
                  <c:v>165.80957844414201</c:v>
                </c:pt>
                <c:pt idx="25">
                  <c:v>165.683081748614</c:v>
                </c:pt>
                <c:pt idx="26">
                  <c:v>165.55554300938499</c:v>
                </c:pt>
                <c:pt idx="27">
                  <c:v>165.426955906654</c:v>
                </c:pt>
                <c:pt idx="28">
                  <c:v>165.29731413796401</c:v>
                </c:pt>
                <c:pt idx="29">
                  <c:v>165.16661142795701</c:v>
                </c:pt>
                <c:pt idx="30">
                  <c:v>165.03484152640701</c:v>
                </c:pt>
                <c:pt idx="31">
                  <c:v>164.90199821391801</c:v>
                </c:pt>
                <c:pt idx="32">
                  <c:v>164.76807529799299</c:v>
                </c:pt>
                <c:pt idx="33">
                  <c:v>164.63306661980999</c:v>
                </c:pt>
                <c:pt idx="34">
                  <c:v>164.49696605668899</c:v>
                </c:pt>
                <c:pt idx="35">
                  <c:v>164.35976752055001</c:v>
                </c:pt>
                <c:pt idx="36">
                  <c:v>164.22146496514799</c:v>
                </c:pt>
                <c:pt idx="37">
                  <c:v>164.08205238381299</c:v>
                </c:pt>
                <c:pt idx="38">
                  <c:v>163.94152381569401</c:v>
                </c:pt>
                <c:pt idx="39">
                  <c:v>163.79987334339299</c:v>
                </c:pt>
                <c:pt idx="40">
                  <c:v>163.65709510186801</c:v>
                </c:pt>
                <c:pt idx="41">
                  <c:v>163.513183274304</c:v>
                </c:pt>
                <c:pt idx="42">
                  <c:v>163.36813209974599</c:v>
                </c:pt>
                <c:pt idx="43">
                  <c:v>163.22193587561699</c:v>
                </c:pt>
                <c:pt idx="44">
                  <c:v>163.074588953844</c:v>
                </c:pt>
                <c:pt idx="45">
                  <c:v>162.92608575303501</c:v>
                </c:pt>
                <c:pt idx="46">
                  <c:v>162.776420752197</c:v>
                </c:pt>
                <c:pt idx="47">
                  <c:v>162.62558850316</c:v>
                </c:pt>
                <c:pt idx="48">
                  <c:v>162.47358362409099</c:v>
                </c:pt>
                <c:pt idx="49">
                  <c:v>162.32040080741899</c:v>
                </c:pt>
                <c:pt idx="50">
                  <c:v>162.166034824419</c:v>
                </c:pt>
                <c:pt idx="51">
                  <c:v>162.01048052302599</c:v>
                </c:pt>
                <c:pt idx="52">
                  <c:v>161.85373283447399</c:v>
                </c:pt>
                <c:pt idx="53">
                  <c:v>161.695786776261</c:v>
                </c:pt>
                <c:pt idx="54">
                  <c:v>161.536637453715</c:v>
                </c:pt>
                <c:pt idx="55">
                  <c:v>161.37628006497499</c:v>
                </c:pt>
                <c:pt idx="56">
                  <c:v>161.21470990546399</c:v>
                </c:pt>
                <c:pt idx="57">
                  <c:v>161.051922363214</c:v>
                </c:pt>
                <c:pt idx="58">
                  <c:v>160.887912934761</c:v>
                </c:pt>
                <c:pt idx="59">
                  <c:v>160.72267721807901</c:v>
                </c:pt>
                <c:pt idx="60">
                  <c:v>160.556210921803</c:v>
                </c:pt>
                <c:pt idx="61">
                  <c:v>160.38850986611001</c:v>
                </c:pt>
                <c:pt idx="62">
                  <c:v>160.219569986708</c:v>
                </c:pt>
                <c:pt idx="63">
                  <c:v>160.04938733923001</c:v>
                </c:pt>
                <c:pt idx="64">
                  <c:v>159.87795810238299</c:v>
                </c:pt>
                <c:pt idx="65">
                  <c:v>159.70527858039301</c:v>
                </c:pt>
                <c:pt idx="66">
                  <c:v>159.53134520926099</c:v>
                </c:pt>
                <c:pt idx="67">
                  <c:v>159.35615455777599</c:v>
                </c:pt>
                <c:pt idx="68">
                  <c:v>159.17970333348299</c:v>
                </c:pt>
                <c:pt idx="69">
                  <c:v>159.00198838530099</c:v>
                </c:pt>
                <c:pt idx="70">
                  <c:v>158.82300670631099</c:v>
                </c:pt>
                <c:pt idx="71">
                  <c:v>158.642755440006</c:v>
                </c:pt>
                <c:pt idx="72">
                  <c:v>158.46123188293299</c:v>
                </c:pt>
                <c:pt idx="73">
                  <c:v>158.27843348742999</c:v>
                </c:pt>
                <c:pt idx="74">
                  <c:v>158.09435786773301</c:v>
                </c:pt>
                <c:pt idx="75">
                  <c:v>157.90900280218699</c:v>
                </c:pt>
                <c:pt idx="76">
                  <c:v>157.72236623758801</c:v>
                </c:pt>
                <c:pt idx="77">
                  <c:v>157.534446294882</c:v>
                </c:pt>
                <c:pt idx="78">
                  <c:v>157.34524126978599</c:v>
                </c:pt>
                <c:pt idx="79">
                  <c:v>157.15474963907101</c:v>
                </c:pt>
                <c:pt idx="80">
                  <c:v>156.96297006437001</c:v>
                </c:pt>
                <c:pt idx="81">
                  <c:v>156.76990139671599</c:v>
                </c:pt>
                <c:pt idx="82">
                  <c:v>156.57554267666799</c:v>
                </c:pt>
                <c:pt idx="83">
                  <c:v>156.379893145159</c:v>
                </c:pt>
                <c:pt idx="84">
                  <c:v>156.18295224068501</c:v>
                </c:pt>
                <c:pt idx="85">
                  <c:v>155.984719607475</c:v>
                </c:pt>
                <c:pt idx="86">
                  <c:v>155.785195096991</c:v>
                </c:pt>
                <c:pt idx="87">
                  <c:v>155.58437877497701</c:v>
                </c:pt>
                <c:pt idx="88">
                  <c:v>155.38227092148199</c:v>
                </c:pt>
                <c:pt idx="89">
                  <c:v>155.178872037498</c:v>
                </c:pt>
                <c:pt idx="90">
                  <c:v>154.97418284814</c:v>
                </c:pt>
                <c:pt idx="91">
                  <c:v>154.76820430494399</c:v>
                </c:pt>
                <c:pt idx="92">
                  <c:v>154.56093759310801</c:v>
                </c:pt>
                <c:pt idx="93">
                  <c:v>154.35238413263701</c:v>
                </c:pt>
                <c:pt idx="94">
                  <c:v>154.14254557973999</c:v>
                </c:pt>
                <c:pt idx="95">
                  <c:v>153.931423838451</c:v>
                </c:pt>
                <c:pt idx="96">
                  <c:v>153.71902105434501</c:v>
                </c:pt>
                <c:pt idx="97">
                  <c:v>153.50533962533399</c:v>
                </c:pt>
                <c:pt idx="98">
                  <c:v>153.29038220199701</c:v>
                </c:pt>
                <c:pt idx="99">
                  <c:v>153.07415169183801</c:v>
                </c:pt>
                <c:pt idx="100">
                  <c:v>152.85665126173299</c:v>
                </c:pt>
                <c:pt idx="101">
                  <c:v>152.637884342858</c:v>
                </c:pt>
                <c:pt idx="102">
                  <c:v>152.41785463255599</c:v>
                </c:pt>
                <c:pt idx="103">
                  <c:v>152.19656609662499</c:v>
                </c:pt>
                <c:pt idx="104">
                  <c:v>151.97402297524201</c:v>
                </c:pt>
                <c:pt idx="105">
                  <c:v>151.750229783105</c:v>
                </c:pt>
                <c:pt idx="106">
                  <c:v>151.525191313037</c:v>
                </c:pt>
                <c:pt idx="107">
                  <c:v>151.29891263970401</c:v>
                </c:pt>
                <c:pt idx="108">
                  <c:v>151.07139912013099</c:v>
                </c:pt>
                <c:pt idx="109">
                  <c:v>150.84265639790101</c:v>
                </c:pt>
                <c:pt idx="110">
                  <c:v>150.61269040523101</c:v>
                </c:pt>
                <c:pt idx="111">
                  <c:v>150.38150736436501</c:v>
                </c:pt>
                <c:pt idx="112">
                  <c:v>150.14911379012301</c:v>
                </c:pt>
                <c:pt idx="113">
                  <c:v>149.91551649282701</c:v>
                </c:pt>
                <c:pt idx="114">
                  <c:v>149.68072257738501</c:v>
                </c:pt>
                <c:pt idx="115">
                  <c:v>149.44473944894801</c:v>
                </c:pt>
                <c:pt idx="116">
                  <c:v>149.20757480969101</c:v>
                </c:pt>
                <c:pt idx="117">
                  <c:v>148.96923666369699</c:v>
                </c:pt>
                <c:pt idx="118">
                  <c:v>148.729733317632</c:v>
                </c:pt>
                <c:pt idx="119">
                  <c:v>148.48907337954401</c:v>
                </c:pt>
                <c:pt idx="120">
                  <c:v>148.247265762642</c:v>
                </c:pt>
                <c:pt idx="121">
                  <c:v>148.004319683397</c:v>
                </c:pt>
                <c:pt idx="122">
                  <c:v>147.76024466384601</c:v>
                </c:pt>
                <c:pt idx="123">
                  <c:v>147.51505053042499</c:v>
                </c:pt>
                <c:pt idx="124">
                  <c:v>147.268747414617</c:v>
                </c:pt>
                <c:pt idx="125">
                  <c:v>147.02134575395499</c:v>
                </c:pt>
                <c:pt idx="126">
                  <c:v>146.77285629004899</c:v>
                </c:pt>
                <c:pt idx="127">
                  <c:v>146.52329006775099</c:v>
                </c:pt>
                <c:pt idx="128">
                  <c:v>146.27265843708</c:v>
                </c:pt>
                <c:pt idx="129">
                  <c:v>146.02097304896901</c:v>
                </c:pt>
                <c:pt idx="130">
                  <c:v>145.768245856368</c:v>
                </c:pt>
                <c:pt idx="131">
                  <c:v>145.51448911246999</c:v>
                </c:pt>
                <c:pt idx="132">
                  <c:v>145.259715366877</c:v>
                </c:pt>
                <c:pt idx="133">
                  <c:v>145.00393746813401</c:v>
                </c:pt>
                <c:pt idx="134">
                  <c:v>144.74716855744001</c:v>
                </c:pt>
                <c:pt idx="135">
                  <c:v>144.48942206918599</c:v>
                </c:pt>
                <c:pt idx="136">
                  <c:v>144.23071172690601</c:v>
                </c:pt>
                <c:pt idx="137">
                  <c:v>143.97105154024899</c:v>
                </c:pt>
                <c:pt idx="138">
                  <c:v>143.710455804709</c:v>
                </c:pt>
                <c:pt idx="139">
                  <c:v>143.44893909470099</c:v>
                </c:pt>
                <c:pt idx="140">
                  <c:v>143.18651626237801</c:v>
                </c:pt>
                <c:pt idx="141">
                  <c:v>142.923202433635</c:v>
                </c:pt>
                <c:pt idx="142">
                  <c:v>142.65901300388899</c:v>
                </c:pt>
                <c:pt idx="143">
                  <c:v>142.393963633776</c:v>
                </c:pt>
                <c:pt idx="144">
                  <c:v>142.12807024616001</c:v>
                </c:pt>
                <c:pt idx="145">
                  <c:v>141.86134901948799</c:v>
                </c:pt>
                <c:pt idx="146">
                  <c:v>141.593816384061</c:v>
                </c:pt>
                <c:pt idx="147">
                  <c:v>141.32548901632299</c:v>
                </c:pt>
                <c:pt idx="148">
                  <c:v>141.05638383494801</c:v>
                </c:pt>
                <c:pt idx="149">
                  <c:v>140.78651799336899</c:v>
                </c:pt>
                <c:pt idx="150">
                  <c:v>140.51590887650099</c:v>
                </c:pt>
                <c:pt idx="151">
                  <c:v>140.24457409170401</c:v>
                </c:pt>
                <c:pt idx="152">
                  <c:v>139.972531465934</c:v>
                </c:pt>
                <c:pt idx="153">
                  <c:v>139.699799036439</c:v>
                </c:pt>
                <c:pt idx="154">
                  <c:v>139.42639504488599</c:v>
                </c:pt>
                <c:pt idx="155">
                  <c:v>139.152337932124</c:v>
                </c:pt>
                <c:pt idx="156">
                  <c:v>138.87764633030699</c:v>
                </c:pt>
                <c:pt idx="157">
                  <c:v>138.60233905411701</c:v>
                </c:pt>
                <c:pt idx="158">
                  <c:v>138.326435095618</c:v>
                </c:pt>
                <c:pt idx="159">
                  <c:v>138.049953616507</c:v>
                </c:pt>
                <c:pt idx="160">
                  <c:v>137.772913937927</c:v>
                </c:pt>
                <c:pt idx="161">
                  <c:v>137.49533553537901</c:v>
                </c:pt>
                <c:pt idx="162">
                  <c:v>137.21723802952201</c:v>
                </c:pt>
                <c:pt idx="163">
                  <c:v>136.93864117793399</c:v>
                </c:pt>
                <c:pt idx="164">
                  <c:v>136.65956486600999</c:v>
                </c:pt>
                <c:pt idx="165">
                  <c:v>136.38002909954201</c:v>
                </c:pt>
                <c:pt idx="166">
                  <c:v>136.10005399704301</c:v>
                </c:pt>
                <c:pt idx="167">
                  <c:v>135.819659777173</c:v>
                </c:pt>
                <c:pt idx="168">
                  <c:v>135.538866753821</c:v>
                </c:pt>
                <c:pt idx="169">
                  <c:v>135.25769532506101</c:v>
                </c:pt>
                <c:pt idx="170">
                  <c:v>134.97616596456899</c:v>
                </c:pt>
                <c:pt idx="171">
                  <c:v>134.69429921268599</c:v>
                </c:pt>
                <c:pt idx="172">
                  <c:v>134.41211566575399</c:v>
                </c:pt>
                <c:pt idx="173">
                  <c:v>134.12963596780199</c:v>
                </c:pt>
                <c:pt idx="174">
                  <c:v>133.84688080359399</c:v>
                </c:pt>
                <c:pt idx="175">
                  <c:v>133.56387088313801</c:v>
                </c:pt>
                <c:pt idx="176">
                  <c:v>133.280626937378</c:v>
                </c:pt>
                <c:pt idx="177">
                  <c:v>132.99716970769501</c:v>
                </c:pt>
                <c:pt idx="178">
                  <c:v>132.71351993303699</c:v>
                </c:pt>
                <c:pt idx="179">
                  <c:v>132.42969834518399</c:v>
                </c:pt>
                <c:pt idx="180">
                  <c:v>132.145725656054</c:v>
                </c:pt>
                <c:pt idx="181">
                  <c:v>131.86162254830401</c:v>
                </c:pt>
                <c:pt idx="182">
                  <c:v>131.57740966656101</c:v>
                </c:pt>
                <c:pt idx="183">
                  <c:v>131.29310760726199</c:v>
                </c:pt>
                <c:pt idx="184">
                  <c:v>131.00873691018401</c:v>
                </c:pt>
                <c:pt idx="185">
                  <c:v>130.72431804742001</c:v>
                </c:pt>
                <c:pt idx="186">
                  <c:v>130.43987141470501</c:v>
                </c:pt>
                <c:pt idx="187">
                  <c:v>130.15541732197599</c:v>
                </c:pt>
                <c:pt idx="188">
                  <c:v>129.870975984285</c:v>
                </c:pt>
                <c:pt idx="189">
                  <c:v>129.586567512653</c:v>
                </c:pt>
                <c:pt idx="190">
                  <c:v>129.30221190399899</c:v>
                </c:pt>
                <c:pt idx="191">
                  <c:v>129.01792903338901</c:v>
                </c:pt>
                <c:pt idx="192">
                  <c:v>128.73373864377399</c:v>
                </c:pt>
                <c:pt idx="193">
                  <c:v>128.44966033837301</c:v>
                </c:pt>
                <c:pt idx="194">
                  <c:v>128.16571357197199</c:v>
                </c:pt>
                <c:pt idx="195">
                  <c:v>127.88191763969201</c:v>
                </c:pt>
                <c:pt idx="196">
                  <c:v>127.598291674401</c:v>
                </c:pt>
                <c:pt idx="197">
                  <c:v>127.314854631218</c:v>
                </c:pt>
                <c:pt idx="198">
                  <c:v>127.03162528551699</c:v>
                </c:pt>
                <c:pt idx="199">
                  <c:v>126.748622221087</c:v>
                </c:pt>
                <c:pt idx="200">
                  <c:v>126.46586382386</c:v>
                </c:pt>
                <c:pt idx="201">
                  <c:v>126.18336827504299</c:v>
                </c:pt>
                <c:pt idx="202">
                  <c:v>125.901153541192</c:v>
                </c:pt>
                <c:pt idx="203">
                  <c:v>125.61923737045301</c:v>
                </c:pt>
                <c:pt idx="204">
                  <c:v>125.337637281857</c:v>
                </c:pt>
                <c:pt idx="205">
                  <c:v>125.056370561218</c:v>
                </c:pt>
                <c:pt idx="206">
                  <c:v>124.775454253329</c:v>
                </c:pt>
                <c:pt idx="207">
                  <c:v>124.494905156744</c:v>
                </c:pt>
                <c:pt idx="208">
                  <c:v>124.214739814791</c:v>
                </c:pt>
                <c:pt idx="209">
                  <c:v>123.93497451160501</c:v>
                </c:pt>
                <c:pt idx="210">
                  <c:v>123.655625267137</c:v>
                </c:pt>
                <c:pt idx="211">
                  <c:v>123.376707829577</c:v>
                </c:pt>
                <c:pt idx="212">
                  <c:v>123.098237670762</c:v>
                </c:pt>
                <c:pt idx="213">
                  <c:v>122.82022998159501</c:v>
                </c:pt>
                <c:pt idx="214">
                  <c:v>122.54269966704101</c:v>
                </c:pt>
                <c:pt idx="215">
                  <c:v>122.26566134038301</c:v>
                </c:pt>
                <c:pt idx="216">
                  <c:v>121.98912931951099</c:v>
                </c:pt>
                <c:pt idx="217">
                  <c:v>121.713117623758</c:v>
                </c:pt>
                <c:pt idx="218">
                  <c:v>121.43763996803099</c:v>
                </c:pt>
                <c:pt idx="219">
                  <c:v>121.162709760165</c:v>
                </c:pt>
                <c:pt idx="220">
                  <c:v>120.888340098001</c:v>
                </c:pt>
                <c:pt idx="221">
                  <c:v>120.61454376403</c:v>
                </c:pt>
                <c:pt idx="222">
                  <c:v>120.34133322451</c:v>
                </c:pt>
                <c:pt idx="223">
                  <c:v>120.068720626428</c:v>
                </c:pt>
                <c:pt idx="224">
                  <c:v>119.79671779259201</c:v>
                </c:pt>
                <c:pt idx="225">
                  <c:v>119.525336223219</c:v>
                </c:pt>
                <c:pt idx="226">
                  <c:v>119.254587089995</c:v>
                </c:pt>
                <c:pt idx="227">
                  <c:v>118.984481236704</c:v>
                </c:pt>
                <c:pt idx="228">
                  <c:v>118.715029176074</c:v>
                </c:pt>
                <c:pt idx="229">
                  <c:v>118.446241089748</c:v>
                </c:pt>
                <c:pt idx="230">
                  <c:v>118.17812682498</c:v>
                </c:pt>
                <c:pt idx="231">
                  <c:v>117.910695896861</c:v>
                </c:pt>
                <c:pt idx="232">
                  <c:v>117.643957483611</c:v>
                </c:pt>
                <c:pt idx="233">
                  <c:v>117.377920428989</c:v>
                </c:pt>
                <c:pt idx="234">
                  <c:v>117.11259324069199</c:v>
                </c:pt>
                <c:pt idx="235">
                  <c:v>116.847984090613</c:v>
                </c:pt>
                <c:pt idx="236">
                  <c:v>116.584100813939</c:v>
                </c:pt>
                <c:pt idx="237">
                  <c:v>116.32095090988901</c:v>
                </c:pt>
                <c:pt idx="238">
                  <c:v>116.058541543209</c:v>
                </c:pt>
                <c:pt idx="239">
                  <c:v>115.796879542901</c:v>
                </c:pt>
                <c:pt idx="240">
                  <c:v>115.53597140381601</c:v>
                </c:pt>
                <c:pt idx="241">
                  <c:v>115.275823288003</c:v>
                </c:pt>
                <c:pt idx="242">
                  <c:v>115.016441025102</c:v>
                </c:pt>
                <c:pt idx="243">
                  <c:v>114.75783011408301</c:v>
                </c:pt>
                <c:pt idx="244">
                  <c:v>114.499995724396</c:v>
                </c:pt>
                <c:pt idx="245">
                  <c:v>114.242942696697</c:v>
                </c:pt>
                <c:pt idx="246">
                  <c:v>113.986675547557</c:v>
                </c:pt>
                <c:pt idx="247">
                  <c:v>113.73119846763301</c:v>
                </c:pt>
                <c:pt idx="248">
                  <c:v>113.47651532584899</c:v>
                </c:pt>
                <c:pt idx="249">
                  <c:v>113.222629671002</c:v>
                </c:pt>
                <c:pt idx="250">
                  <c:v>112.96954473466</c:v>
                </c:pt>
                <c:pt idx="251">
                  <c:v>112.71726343182399</c:v>
                </c:pt>
                <c:pt idx="252">
                  <c:v>112.465788365902</c:v>
                </c:pt>
                <c:pt idx="253">
                  <c:v>112.21512182936399</c:v>
                </c:pt>
                <c:pt idx="254">
                  <c:v>111.965265807443</c:v>
                </c:pt>
                <c:pt idx="255">
                  <c:v>111.716221980961</c:v>
                </c:pt>
                <c:pt idx="256">
                  <c:v>111.46799172807501</c:v>
                </c:pt>
                <c:pt idx="257">
                  <c:v>111.22057613051901</c:v>
                </c:pt>
                <c:pt idx="258">
                  <c:v>110.97397597217601</c:v>
                </c:pt>
                <c:pt idx="259">
                  <c:v>110.728191746343</c:v>
                </c:pt>
                <c:pt idx="260">
                  <c:v>110.483223657053</c:v>
                </c:pt>
                <c:pt idx="261">
                  <c:v>110.239071622328</c:v>
                </c:pt>
                <c:pt idx="262">
                  <c:v>109.99573527875</c:v>
                </c:pt>
                <c:pt idx="263">
                  <c:v>109.753213984228</c:v>
                </c:pt>
                <c:pt idx="264">
                  <c:v>109.51150682143</c:v>
                </c:pt>
                <c:pt idx="265">
                  <c:v>109.270612602033</c:v>
                </c:pt>
                <c:pt idx="266">
                  <c:v>109.03052987011201</c:v>
                </c:pt>
                <c:pt idx="267">
                  <c:v>108.791256905916</c:v>
                </c:pt>
                <c:pt idx="268">
                  <c:v>108.552791729129</c:v>
                </c:pt>
                <c:pt idx="269">
                  <c:v>108.31513210396299</c:v>
                </c:pt>
                <c:pt idx="270">
                  <c:v>108.078275541471</c:v>
                </c:pt>
                <c:pt idx="271">
                  <c:v>107.84221930444301</c:v>
                </c:pt>
                <c:pt idx="272">
                  <c:v>107.60696041166</c:v>
                </c:pt>
                <c:pt idx="273">
                  <c:v>107.372495640457</c:v>
                </c:pt>
                <c:pt idx="274">
                  <c:v>107.138821531986</c:v>
                </c:pt>
                <c:pt idx="275">
                  <c:v>106.905934394767</c:v>
                </c:pt>
                <c:pt idx="276">
                  <c:v>106.67383030770699</c:v>
                </c:pt>
                <c:pt idx="277">
                  <c:v>106.44250512705101</c:v>
                </c:pt>
                <c:pt idx="278">
                  <c:v>106.211954486398</c:v>
                </c:pt>
                <c:pt idx="279">
                  <c:v>105.98217380368099</c:v>
                </c:pt>
                <c:pt idx="280">
                  <c:v>105.753158284264</c:v>
                </c:pt>
                <c:pt idx="281">
                  <c:v>105.524902924632</c:v>
                </c:pt>
                <c:pt idx="282">
                  <c:v>105.297402516723</c:v>
                </c:pt>
                <c:pt idx="283">
                  <c:v>105.070651652309</c:v>
                </c:pt>
                <c:pt idx="284">
                  <c:v>104.84464472667</c:v>
                </c:pt>
                <c:pt idx="285">
                  <c:v>104.619375942365</c:v>
                </c:pt>
                <c:pt idx="286">
                  <c:v>104.394839313311</c:v>
                </c:pt>
                <c:pt idx="287">
                  <c:v>104.171028669297</c:v>
                </c:pt>
                <c:pt idx="288">
                  <c:v>103.94793765919999</c:v>
                </c:pt>
                <c:pt idx="289">
                  <c:v>103.725559755421</c:v>
                </c:pt>
                <c:pt idx="290">
                  <c:v>103.503888257852</c:v>
                </c:pt>
                <c:pt idx="291">
                  <c:v>103.282916296821</c:v>
                </c:pt>
                <c:pt idx="292">
                  <c:v>103.062636838565</c:v>
                </c:pt>
                <c:pt idx="293">
                  <c:v>102.84304268791399</c:v>
                </c:pt>
                <c:pt idx="294">
                  <c:v>102.624126492187</c:v>
                </c:pt>
                <c:pt idx="295">
                  <c:v>102.405880745788</c:v>
                </c:pt>
                <c:pt idx="296">
                  <c:v>102.188297793008</c:v>
                </c:pt>
                <c:pt idx="297">
                  <c:v>101.97136983241001</c:v>
                </c:pt>
                <c:pt idx="298">
                  <c:v>101.75508891984499</c:v>
                </c:pt>
                <c:pt idx="299">
                  <c:v>101.53944697312799</c:v>
                </c:pt>
                <c:pt idx="300">
                  <c:v>101.324435774961</c:v>
                </c:pt>
                <c:pt idx="301">
                  <c:v>101.110046976935</c:v>
                </c:pt>
                <c:pt idx="302">
                  <c:v>100.896272102556</c:v>
                </c:pt>
                <c:pt idx="303">
                  <c:v>100.683102551404</c:v>
                </c:pt>
                <c:pt idx="304">
                  <c:v>100.470529602124</c:v>
                </c:pt>
                <c:pt idx="305">
                  <c:v>100.258544416516</c:v>
                </c:pt>
                <c:pt idx="306">
                  <c:v>100.047138042947</c:v>
                </c:pt>
                <c:pt idx="307">
                  <c:v>99.8363014180226</c:v>
                </c:pt>
                <c:pt idx="308">
                  <c:v>99.626025373625595</c:v>
                </c:pt>
                <c:pt idx="309">
                  <c:v>99.416300635789995</c:v>
                </c:pt>
                <c:pt idx="310">
                  <c:v>99.207117831886706</c:v>
                </c:pt>
                <c:pt idx="311">
                  <c:v>98.998467491404796</c:v>
                </c:pt>
                <c:pt idx="312">
                  <c:v>98.790340049968606</c:v>
                </c:pt>
                <c:pt idx="313">
                  <c:v>98.582725853439499</c:v>
                </c:pt>
                <c:pt idx="314">
                  <c:v>98.375615159422395</c:v>
                </c:pt>
                <c:pt idx="315">
                  <c:v>98.1689981413368</c:v>
                </c:pt>
                <c:pt idx="316">
                  <c:v>97.962864891921996</c:v>
                </c:pt>
                <c:pt idx="317">
                  <c:v>97.757205424996897</c:v>
                </c:pt>
                <c:pt idx="318">
                  <c:v>97.552009679989396</c:v>
                </c:pt>
                <c:pt idx="319">
                  <c:v>97.347267523876894</c:v>
                </c:pt>
                <c:pt idx="320">
                  <c:v>97.142968754528596</c:v>
                </c:pt>
                <c:pt idx="321">
                  <c:v>96.939103103435002</c:v>
                </c:pt>
                <c:pt idx="322">
                  <c:v>96.735660239561</c:v>
                </c:pt>
                <c:pt idx="323">
                  <c:v>96.532629770392802</c:v>
                </c:pt>
                <c:pt idx="324">
                  <c:v>96.330001246491605</c:v>
                </c:pt>
                <c:pt idx="325">
                  <c:v>96.127764163685796</c:v>
                </c:pt>
                <c:pt idx="326">
                  <c:v>95.925907965896997</c:v>
                </c:pt>
                <c:pt idx="327">
                  <c:v>95.724422047335494</c:v>
                </c:pt>
                <c:pt idx="328">
                  <c:v>95.523295756573702</c:v>
                </c:pt>
                <c:pt idx="329">
                  <c:v>95.322518397382296</c:v>
                </c:pt>
                <c:pt idx="330">
                  <c:v>95.122079233764396</c:v>
                </c:pt>
                <c:pt idx="331">
                  <c:v>94.921967490759698</c:v>
                </c:pt>
                <c:pt idx="332">
                  <c:v>94.722172357272996</c:v>
                </c:pt>
                <c:pt idx="333">
                  <c:v>94.522682989741398</c:v>
                </c:pt>
                <c:pt idx="334">
                  <c:v>94.323488514122502</c:v>
                </c:pt>
                <c:pt idx="335">
                  <c:v>94.124578028263301</c:v>
                </c:pt>
                <c:pt idx="336">
                  <c:v>93.925940604678601</c:v>
                </c:pt>
                <c:pt idx="337">
                  <c:v>93.727565293081994</c:v>
                </c:pt>
                <c:pt idx="338">
                  <c:v>93.529441123365501</c:v>
                </c:pt>
                <c:pt idx="339">
                  <c:v>93.331557107405899</c:v>
                </c:pt>
                <c:pt idx="340">
                  <c:v>93.1339022419223</c:v>
                </c:pt>
                <c:pt idx="341">
                  <c:v>92.936465510872097</c:v>
                </c:pt>
                <c:pt idx="342">
                  <c:v>92.739235888186997</c:v>
                </c:pt>
                <c:pt idx="343">
                  <c:v>92.542202340123893</c:v>
                </c:pt>
                <c:pt idx="344">
                  <c:v>92.3453538278021</c:v>
                </c:pt>
                <c:pt idx="345">
                  <c:v>92.148679309071795</c:v>
                </c:pt>
                <c:pt idx="346">
                  <c:v>91.952167742104706</c:v>
                </c:pt>
                <c:pt idx="347">
                  <c:v>91.755808086765498</c:v>
                </c:pt>
                <c:pt idx="348">
                  <c:v>91.559589307936307</c:v>
                </c:pt>
                <c:pt idx="349">
                  <c:v>91.363500376715294</c:v>
                </c:pt>
                <c:pt idx="350">
                  <c:v>91.167530274961607</c:v>
                </c:pt>
                <c:pt idx="351">
                  <c:v>90.971667995460905</c:v>
                </c:pt>
                <c:pt idx="352">
                  <c:v>90.775902545549599</c:v>
                </c:pt>
                <c:pt idx="353">
                  <c:v>90.580222950101899</c:v>
                </c:pt>
                <c:pt idx="354">
                  <c:v>90.384618252328295</c:v>
                </c:pt>
                <c:pt idx="355">
                  <c:v>90.189077517651796</c:v>
                </c:pt>
                <c:pt idx="356">
                  <c:v>89.993589836072402</c:v>
                </c:pt>
                <c:pt idx="357">
                  <c:v>89.798144323805701</c:v>
                </c:pt>
                <c:pt idx="358">
                  <c:v>89.602730126268597</c:v>
                </c:pt>
                <c:pt idx="359">
                  <c:v>89.407336420765503</c:v>
                </c:pt>
                <c:pt idx="360">
                  <c:v>89.211952418702396</c:v>
                </c:pt>
                <c:pt idx="361">
                  <c:v>89.016567368533799</c:v>
                </c:pt>
                <c:pt idx="362">
                  <c:v>88.821170557144498</c:v>
                </c:pt>
                <c:pt idx="363">
                  <c:v>88.625751314087495</c:v>
                </c:pt>
                <c:pt idx="364">
                  <c:v>88.430299012856807</c:v>
                </c:pt>
                <c:pt idx="365">
                  <c:v>88.234803073714502</c:v>
                </c:pt>
                <c:pt idx="366">
                  <c:v>88.039252966781106</c:v>
                </c:pt>
                <c:pt idx="367">
                  <c:v>87.843638214311198</c:v>
                </c:pt>
                <c:pt idx="368">
                  <c:v>87.6479483930745</c:v>
                </c:pt>
                <c:pt idx="369">
                  <c:v>87.452173137462907</c:v>
                </c:pt>
                <c:pt idx="370">
                  <c:v>87.256302142061401</c:v>
                </c:pt>
                <c:pt idx="371">
                  <c:v>87.060325164109898</c:v>
                </c:pt>
                <c:pt idx="372">
                  <c:v>86.864232026550596</c:v>
                </c:pt>
                <c:pt idx="373">
                  <c:v>86.668012620538505</c:v>
                </c:pt>
                <c:pt idx="374">
                  <c:v>86.471656908298399</c:v>
                </c:pt>
                <c:pt idx="375">
                  <c:v>86.275154926283804</c:v>
                </c:pt>
                <c:pt idx="376">
                  <c:v>86.078496787128699</c:v>
                </c:pt>
                <c:pt idx="377">
                  <c:v>85.881672683470597</c:v>
                </c:pt>
                <c:pt idx="378">
                  <c:v>85.684672890384306</c:v>
                </c:pt>
                <c:pt idx="379">
                  <c:v>85.487487768215701</c:v>
                </c:pt>
                <c:pt idx="380">
                  <c:v>85.290107765932902</c:v>
                </c:pt>
                <c:pt idx="381">
                  <c:v>85.092523423821802</c:v>
                </c:pt>
                <c:pt idx="382">
                  <c:v>84.894725376156103</c:v>
                </c:pt>
                <c:pt idx="383">
                  <c:v>84.696704355241394</c:v>
                </c:pt>
                <c:pt idx="384">
                  <c:v>84.498451193574994</c:v>
                </c:pt>
                <c:pt idx="385">
                  <c:v>84.2999568273937</c:v>
                </c:pt>
                <c:pt idx="386">
                  <c:v>84.101212299711406</c:v>
                </c:pt>
                <c:pt idx="387">
                  <c:v>83.902208763677706</c:v>
                </c:pt>
                <c:pt idx="388">
                  <c:v>83.702937485501494</c:v>
                </c:pt>
                <c:pt idx="389">
                  <c:v>83.503389847826895</c:v>
                </c:pt>
                <c:pt idx="390">
                  <c:v>83.303557353511096</c:v>
                </c:pt>
                <c:pt idx="391">
                  <c:v>83.103431628020701</c:v>
                </c:pt>
                <c:pt idx="392">
                  <c:v>82.903004423570906</c:v>
                </c:pt>
                <c:pt idx="393">
                  <c:v>82.702267622334404</c:v>
                </c:pt>
                <c:pt idx="394">
                  <c:v>82.501213239814504</c:v>
                </c:pt>
                <c:pt idx="395">
                  <c:v>82.299833428298697</c:v>
                </c:pt>
                <c:pt idx="396">
                  <c:v>82.098120480493805</c:v>
                </c:pt>
                <c:pt idx="397">
                  <c:v>81.896066832694899</c:v>
                </c:pt>
                <c:pt idx="398">
                  <c:v>81.693665069316793</c:v>
                </c:pt>
                <c:pt idx="399">
                  <c:v>81.490907925291694</c:v>
                </c:pt>
                <c:pt idx="400">
                  <c:v>81.287788290727704</c:v>
                </c:pt>
                <c:pt idx="401">
                  <c:v>81.0842992138451</c:v>
                </c:pt>
                <c:pt idx="402">
                  <c:v>80.880433905546894</c:v>
                </c:pt>
                <c:pt idx="403">
                  <c:v>80.676185742165799</c:v>
                </c:pt>
                <c:pt idx="404">
                  <c:v>80.471548270204593</c:v>
                </c:pt>
                <c:pt idx="405">
                  <c:v>80.266515209388103</c:v>
                </c:pt>
                <c:pt idx="406">
                  <c:v>80.061080457285101</c:v>
                </c:pt>
                <c:pt idx="407">
                  <c:v>79.8552380923594</c:v>
                </c:pt>
                <c:pt idx="408">
                  <c:v>79.648982378441005</c:v>
                </c:pt>
                <c:pt idx="409">
                  <c:v>79.442307768536295</c:v>
                </c:pt>
                <c:pt idx="410">
                  <c:v>79.235208908871996</c:v>
                </c:pt>
                <c:pt idx="411">
                  <c:v>79.027680642604807</c:v>
                </c:pt>
                <c:pt idx="412">
                  <c:v>78.819718014144399</c:v>
                </c:pt>
                <c:pt idx="413">
                  <c:v>78.611316272898904</c:v>
                </c:pt>
                <c:pt idx="414">
                  <c:v>78.402470877608096</c:v>
                </c:pt>
                <c:pt idx="415">
                  <c:v>78.193177500226398</c:v>
                </c:pt>
                <c:pt idx="416">
                  <c:v>77.983432030100602</c:v>
                </c:pt>
                <c:pt idx="417">
                  <c:v>77.773230577918</c:v>
                </c:pt>
                <c:pt idx="418">
                  <c:v>77.562569479815807</c:v>
                </c:pt>
                <c:pt idx="419">
                  <c:v>77.351445301939094</c:v>
                </c:pt>
                <c:pt idx="420">
                  <c:v>77.139854843971193</c:v>
                </c:pt>
                <c:pt idx="421">
                  <c:v>76.927795143471897</c:v>
                </c:pt>
                <c:pt idx="422">
                  <c:v>76.715263480026493</c:v>
                </c:pt>
                <c:pt idx="423">
                  <c:v>76.502257379457305</c:v>
                </c:pt>
                <c:pt idx="424">
                  <c:v>76.288774617850805</c:v>
                </c:pt>
                <c:pt idx="425">
                  <c:v>76.074813225652605</c:v>
                </c:pt>
                <c:pt idx="426">
                  <c:v>75.860371491616903</c:v>
                </c:pt>
                <c:pt idx="427">
                  <c:v>75.645447967361207</c:v>
                </c:pt>
                <c:pt idx="428">
                  <c:v>75.430041470827902</c:v>
                </c:pt>
                <c:pt idx="429">
                  <c:v>75.214151090848205</c:v>
                </c:pt>
                <c:pt idx="430">
                  <c:v>74.997776190643506</c:v>
                </c:pt>
                <c:pt idx="431">
                  <c:v>74.780916412645496</c:v>
                </c:pt>
                <c:pt idx="432">
                  <c:v>74.563571681324106</c:v>
                </c:pt>
                <c:pt idx="433">
                  <c:v>74.345742208009995</c:v>
                </c:pt>
                <c:pt idx="434">
                  <c:v>74.127428494464496</c:v>
                </c:pt>
                <c:pt idx="435">
                  <c:v>73.908631336660406</c:v>
                </c:pt>
                <c:pt idx="436">
                  <c:v>73.689351828826005</c:v>
                </c:pt>
                <c:pt idx="437">
                  <c:v>73.469591366772605</c:v>
                </c:pt>
                <c:pt idx="438">
                  <c:v>73.249351651741406</c:v>
                </c:pt>
                <c:pt idx="439">
                  <c:v>73.028634694423701</c:v>
                </c:pt>
                <c:pt idx="440">
                  <c:v>72.807442817817105</c:v>
                </c:pt>
                <c:pt idx="441">
                  <c:v>72.585778661215201</c:v>
                </c:pt>
                <c:pt idx="442">
                  <c:v>72.363645183482305</c:v>
                </c:pt>
                <c:pt idx="443">
                  <c:v>72.141045666179096</c:v>
                </c:pt>
                <c:pt idx="444">
                  <c:v>71.917983717104093</c:v>
                </c:pt>
                <c:pt idx="445">
                  <c:v>71.694463273360697</c:v>
                </c:pt>
                <c:pt idx="446">
                  <c:v>71.470488604123503</c:v>
                </c:pt>
                <c:pt idx="447">
                  <c:v>71.246064314007398</c:v>
                </c:pt>
                <c:pt idx="448">
                  <c:v>71.021195345637096</c:v>
                </c:pt>
                <c:pt idx="449">
                  <c:v>70.795886982472098</c:v>
                </c:pt>
                <c:pt idx="450">
                  <c:v>70.570144851360098</c:v>
                </c:pt>
                <c:pt idx="451">
                  <c:v>70.343974925241298</c:v>
                </c:pt>
                <c:pt idx="452">
                  <c:v>70.117383525213299</c:v>
                </c:pt>
                <c:pt idx="453">
                  <c:v>69.890377322950101</c:v>
                </c:pt>
                <c:pt idx="454">
                  <c:v>69.662963342813498</c:v>
                </c:pt>
                <c:pt idx="455">
                  <c:v>69.435148963744396</c:v>
                </c:pt>
                <c:pt idx="456">
                  <c:v>69.206941921179407</c:v>
                </c:pt>
                <c:pt idx="457">
                  <c:v>68.978350308410199</c:v>
                </c:pt>
                <c:pt idx="458">
                  <c:v>68.749382578712002</c:v>
                </c:pt>
                <c:pt idx="459">
                  <c:v>68.520047545823004</c:v>
                </c:pt>
                <c:pt idx="460">
                  <c:v>68.290354385979398</c:v>
                </c:pt>
                <c:pt idx="461">
                  <c:v>68.060312638292501</c:v>
                </c:pt>
                <c:pt idx="462">
                  <c:v>67.829932205799594</c:v>
                </c:pt>
                <c:pt idx="463">
                  <c:v>67.5992233562514</c:v>
                </c:pt>
                <c:pt idx="464">
                  <c:v>67.368196722429502</c:v>
                </c:pt>
                <c:pt idx="465">
                  <c:v>67.136863302155703</c:v>
                </c:pt>
                <c:pt idx="466">
                  <c:v>66.905234459008</c:v>
                </c:pt>
                <c:pt idx="467">
                  <c:v>66.673321921496097</c:v>
                </c:pt>
                <c:pt idx="468">
                  <c:v>66.441137783279103</c:v>
                </c:pt>
                <c:pt idx="469">
                  <c:v>66.2086945022034</c:v>
                </c:pt>
                <c:pt idx="470">
                  <c:v>65.976004899969297</c:v>
                </c:pt>
                <c:pt idx="471">
                  <c:v>65.743082160832401</c:v>
                </c:pt>
                <c:pt idx="472">
                  <c:v>65.509939830631296</c:v>
                </c:pt>
                <c:pt idx="473">
                  <c:v>65.2765918152257</c:v>
                </c:pt>
                <c:pt idx="474">
                  <c:v>65.043052379071398</c:v>
                </c:pt>
                <c:pt idx="475">
                  <c:v>64.809336143330995</c:v>
                </c:pt>
                <c:pt idx="476">
                  <c:v>64.575458083567099</c:v>
                </c:pt>
                <c:pt idx="477">
                  <c:v>64.341433527836102</c:v>
                </c:pt>
                <c:pt idx="478">
                  <c:v>64.107278153879506</c:v>
                </c:pt>
                <c:pt idx="479">
                  <c:v>63.873007986368201</c:v>
                </c:pt>
                <c:pt idx="480">
                  <c:v>63.638639394129697</c:v>
                </c:pt>
                <c:pt idx="481">
                  <c:v>63.404189086638702</c:v>
                </c:pt>
                <c:pt idx="482">
                  <c:v>63.169674110711703</c:v>
                </c:pt>
                <c:pt idx="483">
                  <c:v>62.935111846763498</c:v>
                </c:pt>
                <c:pt idx="484">
                  <c:v>62.700520004819403</c:v>
                </c:pt>
                <c:pt idx="485">
                  <c:v>62.465916620442897</c:v>
                </c:pt>
                <c:pt idx="486">
                  <c:v>62.2313200502578</c:v>
                </c:pt>
                <c:pt idx="487">
                  <c:v>61.996748967244201</c:v>
                </c:pt>
                <c:pt idx="488">
                  <c:v>61.762222355972597</c:v>
                </c:pt>
                <c:pt idx="489">
                  <c:v>61.527759507439299</c:v>
                </c:pt>
                <c:pt idx="490">
                  <c:v>61.293380013732303</c:v>
                </c:pt>
                <c:pt idx="491">
                  <c:v>61.059103762407098</c:v>
                </c:pt>
                <c:pt idx="492">
                  <c:v>60.824950930747001</c:v>
                </c:pt>
                <c:pt idx="493">
                  <c:v>60.590941979891902</c:v>
                </c:pt>
                <c:pt idx="494">
                  <c:v>60.357097648223601</c:v>
                </c:pt>
                <c:pt idx="495">
                  <c:v>60.123438945364001</c:v>
                </c:pt>
                <c:pt idx="496">
                  <c:v>59.889987145212402</c:v>
                </c:pt>
                <c:pt idx="497">
                  <c:v>59.656763779098497</c:v>
                </c:pt>
                <c:pt idx="498">
                  <c:v>59.4237906289829</c:v>
                </c:pt>
                <c:pt idx="499">
                  <c:v>59.191089719855299</c:v>
                </c:pt>
                <c:pt idx="500">
                  <c:v>58.958683312498003</c:v>
                </c:pt>
                <c:pt idx="501">
                  <c:v>58.726593895797897</c:v>
                </c:pt>
                <c:pt idx="502">
                  <c:v>58.494844178833503</c:v>
                </c:pt>
                <c:pt idx="503">
                  <c:v>58.263457083103198</c:v>
                </c:pt>
                <c:pt idx="504">
                  <c:v>58.0324557340494</c:v>
                </c:pt>
                <c:pt idx="505">
                  <c:v>57.801863453100403</c:v>
                </c:pt>
                <c:pt idx="506">
                  <c:v>57.571703748896603</c:v>
                </c:pt>
                <c:pt idx="507">
                  <c:v>57.342000308894399</c:v>
                </c:pt>
                <c:pt idx="508">
                  <c:v>57.1127769904408</c:v>
                </c:pt>
                <c:pt idx="509">
                  <c:v>56.884057811988797</c:v>
                </c:pt>
                <c:pt idx="510">
                  <c:v>56.655866944112702</c:v>
                </c:pt>
                <c:pt idx="511">
                  <c:v>56.428228700337499</c:v>
                </c:pt>
                <c:pt idx="512">
                  <c:v>56.201167527917598</c:v>
                </c:pt>
                <c:pt idx="513">
                  <c:v>55.974707998575703</c:v>
                </c:pt>
                <c:pt idx="514">
                  <c:v>55.748874799028201</c:v>
                </c:pt>
                <c:pt idx="515">
                  <c:v>55.5236927215552</c:v>
                </c:pt>
                <c:pt idx="516">
                  <c:v>55.299186654411599</c:v>
                </c:pt>
                <c:pt idx="517">
                  <c:v>55.075381572260099</c:v>
                </c:pt>
                <c:pt idx="518">
                  <c:v>54.852302526427998</c:v>
                </c:pt>
                <c:pt idx="519">
                  <c:v>54.629974635380997</c:v>
                </c:pt>
                <c:pt idx="520">
                  <c:v>54.408423074749003</c:v>
                </c:pt>
                <c:pt idx="521">
                  <c:v>54.187673067773403</c:v>
                </c:pt>
                <c:pt idx="522">
                  <c:v>53.967749875385003</c:v>
                </c:pt>
                <c:pt idx="523">
                  <c:v>53.7486787865843</c:v>
                </c:pt>
                <c:pt idx="524">
                  <c:v>53.5304851085316</c:v>
                </c:pt>
                <c:pt idx="525">
                  <c:v>53.313194156931303</c:v>
                </c:pt>
                <c:pt idx="526">
                  <c:v>53.096831246157898</c:v>
                </c:pt>
                <c:pt idx="527">
                  <c:v>52.881421679723701</c:v>
                </c:pt>
                <c:pt idx="528">
                  <c:v>52.666990740540399</c:v>
                </c:pt>
                <c:pt idx="529">
                  <c:v>52.453563681308303</c:v>
                </c:pt>
                <c:pt idx="530">
                  <c:v>52.241165715120196</c:v>
                </c:pt>
                <c:pt idx="531">
                  <c:v>52.029822005785299</c:v>
                </c:pt>
                <c:pt idx="532">
                  <c:v>51.819557658645103</c:v>
                </c:pt>
                <c:pt idx="533">
                  <c:v>51.610397711190203</c:v>
                </c:pt>
                <c:pt idx="534">
                  <c:v>51.402367123898202</c:v>
                </c:pt>
                <c:pt idx="535">
                  <c:v>51.1954907710589</c:v>
                </c:pt>
                <c:pt idx="536">
                  <c:v>50.989793431919999</c:v>
                </c:pt>
                <c:pt idx="537">
                  <c:v>50.785299781739397</c:v>
                </c:pt>
                <c:pt idx="538">
                  <c:v>50.582034383058101</c:v>
                </c:pt>
                <c:pt idx="539">
                  <c:v>50.380021677144597</c:v>
                </c:pt>
                <c:pt idx="540">
                  <c:v>50.179285975478997</c:v>
                </c:pt>
                <c:pt idx="541">
                  <c:v>49.979851451481203</c:v>
                </c:pt>
                <c:pt idx="542">
                  <c:v>49.781742132328802</c:v>
                </c:pt>
                <c:pt idx="543">
                  <c:v>49.5849818909726</c:v>
                </c:pt>
                <c:pt idx="544">
                  <c:v>49.389594438274202</c:v>
                </c:pt>
                <c:pt idx="545">
                  <c:v>49.195603315392802</c:v>
                </c:pt>
                <c:pt idx="546">
                  <c:v>49.003031886195501</c:v>
                </c:pt>
                <c:pt idx="547">
                  <c:v>48.811903330080597</c:v>
                </c:pt>
                <c:pt idx="548">
                  <c:v>48.622240634759002</c:v>
                </c:pt>
                <c:pt idx="549">
                  <c:v>48.434066589290602</c:v>
                </c:pt>
                <c:pt idx="550">
                  <c:v>48.247403777428403</c:v>
                </c:pt>
                <c:pt idx="551">
                  <c:v>48.062274570990397</c:v>
                </c:pt>
                <c:pt idx="552">
                  <c:v>47.878701123504399</c:v>
                </c:pt>
                <c:pt idx="553">
                  <c:v>47.696705364089603</c:v>
                </c:pt>
                <c:pt idx="554">
                  <c:v>47.516308991428197</c:v>
                </c:pt>
                <c:pt idx="555">
                  <c:v>47.337533468090903</c:v>
                </c:pt>
                <c:pt idx="556">
                  <c:v>47.160400014956103</c:v>
                </c:pt>
                <c:pt idx="557">
                  <c:v>46.984929605795102</c:v>
                </c:pt>
                <c:pt idx="558">
                  <c:v>46.811142962236801</c:v>
                </c:pt>
                <c:pt idx="559">
                  <c:v>46.639060548762501</c:v>
                </c:pt>
                <c:pt idx="560">
                  <c:v>46.468702567993198</c:v>
                </c:pt>
                <c:pt idx="561">
                  <c:v>46.300088956192198</c:v>
                </c:pt>
                <c:pt idx="562">
                  <c:v>46.133239378918901</c:v>
                </c:pt>
                <c:pt idx="563">
                  <c:v>45.968173226911503</c:v>
                </c:pt>
                <c:pt idx="564">
                  <c:v>45.804909612191501</c:v>
                </c:pt>
                <c:pt idx="565">
                  <c:v>45.643467364346499</c:v>
                </c:pt>
                <c:pt idx="566">
                  <c:v>45.4838650270435</c:v>
                </c:pt>
                <c:pt idx="567">
                  <c:v>45.326120854664502</c:v>
                </c:pt>
                <c:pt idx="568">
                  <c:v>45.170252809214603</c:v>
                </c:pt>
                <c:pt idx="569">
                  <c:v>45.0162785574136</c:v>
                </c:pt>
                <c:pt idx="570">
                  <c:v>44.864215467925</c:v>
                </c:pt>
                <c:pt idx="571">
                  <c:v>44.714080608818399</c:v>
                </c:pt>
                <c:pt idx="572">
                  <c:v>44.565890745188099</c:v>
                </c:pt>
                <c:pt idx="573">
                  <c:v>44.419662336953301</c:v>
                </c:pt>
                <c:pt idx="574">
                  <c:v>44.2754115368787</c:v>
                </c:pt>
                <c:pt idx="575">
                  <c:v>44.133154188673601</c:v>
                </c:pt>
                <c:pt idx="576">
                  <c:v>43.992905825323298</c:v>
                </c:pt>
                <c:pt idx="577">
                  <c:v>43.854681667586597</c:v>
                </c:pt>
                <c:pt idx="578">
                  <c:v>43.718496622617501</c:v>
                </c:pt>
                <c:pt idx="579">
                  <c:v>43.584365282734304</c:v>
                </c:pt>
                <c:pt idx="580">
                  <c:v>43.452301924378403</c:v>
                </c:pt>
                <c:pt idx="581">
                  <c:v>43.322320507173302</c:v>
                </c:pt>
                <c:pt idx="582">
                  <c:v>43.194434673149097</c:v>
                </c:pt>
                <c:pt idx="583">
                  <c:v>43.068657746067203</c:v>
                </c:pt>
                <c:pt idx="584">
                  <c:v>42.945002730896597</c:v>
                </c:pt>
                <c:pt idx="585">
                  <c:v>42.823482313419198</c:v>
                </c:pt>
                <c:pt idx="586">
                  <c:v>42.704108859901197</c:v>
                </c:pt>
                <c:pt idx="587">
                  <c:v>42.586894416945498</c:v>
                </c:pt>
                <c:pt idx="588">
                  <c:v>42.471850711368397</c:v>
                </c:pt>
                <c:pt idx="589">
                  <c:v>42.358989150249798</c:v>
                </c:pt>
                <c:pt idx="590">
                  <c:v>42.248320821020798</c:v>
                </c:pt>
                <c:pt idx="591">
                  <c:v>42.139856491672703</c:v>
                </c:pt>
                <c:pt idx="592">
                  <c:v>42.033606611017902</c:v>
                </c:pt>
                <c:pt idx="593">
                  <c:v>41.929581309047897</c:v>
                </c:pt>
                <c:pt idx="594">
                  <c:v>41.827790397367004</c:v>
                </c:pt>
                <c:pt idx="595">
                  <c:v>41.728243369646002</c:v>
                </c:pt>
                <c:pt idx="596">
                  <c:v>41.630949402223202</c:v>
                </c:pt>
                <c:pt idx="597">
                  <c:v>41.535917354617098</c:v>
                </c:pt>
                <c:pt idx="598">
                  <c:v>41.443155770267197</c:v>
                </c:pt>
                <c:pt idx="599">
                  <c:v>41.352672877141103</c:v>
                </c:pt>
                <c:pt idx="600">
                  <c:v>41.264476588513197</c:v>
                </c:pt>
                <c:pt idx="601">
                  <c:v>41.178574503683599</c:v>
                </c:pt>
                <c:pt idx="602">
                  <c:v>41.0949739087823</c:v>
                </c:pt>
                <c:pt idx="603">
                  <c:v>41.013681777571598</c:v>
                </c:pt>
                <c:pt idx="604">
                  <c:v>40.934704772257703</c:v>
                </c:pt>
                <c:pt idx="605">
                  <c:v>40.858049244318401</c:v>
                </c:pt>
                <c:pt idx="606">
                  <c:v>40.783721235365299</c:v>
                </c:pt>
                <c:pt idx="607">
                  <c:v>40.711726477967197</c:v>
                </c:pt>
                <c:pt idx="608">
                  <c:v>40.642070396484399</c:v>
                </c:pt>
                <c:pt idx="609">
                  <c:v>40.574758107915798</c:v>
                </c:pt>
                <c:pt idx="610">
                  <c:v>40.509794422720702</c:v>
                </c:pt>
                <c:pt idx="611">
                  <c:v>40.447183845621502</c:v>
                </c:pt>
                <c:pt idx="612">
                  <c:v>40.386930576388103</c:v>
                </c:pt>
                <c:pt idx="613">
                  <c:v>40.3290385106136</c:v>
                </c:pt>
                <c:pt idx="614">
                  <c:v>40.2735112404633</c:v>
                </c:pt>
                <c:pt idx="615">
                  <c:v>40.220352055375699</c:v>
                </c:pt>
                <c:pt idx="616">
                  <c:v>40.169563942736403</c:v>
                </c:pt>
                <c:pt idx="617">
                  <c:v>40.121149588539502</c:v>
                </c:pt>
                <c:pt idx="618">
                  <c:v>40.075111377989103</c:v>
                </c:pt>
                <c:pt idx="619">
                  <c:v>40.031451396069002</c:v>
                </c:pt>
                <c:pt idx="620">
                  <c:v>39.990171428043702</c:v>
                </c:pt>
                <c:pt idx="621">
                  <c:v>39.951272959974901</c:v>
                </c:pt>
                <c:pt idx="622">
                  <c:v>39.914757179101798</c:v>
                </c:pt>
                <c:pt idx="623">
                  <c:v>39.880624974267597</c:v>
                </c:pt>
                <c:pt idx="624">
                  <c:v>39.848876936209102</c:v>
                </c:pt>
                <c:pt idx="625">
                  <c:v>39.819513357855598</c:v>
                </c:pt>
                <c:pt idx="626">
                  <c:v>39.7925342345372</c:v>
                </c:pt>
                <c:pt idx="627">
                  <c:v>39.767939264151501</c:v>
                </c:pt>
                <c:pt idx="628">
                  <c:v>39.745727847267602</c:v>
                </c:pt>
                <c:pt idx="629">
                  <c:v>39.725899087171499</c:v>
                </c:pt>
                <c:pt idx="630">
                  <c:v>39.708451789880399</c:v>
                </c:pt>
                <c:pt idx="631">
                  <c:v>39.693384464037997</c:v>
                </c:pt>
                <c:pt idx="632">
                  <c:v>39.680695320827603</c:v>
                </c:pt>
                <c:pt idx="633">
                  <c:v>39.670382273753702</c:v>
                </c:pt>
                <c:pt idx="634">
                  <c:v>39.662442938420199</c:v>
                </c:pt>
                <c:pt idx="635">
                  <c:v>39.656874632221601</c:v>
                </c:pt>
                <c:pt idx="636">
                  <c:v>39.653674373981197</c:v>
                </c:pt>
                <c:pt idx="637">
                  <c:v>39.652838883538799</c:v>
                </c:pt>
                <c:pt idx="638">
                  <c:v>39.654364581278401</c:v>
                </c:pt>
                <c:pt idx="639">
                  <c:v>39.658247587598296</c:v>
                </c:pt>
                <c:pt idx="640">
                  <c:v>39.664483722336499</c:v>
                </c:pt>
                <c:pt idx="641">
                  <c:v>39.673068504133497</c:v>
                </c:pt>
                <c:pt idx="642">
                  <c:v>39.683997149757097</c:v>
                </c:pt>
                <c:pt idx="643">
                  <c:v>39.697264573364102</c:v>
                </c:pt>
                <c:pt idx="644">
                  <c:v>39.712865385734702</c:v>
                </c:pt>
                <c:pt idx="645">
                  <c:v>39.7307938934443</c:v>
                </c:pt>
                <c:pt idx="646">
                  <c:v>39.751044098010503</c:v>
                </c:pt>
                <c:pt idx="647">
                  <c:v>39.7736096949941</c:v>
                </c:pt>
                <c:pt idx="648">
                  <c:v>39.798484073057999</c:v>
                </c:pt>
                <c:pt idx="649">
                  <c:v>39.825660313010196</c:v>
                </c:pt>
                <c:pt idx="650">
                  <c:v>39.855131186802197</c:v>
                </c:pt>
                <c:pt idx="651">
                  <c:v>39.886889156509099</c:v>
                </c:pt>
                <c:pt idx="652">
                  <c:v>39.920926373289703</c:v>
                </c:pt>
                <c:pt idx="653">
                  <c:v>39.957234676309</c:v>
                </c:pt>
                <c:pt idx="654">
                  <c:v>39.995805591686903</c:v>
                </c:pt>
                <c:pt idx="655">
                  <c:v>40.036630331386903</c:v>
                </c:pt>
                <c:pt idx="656">
                  <c:v>40.079699792131997</c:v>
                </c:pt>
                <c:pt idx="657">
                  <c:v>40.1250045543079</c:v>
                </c:pt>
                <c:pt idx="658">
                  <c:v>40.172534880861598</c:v>
                </c:pt>
                <c:pt idx="659">
                  <c:v>40.2222807162251</c:v>
                </c:pt>
                <c:pt idx="660">
                  <c:v>40.274231685230099</c:v>
                </c:pt>
                <c:pt idx="661">
                  <c:v>40.328377092048299</c:v>
                </c:pt>
                <c:pt idx="662">
                  <c:v>40.384705919157</c:v>
                </c:pt>
                <c:pt idx="663">
                  <c:v>40.4432068263202</c:v>
                </c:pt>
                <c:pt idx="664">
                  <c:v>40.503868149613801</c:v>
                </c:pt>
                <c:pt idx="665">
                  <c:v>40.566677900475</c:v>
                </c:pt>
                <c:pt idx="666">
                  <c:v>40.631623764802903</c:v>
                </c:pt>
                <c:pt idx="667">
                  <c:v>40.698693102100997</c:v>
                </c:pt>
                <c:pt idx="668">
                  <c:v>40.767872944671502</c:v>
                </c:pt>
                <c:pt idx="669">
                  <c:v>40.839149996880302</c:v>
                </c:pt>
                <c:pt idx="670">
                  <c:v>40.912510634463899</c:v>
                </c:pt>
                <c:pt idx="671">
                  <c:v>40.987940903922997</c:v>
                </c:pt>
                <c:pt idx="672">
                  <c:v>41.0654265219897</c:v>
                </c:pt>
                <c:pt idx="673">
                  <c:v>41.144952875163703</c:v>
                </c:pt>
                <c:pt idx="674">
                  <c:v>41.2265050193487</c:v>
                </c:pt>
                <c:pt idx="675">
                  <c:v>41.310067679569002</c:v>
                </c:pt>
                <c:pt idx="676">
                  <c:v>41.395625249797597</c:v>
                </c:pt>
                <c:pt idx="677">
                  <c:v>41.483161792873403</c:v>
                </c:pt>
                <c:pt idx="678">
                  <c:v>41.572661040531798</c:v>
                </c:pt>
                <c:pt idx="679">
                  <c:v>41.664106393558001</c:v>
                </c:pt>
                <c:pt idx="680">
                  <c:v>41.757480922042802</c:v>
                </c:pt>
                <c:pt idx="681">
                  <c:v>41.852767365788502</c:v>
                </c:pt>
                <c:pt idx="682">
                  <c:v>41.949948134816204</c:v>
                </c:pt>
                <c:pt idx="683">
                  <c:v>42.049005310035099</c:v>
                </c:pt>
                <c:pt idx="684">
                  <c:v>42.1499206440363</c:v>
                </c:pt>
                <c:pt idx="685">
                  <c:v>42.252675562041702</c:v>
                </c:pt>
                <c:pt idx="686">
                  <c:v>42.357251162995503</c:v>
                </c:pt>
                <c:pt idx="687">
                  <c:v>42.463628220824702</c:v>
                </c:pt>
                <c:pt idx="688">
                  <c:v>42.571787185842503</c:v>
                </c:pt>
                <c:pt idx="689">
                  <c:v>42.681708186334397</c:v>
                </c:pt>
                <c:pt idx="690">
                  <c:v>42.793371030298601</c:v>
                </c:pt>
                <c:pt idx="691">
                  <c:v>42.9067552073736</c:v>
                </c:pt>
                <c:pt idx="692">
                  <c:v>43.0218398909294</c:v>
                </c:pt>
                <c:pt idx="693">
                  <c:v>43.1386039403476</c:v>
                </c:pt>
                <c:pt idx="694">
                  <c:v>43.257025903488</c:v>
                </c:pt>
                <c:pt idx="695">
                  <c:v>43.377084019335399</c:v>
                </c:pt>
                <c:pt idx="696">
                  <c:v>43.4987562208388</c:v>
                </c:pt>
                <c:pt idx="697">
                  <c:v>43.622020137952198</c:v>
                </c:pt>
                <c:pt idx="698">
                  <c:v>43.7468531008602</c:v>
                </c:pt>
                <c:pt idx="699">
                  <c:v>43.873232143405701</c:v>
                </c:pt>
                <c:pt idx="700">
                  <c:v>44.001134006721401</c:v>
                </c:pt>
                <c:pt idx="701">
                  <c:v>44.130535143054701</c:v>
                </c:pt>
                <c:pt idx="702">
                  <c:v>44.261411719805203</c:v>
                </c:pt>
                <c:pt idx="703">
                  <c:v>44.393739623756403</c:v>
                </c:pt>
                <c:pt idx="704">
                  <c:v>44.527494465517698</c:v>
                </c:pt>
                <c:pt idx="705">
                  <c:v>44.662651584169502</c:v>
                </c:pt>
                <c:pt idx="706">
                  <c:v>44.799186052112397</c:v>
                </c:pt>
                <c:pt idx="707">
                  <c:v>44.937072680123201</c:v>
                </c:pt>
                <c:pt idx="708">
                  <c:v>45.076286022608599</c:v>
                </c:pt>
                <c:pt idx="709">
                  <c:v>45.216800383074698</c:v>
                </c:pt>
                <c:pt idx="710">
                  <c:v>45.358589819776803</c:v>
                </c:pt>
                <c:pt idx="711">
                  <c:v>45.5016281515922</c:v>
                </c:pt>
                <c:pt idx="712">
                  <c:v>45.645888964072299</c:v>
                </c:pt>
                <c:pt idx="713">
                  <c:v>45.791345615699797</c:v>
                </c:pt>
                <c:pt idx="714">
                  <c:v>45.937971244333902</c:v>
                </c:pt>
                <c:pt idx="715">
                  <c:v>46.085738773846501</c:v>
                </c:pt>
                <c:pt idx="716">
                  <c:v>46.234620920942703</c:v>
                </c:pt>
                <c:pt idx="717">
                  <c:v>46.384590202164503</c:v>
                </c:pt>
                <c:pt idx="718">
                  <c:v>46.535618941069004</c:v>
                </c:pt>
                <c:pt idx="719">
                  <c:v>46.687679275583903</c:v>
                </c:pt>
                <c:pt idx="720">
                  <c:v>46.840743165524799</c:v>
                </c:pt>
                <c:pt idx="721">
                  <c:v>46.994782400283597</c:v>
                </c:pt>
                <c:pt idx="722">
                  <c:v>47.149768606667102</c:v>
                </c:pt>
                <c:pt idx="723">
                  <c:v>47.305673256887196</c:v>
                </c:pt>
                <c:pt idx="724">
                  <c:v>47.462467676703099</c:v>
                </c:pt>
                <c:pt idx="725">
                  <c:v>47.620123053690499</c:v>
                </c:pt>
                <c:pt idx="726">
                  <c:v>47.7786104456546</c:v>
                </c:pt>
                <c:pt idx="727">
                  <c:v>47.937900789160601</c:v>
                </c:pt>
                <c:pt idx="728">
                  <c:v>48.097964908181801</c:v>
                </c:pt>
                <c:pt idx="729">
                  <c:v>48.258773522860899</c:v>
                </c:pt>
                <c:pt idx="730">
                  <c:v>48.420297258367903</c:v>
                </c:pt>
                <c:pt idx="731">
                  <c:v>48.582506653858303</c:v>
                </c:pt>
                <c:pt idx="732">
                  <c:v>48.745372171513203</c:v>
                </c:pt>
                <c:pt idx="733">
                  <c:v>48.9088642056537</c:v>
                </c:pt>
                <c:pt idx="734">
                  <c:v>49.072953091927999</c:v>
                </c:pt>
                <c:pt idx="735">
                  <c:v>49.237609116558801</c:v>
                </c:pt>
                <c:pt idx="736">
                  <c:v>49.402802525636098</c:v>
                </c:pt>
                <c:pt idx="737">
                  <c:v>49.568503534456099</c:v>
                </c:pt>
                <c:pt idx="738">
                  <c:v>49.734682336886301</c:v>
                </c:pt>
                <c:pt idx="739">
                  <c:v>49.901309114766804</c:v>
                </c:pt>
                <c:pt idx="740">
                  <c:v>50.068354047305803</c:v>
                </c:pt>
                <c:pt idx="741">
                  <c:v>50.235787320494303</c:v>
                </c:pt>
                <c:pt idx="742">
                  <c:v>50.403579136510203</c:v>
                </c:pt>
                <c:pt idx="743">
                  <c:v>50.571699723106498</c:v>
                </c:pt>
                <c:pt idx="744">
                  <c:v>50.740119342975397</c:v>
                </c:pt>
                <c:pt idx="745">
                  <c:v>50.908808303079802</c:v>
                </c:pt>
                <c:pt idx="746">
                  <c:v>51.0777369639396</c:v>
                </c:pt>
                <c:pt idx="747">
                  <c:v>51.246875748866898</c:v>
                </c:pt>
                <c:pt idx="748">
                  <c:v>51.416195153136698</c:v>
                </c:pt>
                <c:pt idx="749">
                  <c:v>51.5856657530883</c:v>
                </c:pt>
                <c:pt idx="750">
                  <c:v>51.755258215145098</c:v>
                </c:pt>
                <c:pt idx="751">
                  <c:v>51.924943304743898</c:v>
                </c:pt>
                <c:pt idx="752">
                  <c:v>52.094691895167799</c:v>
                </c:pt>
                <c:pt idx="753">
                  <c:v>52.264474976271501</c:v>
                </c:pt>
                <c:pt idx="754">
                  <c:v>52.434263663088998</c:v>
                </c:pt>
                <c:pt idx="755">
                  <c:v>52.604029204318202</c:v>
                </c:pt>
                <c:pt idx="756">
                  <c:v>52.773742990676901</c:v>
                </c:pt>
                <c:pt idx="757">
                  <c:v>52.9433765631128</c:v>
                </c:pt>
                <c:pt idx="758">
                  <c:v>53.112901620869998</c:v>
                </c:pt>
                <c:pt idx="759">
                  <c:v>53.282290029400301</c:v>
                </c:pt>
                <c:pt idx="760">
                  <c:v>53.451513828110301</c:v>
                </c:pt>
                <c:pt idx="761">
                  <c:v>53.620545237940597</c:v>
                </c:pt>
                <c:pt idx="762">
                  <c:v>53.789356668770402</c:v>
                </c:pt>
                <c:pt idx="763">
                  <c:v>53.957920726639699</c:v>
                </c:pt>
                <c:pt idx="764">
                  <c:v>54.126210220780997</c:v>
                </c:pt>
                <c:pt idx="765">
                  <c:v>54.294198170462202</c:v>
                </c:pt>
                <c:pt idx="766">
                  <c:v>54.461857811627397</c:v>
                </c:pt>
                <c:pt idx="767">
                  <c:v>54.629162603334301</c:v>
                </c:pt>
                <c:pt idx="768">
                  <c:v>54.796086233984298</c:v>
                </c:pt>
                <c:pt idx="769">
                  <c:v>54.962602627337802</c:v>
                </c:pt>
                <c:pt idx="770">
                  <c:v>55.1286859483154</c:v>
                </c:pt>
                <c:pt idx="771">
                  <c:v>55.294310608574499</c:v>
                </c:pt>
                <c:pt idx="772">
                  <c:v>55.459451271867003</c:v>
                </c:pt>
                <c:pt idx="773">
                  <c:v>55.624082859165398</c:v>
                </c:pt>
                <c:pt idx="774">
                  <c:v>55.788180553562597</c:v>
                </c:pt>
                <c:pt idx="775">
                  <c:v>55.951719804939501</c:v>
                </c:pt>
                <c:pt idx="776">
                  <c:v>56.114676334396997</c:v>
                </c:pt>
                <c:pt idx="777">
                  <c:v>56.277026138455597</c:v>
                </c:pt>
                <c:pt idx="778">
                  <c:v>56.438745493016803</c:v>
                </c:pt>
                <c:pt idx="779">
                  <c:v>56.599810957085801</c:v>
                </c:pt>
                <c:pt idx="780">
                  <c:v>56.7601993762608</c:v>
                </c:pt>
                <c:pt idx="781">
                  <c:v>56.919887885978397</c:v>
                </c:pt>
                <c:pt idx="782">
                  <c:v>57.0788539145248</c:v>
                </c:pt>
                <c:pt idx="783">
                  <c:v>57.237075185808997</c:v>
                </c:pt>
                <c:pt idx="784">
                  <c:v>57.394529721895097</c:v>
                </c:pt>
                <c:pt idx="785">
                  <c:v>57.5511958453041</c:v>
                </c:pt>
                <c:pt idx="786">
                  <c:v>57.707052181077103</c:v>
                </c:pt>
                <c:pt idx="787">
                  <c:v>57.862077658605997</c:v>
                </c:pt>
                <c:pt idx="788">
                  <c:v>58.016251513234501</c:v>
                </c:pt>
                <c:pt idx="789">
                  <c:v>58.169553287626897</c:v>
                </c:pt>
                <c:pt idx="790">
                  <c:v>58.321962832912803</c:v>
                </c:pt>
                <c:pt idx="791">
                  <c:v>58.473460309605997</c:v>
                </c:pt>
                <c:pt idx="792">
                  <c:v>58.624026188302203</c:v>
                </c:pt>
                <c:pt idx="793">
                  <c:v>58.773641250160203</c:v>
                </c:pt>
                <c:pt idx="794">
                  <c:v>58.922286587163299</c:v>
                </c:pt>
                <c:pt idx="795">
                  <c:v>59.069943602175101</c:v>
                </c:pt>
                <c:pt idx="796">
                  <c:v>59.216594008783503</c:v>
                </c:pt>
                <c:pt idx="797">
                  <c:v>59.362219830941399</c:v>
                </c:pt>
                <c:pt idx="798">
                  <c:v>59.506803402408501</c:v>
                </c:pt>
                <c:pt idx="799">
                  <c:v>59.650327365996098</c:v>
                </c:pt>
                <c:pt idx="800">
                  <c:v>59.792774672620901</c:v>
                </c:pt>
                <c:pt idx="801">
                  <c:v>59.934128580173002</c:v>
                </c:pt>
                <c:pt idx="802">
                  <c:v>60.074372652198598</c:v>
                </c:pt>
                <c:pt idx="803">
                  <c:v>60.213490756409001</c:v>
                </c:pt>
                <c:pt idx="804">
                  <c:v>60.351467063013502</c:v>
                </c:pt>
                <c:pt idx="805">
                  <c:v>60.488286042884297</c:v>
                </c:pt>
                <c:pt idx="806">
                  <c:v>60.623932465562</c:v>
                </c:pt>
                <c:pt idx="807">
                  <c:v>60.758391397099402</c:v>
                </c:pt>
                <c:pt idx="808">
                  <c:v>60.891648197753902</c:v>
                </c:pt>
                <c:pt idx="809">
                  <c:v>61.023688519533302</c:v>
                </c:pt>
                <c:pt idx="810">
                  <c:v>61.154498303596398</c:v>
                </c:pt>
                <c:pt idx="811">
                  <c:v>61.284063777520302</c:v>
                </c:pt>
                <c:pt idx="812">
                  <c:v>61.412371452431998</c:v>
                </c:pt>
                <c:pt idx="813">
                  <c:v>61.539408120014897</c:v>
                </c:pt>
                <c:pt idx="814">
                  <c:v>61.665160849394297</c:v>
                </c:pt>
                <c:pt idx="815">
                  <c:v>61.789616983906399</c:v>
                </c:pt>
                <c:pt idx="816">
                  <c:v>61.912764137756298</c:v>
                </c:pt>
                <c:pt idx="817">
                  <c:v>62.034590192568402</c:v>
                </c:pt>
                <c:pt idx="818">
                  <c:v>62.155083293840804</c:v>
                </c:pt>
                <c:pt idx="819">
                  <c:v>62.274231847297997</c:v>
                </c:pt>
                <c:pt idx="820">
                  <c:v>62.392024515160699</c:v>
                </c:pt>
                <c:pt idx="821">
                  <c:v>62.508450212322799</c:v>
                </c:pt>
                <c:pt idx="822">
                  <c:v>62.623498102453802</c:v>
                </c:pt>
                <c:pt idx="823">
                  <c:v>62.737157594023799</c:v>
                </c:pt>
                <c:pt idx="824">
                  <c:v>62.849418336257401</c:v>
                </c:pt>
                <c:pt idx="825">
                  <c:v>62.960270215022298</c:v>
                </c:pt>
                <c:pt idx="826">
                  <c:v>63.069703348658599</c:v>
                </c:pt>
                <c:pt idx="827">
                  <c:v>63.177708083749799</c:v>
                </c:pt>
                <c:pt idx="828">
                  <c:v>63.284274990843301</c:v>
                </c:pt>
                <c:pt idx="829">
                  <c:v>63.389394860121499</c:v>
                </c:pt>
                <c:pt idx="830">
                  <c:v>63.493058697034002</c:v>
                </c:pt>
                <c:pt idx="831">
                  <c:v>63.595257717887002</c:v>
                </c:pt>
                <c:pt idx="832">
                  <c:v>63.695983345400599</c:v>
                </c:pt>
                <c:pt idx="833">
                  <c:v>63.795227204235502</c:v>
                </c:pt>
                <c:pt idx="834">
                  <c:v>63.892981116493203</c:v>
                </c:pt>
                <c:pt idx="835">
                  <c:v>63.989237097191698</c:v>
                </c:pt>
                <c:pt idx="836">
                  <c:v>64.083987349725504</c:v>
                </c:pt>
                <c:pt idx="837">
                  <c:v>64.177224261310201</c:v>
                </c:pt>
                <c:pt idx="838">
                  <c:v>64.2689403984118</c:v>
                </c:pt>
                <c:pt idx="839">
                  <c:v>64.359128502172595</c:v>
                </c:pt>
                <c:pt idx="840">
                  <c:v>64.447781483829104</c:v>
                </c:pt>
                <c:pt idx="841">
                  <c:v>64.534892420131001</c:v>
                </c:pt>
                <c:pt idx="842">
                  <c:v>64.620454548757607</c:v>
                </c:pt>
                <c:pt idx="843">
                  <c:v>64.704461263743497</c:v>
                </c:pt>
                <c:pt idx="844">
                  <c:v>64.786906110908902</c:v>
                </c:pt>
                <c:pt idx="845">
                  <c:v>64.8677827833002</c:v>
                </c:pt>
                <c:pt idx="846">
                  <c:v>64.947085116643805</c:v>
                </c:pt>
                <c:pt idx="847">
                  <c:v>65.024807084816402</c:v>
                </c:pt>
                <c:pt idx="848">
                  <c:v>65.100942795332102</c:v>
                </c:pt>
                <c:pt idx="849">
                  <c:v>65.175486484848605</c:v>
                </c:pt>
                <c:pt idx="850">
                  <c:v>65.248432514698194</c:v>
                </c:pt>
                <c:pt idx="851">
                  <c:v>65.319775366442897</c:v>
                </c:pt>
                <c:pt idx="852">
                  <c:v>65.389509637453898</c:v>
                </c:pt>
                <c:pt idx="853">
                  <c:v>65.457630036523199</c:v>
                </c:pt>
                <c:pt idx="854">
                  <c:v>65.524131379502506</c:v>
                </c:pt>
                <c:pt idx="855">
                  <c:v>65.589008584976995</c:v>
                </c:pt>
                <c:pt idx="856">
                  <c:v>65.652256669970697</c:v>
                </c:pt>
                <c:pt idx="857">
                  <c:v>65.713870745688496</c:v>
                </c:pt>
                <c:pt idx="858">
                  <c:v>65.773846013295298</c:v>
                </c:pt>
                <c:pt idx="859">
                  <c:v>65.832177759732204</c:v>
                </c:pt>
                <c:pt idx="860">
                  <c:v>65.888861353573802</c:v>
                </c:pt>
                <c:pt idx="861">
                  <c:v>65.943892240924797</c:v>
                </c:pt>
                <c:pt idx="862">
                  <c:v>65.997265941360396</c:v>
                </c:pt>
                <c:pt idx="863">
                  <c:v>66.048978043906899</c:v>
                </c:pt>
                <c:pt idx="864">
                  <c:v>66.099024203069902</c:v>
                </c:pt>
                <c:pt idx="865">
                  <c:v>66.147400134903407</c:v>
                </c:pt>
                <c:pt idx="866">
                  <c:v>66.194101613128396</c:v>
                </c:pt>
                <c:pt idx="867">
                  <c:v>66.239124465295504</c:v>
                </c:pt>
                <c:pt idx="868">
                  <c:v>66.282464568994399</c:v>
                </c:pt>
                <c:pt idx="869">
                  <c:v>66.324117848114298</c:v>
                </c:pt>
                <c:pt idx="870">
                  <c:v>66.364080269148403</c:v>
                </c:pt>
                <c:pt idx="871">
                  <c:v>66.402347837550806</c:v>
                </c:pt>
                <c:pt idx="872">
                  <c:v>66.438916594140395</c:v>
                </c:pt>
                <c:pt idx="873">
                  <c:v>66.473782611556402</c:v>
                </c:pt>
                <c:pt idx="874">
                  <c:v>66.506941990762201</c:v>
                </c:pt>
                <c:pt idx="875">
                  <c:v>66.538390857600305</c:v>
                </c:pt>
                <c:pt idx="876">
                  <c:v>66.568125359398493</c:v>
                </c:pt>
                <c:pt idx="877">
                  <c:v>66.596141661625595</c:v>
                </c:pt>
                <c:pt idx="878">
                  <c:v>66.622435944598706</c:v>
                </c:pt>
                <c:pt idx="879">
                  <c:v>66.647004400242096</c:v>
                </c:pt>
                <c:pt idx="880">
                  <c:v>66.6698432288958</c:v>
                </c:pt>
                <c:pt idx="881">
                  <c:v>66.690948636176799</c:v>
                </c:pt>
                <c:pt idx="882">
                  <c:v>66.710316829890701</c:v>
                </c:pt>
                <c:pt idx="883">
                  <c:v>66.727944016993803</c:v>
                </c:pt>
                <c:pt idx="884">
                  <c:v>66.743826400607105</c:v>
                </c:pt>
                <c:pt idx="885">
                  <c:v>66.757960177081998</c:v>
                </c:pt>
                <c:pt idx="886">
                  <c:v>66.770341533113907</c:v>
                </c:pt>
                <c:pt idx="887">
                  <c:v>66.780966642909902</c:v>
                </c:pt>
                <c:pt idx="888">
                  <c:v>66.789831665404506</c:v>
                </c:pt>
                <c:pt idx="889">
                  <c:v>66.796932741526305</c:v>
                </c:pt>
                <c:pt idx="890">
                  <c:v>66.802265991515</c:v>
                </c:pt>
                <c:pt idx="891">
                  <c:v>66.805827512287905</c:v>
                </c:pt>
                <c:pt idx="892">
                  <c:v>66.807613374855194</c:v>
                </c:pt>
                <c:pt idx="893">
                  <c:v>66.807619621786301</c:v>
                </c:pt>
                <c:pt idx="894">
                  <c:v>66.805842264722799</c:v>
                </c:pt>
                <c:pt idx="895">
                  <c:v>66.802277281941699</c:v>
                </c:pt>
                <c:pt idx="896">
                  <c:v>66.7969206159664</c:v>
                </c:pt>
                <c:pt idx="897">
                  <c:v>66.789768171225404</c:v>
                </c:pt>
                <c:pt idx="898">
                  <c:v>66.780815811758998</c:v>
                </c:pt>
                <c:pt idx="899">
                  <c:v>66.770059358972006</c:v>
                </c:pt>
                <c:pt idx="900">
                  <c:v>66.757494589436703</c:v>
                </c:pt>
                <c:pt idx="901">
                  <c:v>66.743117232737603</c:v>
                </c:pt>
                <c:pt idx="902">
                  <c:v>66.7269229693662</c:v>
                </c:pt>
                <c:pt idx="903">
                  <c:v>66.708907428659899</c:v>
                </c:pt>
                <c:pt idx="904">
                  <c:v>66.689066186786604</c:v>
                </c:pt>
                <c:pt idx="905">
                  <c:v>66.667394764774002</c:v>
                </c:pt>
                <c:pt idx="906">
                  <c:v>66.6438886265843</c:v>
                </c:pt>
                <c:pt idx="907">
                  <c:v>66.618543177233605</c:v>
                </c:pt>
                <c:pt idx="908">
                  <c:v>66.591353760953396</c:v>
                </c:pt>
                <c:pt idx="909">
                  <c:v>66.562315659397797</c:v>
                </c:pt>
                <c:pt idx="910">
                  <c:v>66.531424089892198</c:v>
                </c:pt>
                <c:pt idx="911">
                  <c:v>66.498674203726594</c:v>
                </c:pt>
                <c:pt idx="912">
                  <c:v>66.464061084490595</c:v>
                </c:pt>
                <c:pt idx="913">
                  <c:v>66.427579746449297</c:v>
                </c:pt>
                <c:pt idx="914">
                  <c:v>66.3892251329641</c:v>
                </c:pt>
                <c:pt idx="915">
                  <c:v>66.348992114951997</c:v>
                </c:pt>
                <c:pt idx="916">
                  <c:v>66.306875489388304</c:v>
                </c:pt>
                <c:pt idx="917">
                  <c:v>66.262869977848595</c:v>
                </c:pt>
                <c:pt idx="918">
                  <c:v>66.216970225092794</c:v>
                </c:pt>
                <c:pt idx="919">
                  <c:v>66.169170797688693</c:v>
                </c:pt>
                <c:pt idx="920">
                  <c:v>66.119466182676007</c:v>
                </c:pt>
                <c:pt idx="921">
                  <c:v>66.067850786268906</c:v>
                </c:pt>
                <c:pt idx="922">
                  <c:v>66.014318932600901</c:v>
                </c:pt>
                <c:pt idx="923">
                  <c:v>65.958864862506303</c:v>
                </c:pt>
                <c:pt idx="924">
                  <c:v>65.901482732341705</c:v>
                </c:pt>
                <c:pt idx="925">
                  <c:v>65.842166612847507</c:v>
                </c:pt>
                <c:pt idx="926">
                  <c:v>65.780910488045905</c:v>
                </c:pt>
                <c:pt idx="927">
                  <c:v>65.717708254179598</c:v>
                </c:pt>
                <c:pt idx="928">
                  <c:v>65.652553718687798</c:v>
                </c:pt>
                <c:pt idx="929">
                  <c:v>65.585440599220206</c:v>
                </c:pt>
                <c:pt idx="930">
                  <c:v>65.516362522689604</c:v>
                </c:pt>
                <c:pt idx="931">
                  <c:v>65.445313024362704</c:v>
                </c:pt>
                <c:pt idx="932">
                  <c:v>65.372285546988095</c:v>
                </c:pt>
                <c:pt idx="933">
                  <c:v>65.297273439962595</c:v>
                </c:pt>
                <c:pt idx="934">
                  <c:v>65.2202699585349</c:v>
                </c:pt>
                <c:pt idx="935">
                  <c:v>65.141268263047706</c:v>
                </c:pt>
                <c:pt idx="936">
                  <c:v>65.060261418216697</c:v>
                </c:pt>
                <c:pt idx="937">
                  <c:v>64.977242392447806</c:v>
                </c:pt>
                <c:pt idx="938">
                  <c:v>64.892204057191194</c:v>
                </c:pt>
                <c:pt idx="939">
                  <c:v>64.805139186335197</c:v>
                </c:pt>
                <c:pt idx="940">
                  <c:v>64.716040455635195</c:v>
                </c:pt>
                <c:pt idx="941">
                  <c:v>64.624900442182394</c:v>
                </c:pt>
                <c:pt idx="942">
                  <c:v>64.5317116239098</c:v>
                </c:pt>
                <c:pt idx="943">
                  <c:v>64.436466379136704</c:v>
                </c:pt>
                <c:pt idx="944">
                  <c:v>64.339156986150698</c:v>
                </c:pt>
                <c:pt idx="945">
                  <c:v>64.239775622828702</c:v>
                </c:pt>
                <c:pt idx="946">
                  <c:v>64.1383143662961</c:v>
                </c:pt>
                <c:pt idx="947">
                  <c:v>64.034765192625002</c:v>
                </c:pt>
                <c:pt idx="948">
                  <c:v>63.929119976571499</c:v>
                </c:pt>
                <c:pt idx="949">
                  <c:v>63.821370491351402</c:v>
                </c:pt>
                <c:pt idx="950">
                  <c:v>63.711508408456503</c:v>
                </c:pt>
                <c:pt idx="951">
                  <c:v>63.599525297509501</c:v>
                </c:pt>
                <c:pt idx="952">
                  <c:v>63.485412626160397</c:v>
                </c:pt>
                <c:pt idx="953">
                  <c:v>63.369161760021399</c:v>
                </c:pt>
                <c:pt idx="954">
                  <c:v>63.250763962644299</c:v>
                </c:pt>
                <c:pt idx="955">
                  <c:v>63.130210395537802</c:v>
                </c:pt>
                <c:pt idx="956">
                  <c:v>63.007492118227297</c:v>
                </c:pt>
                <c:pt idx="957">
                  <c:v>62.882600088355098</c:v>
                </c:pt>
                <c:pt idx="958">
                  <c:v>62.755525161825403</c:v>
                </c:pt>
                <c:pt idx="959">
                  <c:v>62.626258092988401</c:v>
                </c:pt>
                <c:pt idx="960">
                  <c:v>62.494789534871899</c:v>
                </c:pt>
                <c:pt idx="961">
                  <c:v>62.361110039453301</c:v>
                </c:pt>
                <c:pt idx="962">
                  <c:v>62.225210057977897</c:v>
                </c:pt>
                <c:pt idx="963">
                  <c:v>62.087079941320503</c:v>
                </c:pt>
                <c:pt idx="964">
                  <c:v>61.946709940394101</c:v>
                </c:pt>
                <c:pt idx="965">
                  <c:v>61.804090206603</c:v>
                </c:pt>
                <c:pt idx="966">
                  <c:v>61.6592107923437</c:v>
                </c:pt>
                <c:pt idx="967">
                  <c:v>61.512061651551498</c:v>
                </c:pt>
                <c:pt idx="968">
                  <c:v>61.362632640297001</c:v>
                </c:pt>
                <c:pt idx="969">
                  <c:v>61.210913517429297</c:v>
                </c:pt>
                <c:pt idx="970">
                  <c:v>61.056893945269003</c:v>
                </c:pt>
                <c:pt idx="971">
                  <c:v>60.900563490351999</c:v>
                </c:pt>
                <c:pt idx="972">
                  <c:v>60.741911624222404</c:v>
                </c:pt>
                <c:pt idx="973">
                  <c:v>60.580927724277501</c:v>
                </c:pt>
                <c:pt idx="974">
                  <c:v>60.417601074665498</c:v>
                </c:pt>
                <c:pt idx="975">
                  <c:v>60.2519208672351</c:v>
                </c:pt>
                <c:pt idx="976">
                  <c:v>60.083876202539699</c:v>
                </c:pt>
                <c:pt idx="977">
                  <c:v>59.913456090895203</c:v>
                </c:pt>
                <c:pt idx="978">
                  <c:v>59.740649453494498</c:v>
                </c:pt>
                <c:pt idx="979">
                  <c:v>59.565445123576801</c:v>
                </c:pt>
                <c:pt idx="980">
                  <c:v>59.387831847654802</c:v>
                </c:pt>
                <c:pt idx="981">
                  <c:v>59.207798286800497</c:v>
                </c:pt>
                <c:pt idx="982">
                  <c:v>59.025333017987798</c:v>
                </c:pt>
                <c:pt idx="983">
                  <c:v>58.840424535497597</c:v>
                </c:pt>
                <c:pt idx="984">
                  <c:v>58.6530612523812</c:v>
                </c:pt>
                <c:pt idx="985">
                  <c:v>58.4632315019876</c:v>
                </c:pt>
                <c:pt idx="986">
                  <c:v>58.2709235395508</c:v>
                </c:pt>
                <c:pt idx="987">
                  <c:v>58.076125543843403</c:v>
                </c:pt>
                <c:pt idx="988">
                  <c:v>57.878825618893302</c:v>
                </c:pt>
                <c:pt idx="989">
                  <c:v>57.679011795765298</c:v>
                </c:pt>
                <c:pt idx="990">
                  <c:v>57.4766720344116</c:v>
                </c:pt>
                <c:pt idx="991">
                  <c:v>57.271794225586703</c:v>
                </c:pt>
                <c:pt idx="992">
                  <c:v>57.064366192834001</c:v>
                </c:pt>
                <c:pt idx="993">
                  <c:v>56.854375694539101</c:v>
                </c:pt>
                <c:pt idx="994">
                  <c:v>56.641810426055898</c:v>
                </c:pt>
                <c:pt idx="995">
                  <c:v>56.426658021903201</c:v>
                </c:pt>
                <c:pt idx="996">
                  <c:v>56.208906058034103</c:v>
                </c:pt>
                <c:pt idx="997">
                  <c:v>55.988542054179</c:v>
                </c:pt>
                <c:pt idx="998">
                  <c:v>55.765553476263101</c:v>
                </c:pt>
                <c:pt idx="999">
                  <c:v>55.539927738900303</c:v>
                </c:pt>
                <c:pt idx="1000">
                  <c:v>55.311652207962801</c:v>
                </c:pt>
                <c:pt idx="1001">
                  <c:v>55.080714203229199</c:v>
                </c:pt>
                <c:pt idx="1002">
                  <c:v>54.847101001110403</c:v>
                </c:pt>
                <c:pt idx="1003">
                  <c:v>54.610799837456199</c:v>
                </c:pt>
                <c:pt idx="1004">
                  <c:v>54.371797910442197</c:v>
                </c:pt>
                <c:pt idx="1005">
                  <c:v>54.130082383537399</c:v>
                </c:pt>
                <c:pt idx="1006">
                  <c:v>53.885640388556098</c:v>
                </c:pt>
                <c:pt idx="1007">
                  <c:v>53.638459028791402</c:v>
                </c:pt>
                <c:pt idx="1008">
                  <c:v>53.388525382234597</c:v>
                </c:pt>
                <c:pt idx="1009">
                  <c:v>53.135826504879702</c:v>
                </c:pt>
                <c:pt idx="1010">
                  <c:v>52.880349434112603</c:v>
                </c:pt>
                <c:pt idx="1011">
                  <c:v>52.622081192189398</c:v>
                </c:pt>
                <c:pt idx="1012">
                  <c:v>52.361008789801403</c:v>
                </c:pt>
                <c:pt idx="1013">
                  <c:v>52.097119229728101</c:v>
                </c:pt>
                <c:pt idx="1014">
                  <c:v>51.830399510581103</c:v>
                </c:pt>
                <c:pt idx="1015">
                  <c:v>51.5608366306367</c:v>
                </c:pt>
                <c:pt idx="1016">
                  <c:v>51.288417591759398</c:v>
                </c:pt>
                <c:pt idx="1017">
                  <c:v>51.013129403417899</c:v>
                </c:pt>
                <c:pt idx="1018">
                  <c:v>50.7349590867911</c:v>
                </c:pt>
                <c:pt idx="1019">
                  <c:v>50.4538936789681</c:v>
                </c:pt>
                <c:pt idx="1020">
                  <c:v>50.169920237240497</c:v>
                </c:pt>
                <c:pt idx="1021">
                  <c:v>49.883025843487303</c:v>
                </c:pt>
                <c:pt idx="1022">
                  <c:v>49.593197608655203</c:v>
                </c:pt>
                <c:pt idx="1023">
                  <c:v>49.300422677330999</c:v>
                </c:pt>
                <c:pt idx="1024">
                  <c:v>49.0046882324094</c:v>
                </c:pt>
                <c:pt idx="1025">
                  <c:v>48.705981499854303</c:v>
                </c:pt>
                <c:pt idx="1026">
                  <c:v>48.404289753555901</c:v>
                </c:pt>
                <c:pt idx="1027">
                  <c:v>48.099600320280501</c:v>
                </c:pt>
                <c:pt idx="1028">
                  <c:v>47.791900584715201</c:v>
                </c:pt>
                <c:pt idx="1029">
                  <c:v>47.481177994608302</c:v>
                </c:pt>
                <c:pt idx="1030">
                  <c:v>47.167420066000403</c:v>
                </c:pt>
                <c:pt idx="1031">
                  <c:v>46.850614388553403</c:v>
                </c:pt>
                <c:pt idx="1032">
                  <c:v>46.530748630967601</c:v>
                </c:pt>
                <c:pt idx="1033">
                  <c:v>46.2078105464972</c:v>
                </c:pt>
                <c:pt idx="1034">
                  <c:v>45.881787978550399</c:v>
                </c:pt>
                <c:pt idx="1035">
                  <c:v>45.552668866389602</c:v>
                </c:pt>
                <c:pt idx="1036">
                  <c:v>45.220441250912501</c:v>
                </c:pt>
                <c:pt idx="1037">
                  <c:v>44.885093280530597</c:v>
                </c:pt>
                <c:pt idx="1038">
                  <c:v>44.546613217129703</c:v>
                </c:pt>
                <c:pt idx="1039">
                  <c:v>44.2049894421218</c:v>
                </c:pt>
                <c:pt idx="1040">
                  <c:v>43.860210462578799</c:v>
                </c:pt>
                <c:pt idx="1041">
                  <c:v>43.512264917452498</c:v>
                </c:pt>
                <c:pt idx="1042">
                  <c:v>43.1611415838764</c:v>
                </c:pt>
                <c:pt idx="1043">
                  <c:v>42.806829383546599</c:v>
                </c:pt>
                <c:pt idx="1044">
                  <c:v>42.4493173891832</c:v>
                </c:pt>
                <c:pt idx="1045">
                  <c:v>42.0885948310668</c:v>
                </c:pt>
                <c:pt idx="1046">
                  <c:v>41.7246511036481</c:v>
                </c:pt>
                <c:pt idx="1047">
                  <c:v>41.357475772230501</c:v>
                </c:pt>
                <c:pt idx="1048">
                  <c:v>40.987058579721797</c:v>
                </c:pt>
                <c:pt idx="1049">
                  <c:v>40.613389453450402</c:v>
                </c:pt>
                <c:pt idx="1050">
                  <c:v>40.236458512044997</c:v>
                </c:pt>
                <c:pt idx="1051">
                  <c:v>39.856256072375103</c:v>
                </c:pt>
                <c:pt idx="1052">
                  <c:v>39.4727726565471</c:v>
                </c:pt>
                <c:pt idx="1053">
                  <c:v>39.085998998953102</c:v>
                </c:pt>
                <c:pt idx="1054">
                  <c:v>38.695926053370002</c:v>
                </c:pt>
                <c:pt idx="1055">
                  <c:v>38.302545000102199</c:v>
                </c:pt>
                <c:pt idx="1056">
                  <c:v>37.9058472531663</c:v>
                </c:pt>
                <c:pt idx="1057">
                  <c:v>37.505824467512397</c:v>
                </c:pt>
                <c:pt idx="1058">
                  <c:v>37.102468546276398</c:v>
                </c:pt>
                <c:pt idx="1059">
                  <c:v>36.695771648061204</c:v>
                </c:pt>
                <c:pt idx="1060">
                  <c:v>36.285726194237697</c:v>
                </c:pt>
                <c:pt idx="1061">
                  <c:v>35.872324876265502</c:v>
                </c:pt>
                <c:pt idx="1062">
                  <c:v>35.460852942323399</c:v>
                </c:pt>
                <c:pt idx="1063">
                  <c:v>35.040922349664299</c:v>
                </c:pt>
                <c:pt idx="1064">
                  <c:v>34.617620930931999</c:v>
                </c:pt>
                <c:pt idx="1065">
                  <c:v>34.190942638893198</c:v>
                </c:pt>
                <c:pt idx="1066">
                  <c:v>33.7608817344451</c:v>
                </c:pt>
                <c:pt idx="1067">
                  <c:v>33.327432793901799</c:v>
                </c:pt>
                <c:pt idx="1068">
                  <c:v>32.890590716251701</c:v>
                </c:pt>
                <c:pt idx="1069">
                  <c:v>32.450350730380102</c:v>
                </c:pt>
                <c:pt idx="1070">
                  <c:v>32.006708402250297</c:v>
                </c:pt>
                <c:pt idx="1071">
                  <c:v>31.559659642033299</c:v>
                </c:pt>
                <c:pt idx="1072">
                  <c:v>31.1092007111816</c:v>
                </c:pt>
                <c:pt idx="1073">
                  <c:v>30.655328229437099</c:v>
                </c:pt>
                <c:pt idx="1074">
                  <c:v>30.198039181762301</c:v>
                </c:pt>
                <c:pt idx="1075">
                  <c:v>29.737330925193898</c:v>
                </c:pt>
                <c:pt idx="1076">
                  <c:v>29.273201195599999</c:v>
                </c:pt>
                <c:pt idx="1077">
                  <c:v>28.805648114340801</c:v>
                </c:pt>
                <c:pt idx="1078">
                  <c:v>28.3346701948178</c:v>
                </c:pt>
                <c:pt idx="1079">
                  <c:v>27.860266348905199</c:v>
                </c:pt>
                <c:pt idx="1080">
                  <c:v>27.382435893253799</c:v>
                </c:pt>
                <c:pt idx="1081">
                  <c:v>26.901178555454202</c:v>
                </c:pt>
                <c:pt idx="1082">
                  <c:v>26.416494480054102</c:v>
                </c:pt>
                <c:pt idx="1083">
                  <c:v>25.9283842344175</c:v>
                </c:pt>
                <c:pt idx="1084">
                  <c:v>25.436848814412802</c:v>
                </c:pt>
                <c:pt idx="1085">
                  <c:v>24.941889649926001</c:v>
                </c:pt>
                <c:pt idx="1086">
                  <c:v>24.443508610178402</c:v>
                </c:pt>
                <c:pt idx="1087">
                  <c:v>23.9417080088501</c:v>
                </c:pt>
                <c:pt idx="1088">
                  <c:v>23.436490608986201</c:v>
                </c:pt>
                <c:pt idx="1089">
                  <c:v>22.927859627683802</c:v>
                </c:pt>
                <c:pt idx="1090">
                  <c:v>22.415818740543799</c:v>
                </c:pt>
                <c:pt idx="1091">
                  <c:v>21.9003720858774</c:v>
                </c:pt>
                <c:pt idx="1092">
                  <c:v>21.381524268654399</c:v>
                </c:pt>
                <c:pt idx="1093">
                  <c:v>20.859280364187502</c:v>
                </c:pt>
                <c:pt idx="1094">
                  <c:v>20.333645921531101</c:v>
                </c:pt>
                <c:pt idx="1095">
                  <c:v>19.8046269665906</c:v>
                </c:pt>
                <c:pt idx="1096">
                  <c:v>19.2722300049303</c:v>
                </c:pt>
                <c:pt idx="1097">
                  <c:v>18.736462024262799</c:v>
                </c:pt>
                <c:pt idx="1098">
                  <c:v>18.197330496612398</c:v>
                </c:pt>
                <c:pt idx="1099">
                  <c:v>17.654843380141301</c:v>
                </c:pt>
                <c:pt idx="1100">
                  <c:v>17.109009120619501</c:v>
                </c:pt>
                <c:pt idx="1101">
                  <c:v>16.559836652541499</c:v>
                </c:pt>
                <c:pt idx="1102">
                  <c:v>16.007335399856998</c:v>
                </c:pt>
                <c:pt idx="1103">
                  <c:v>15.4515152763261</c:v>
                </c:pt>
                <c:pt idx="1104">
                  <c:v>14.892386685468299</c:v>
                </c:pt>
                <c:pt idx="1105">
                  <c:v>14.3299605201069</c:v>
                </c:pt>
                <c:pt idx="1106">
                  <c:v>13.7426057968023</c:v>
                </c:pt>
                <c:pt idx="1107">
                  <c:v>13.173082214702299</c:v>
                </c:pt>
                <c:pt idx="1108">
                  <c:v>12.600286411953901</c:v>
                </c:pt>
                <c:pt idx="1109">
                  <c:v>12.024231110218601</c:v>
                </c:pt>
                <c:pt idx="1110">
                  <c:v>11.444929512998399</c:v>
                </c:pt>
                <c:pt idx="1111">
                  <c:v>10.8623953025921</c:v>
                </c:pt>
                <c:pt idx="1112">
                  <c:v>10.2766426365671</c:v>
                </c:pt>
                <c:pt idx="1113">
                  <c:v>9.6876861437344601</c:v>
                </c:pt>
                <c:pt idx="1114">
                  <c:v>9.0955409196163703</c:v>
                </c:pt>
                <c:pt idx="1115">
                  <c:v>8.5002225213986993</c:v>
                </c:pt>
                <c:pt idx="1116">
                  <c:v>7.9017469623542302</c:v>
                </c:pt>
                <c:pt idx="1117">
                  <c:v>7.3001307057304698</c:v>
                </c:pt>
                <c:pt idx="1118">
                  <c:v>6.6953906580908402</c:v>
                </c:pt>
                <c:pt idx="1119">
                  <c:v>6.08754416209959</c:v>
                </c:pt>
                <c:pt idx="1120">
                  <c:v>5.4766089887425302</c:v>
                </c:pt>
                <c:pt idx="1121">
                  <c:v>4.86260332897269</c:v>
                </c:pt>
                <c:pt idx="1122">
                  <c:v>4.2455457847733804</c:v>
                </c:pt>
                <c:pt idx="1123">
                  <c:v>3.6254553596313399</c:v>
                </c:pt>
                <c:pt idx="1124">
                  <c:v>3.0023514484084699</c:v>
                </c:pt>
                <c:pt idx="1125">
                  <c:v>2.37625382660657</c:v>
                </c:pt>
                <c:pt idx="1126">
                  <c:v>1.7471826390160199</c:v>
                </c:pt>
                <c:pt idx="1127">
                  <c:v>1.11515838774111</c:v>
                </c:pt>
                <c:pt idx="1128">
                  <c:v>0.480201919595516</c:v>
                </c:pt>
                <c:pt idx="1129">
                  <c:v>-0.15766558714426901</c:v>
                </c:pt>
                <c:pt idx="1130">
                  <c:v>-0.798422636628072</c:v>
                </c:pt>
                <c:pt idx="1131">
                  <c:v>-1.4420474299756201</c:v>
                </c:pt>
                <c:pt idx="1132">
                  <c:v>-2.08851788048224</c:v>
                </c:pt>
                <c:pt idx="1133">
                  <c:v>-2.7378116294907802</c:v>
                </c:pt>
                <c:pt idx="1134">
                  <c:v>-3.3899060629367499</c:v>
                </c:pt>
                <c:pt idx="1135">
                  <c:v>-4.0447783285814998</c:v>
                </c:pt>
                <c:pt idx="1136">
                  <c:v>-4.7024053539291897</c:v>
                </c:pt>
                <c:pt idx="1137">
                  <c:v>-5.3642491994384196</c:v>
                </c:pt>
                <c:pt idx="1138">
                  <c:v>-6.0273587971067997</c:v>
                </c:pt>
                <c:pt idx="1139">
                  <c:v>-6.69315391602556</c:v>
                </c:pt>
                <c:pt idx="1140">
                  <c:v>-7.3616108238133302</c:v>
                </c:pt>
                <c:pt idx="1141">
                  <c:v>-8.0327056687797906</c:v>
                </c:pt>
                <c:pt idx="1142">
                  <c:v>-8.7064145021690198</c:v>
                </c:pt>
                <c:pt idx="1143">
                  <c:v>-9.38271330116177</c:v>
                </c:pt>
                <c:pt idx="1144">
                  <c:v>-10.061577992630401</c:v>
                </c:pt>
                <c:pt idx="1145">
                  <c:v>-10.7429844776736</c:v>
                </c:pt>
                <c:pt idx="1146">
                  <c:v>-11.4269086569316</c:v>
                </c:pt>
                <c:pt idx="1147">
                  <c:v>-12.113326456700101</c:v>
                </c:pt>
                <c:pt idx="1148">
                  <c:v>-12.8022138558613</c:v>
                </c:pt>
                <c:pt idx="1149">
                  <c:v>-13.4935469136365</c:v>
                </c:pt>
                <c:pt idx="1150">
                  <c:v>-14.187301798192699</c:v>
                </c:pt>
                <c:pt idx="1151">
                  <c:v>-14.8834548161072</c:v>
                </c:pt>
                <c:pt idx="1152">
                  <c:v>-15.5819824427236</c:v>
                </c:pt>
                <c:pt idx="1153">
                  <c:v>-16.2828613534138</c:v>
                </c:pt>
                <c:pt idx="1154">
                  <c:v>-16.986068455770901</c:v>
                </c:pt>
                <c:pt idx="1155">
                  <c:v>-17.691580922769599</c:v>
                </c:pt>
                <c:pt idx="1156">
                  <c:v>-18.399376226908</c:v>
                </c:pt>
                <c:pt idx="1157">
                  <c:v>-19.109432175379599</c:v>
                </c:pt>
                <c:pt idx="1158">
                  <c:v>-19.8217269463013</c:v>
                </c:pt>
                <c:pt idx="1159">
                  <c:v>-20.5362391260389</c:v>
                </c:pt>
                <c:pt idx="1160">
                  <c:v>-21.252947747673801</c:v>
                </c:pt>
                <c:pt idx="1161">
                  <c:v>-21.934624030310601</c:v>
                </c:pt>
                <c:pt idx="1162">
                  <c:v>-22.655000388933502</c:v>
                </c:pt>
                <c:pt idx="1163">
                  <c:v>-23.377506183270199</c:v>
                </c:pt>
                <c:pt idx="1164">
                  <c:v>-24.102122683836502</c:v>
                </c:pt>
                <c:pt idx="1165">
                  <c:v>-24.828831822836499</c:v>
                </c:pt>
                <c:pt idx="1166">
                  <c:v>-25.557616240696898</c:v>
                </c:pt>
                <c:pt idx="1167">
                  <c:v>-26.288459334172899</c:v>
                </c:pt>
                <c:pt idx="1168">
                  <c:v>-27.021345306120999</c:v>
                </c:pt>
                <c:pt idx="1169">
                  <c:v>-27.7562592170298</c:v>
                </c:pt>
                <c:pt idx="1170">
                  <c:v>-28.493187038412</c:v>
                </c:pt>
                <c:pt idx="1171">
                  <c:v>-29.232115708171001</c:v>
                </c:pt>
                <c:pt idx="1172">
                  <c:v>-29.973033188062502</c:v>
                </c:pt>
                <c:pt idx="1173">
                  <c:v>-30.715928523393401</c:v>
                </c:pt>
                <c:pt idx="1174">
                  <c:v>-31.4607919050897</c:v>
                </c:pt>
                <c:pt idx="1175">
                  <c:v>-32.207614734308997</c:v>
                </c:pt>
                <c:pt idx="1176">
                  <c:v>-32.956389689757501</c:v>
                </c:pt>
                <c:pt idx="1177">
                  <c:v>-33.707110797913998</c:v>
                </c:pt>
                <c:pt idx="1178">
                  <c:v>-34.459773506357202</c:v>
                </c:pt>
                <c:pt idx="1179">
                  <c:v>-35.214374760433302</c:v>
                </c:pt>
                <c:pt idx="1180">
                  <c:v>-35.970913083508499</c:v>
                </c:pt>
                <c:pt idx="1181">
                  <c:v>-36.740018326303797</c:v>
                </c:pt>
                <c:pt idx="1182">
                  <c:v>-37.500618869586901</c:v>
                </c:pt>
                <c:pt idx="1183">
                  <c:v>-38.263165315485303</c:v>
                </c:pt>
                <c:pt idx="1184">
                  <c:v>-39.027663429796497</c:v>
                </c:pt>
                <c:pt idx="1185">
                  <c:v>-39.794121023040297</c:v>
                </c:pt>
                <c:pt idx="1186">
                  <c:v>-40.562548059069201</c:v>
                </c:pt>
                <c:pt idx="1187">
                  <c:v>-41.332956769888</c:v>
                </c:pt>
                <c:pt idx="1188">
                  <c:v>-42.105361777220999</c:v>
                </c:pt>
                <c:pt idx="1189">
                  <c:v>-42.879780221451398</c:v>
                </c:pt>
                <c:pt idx="1190">
                  <c:v>-43.656231898614898</c:v>
                </c:pt>
                <c:pt idx="1191">
                  <c:v>-44.434739406231699</c:v>
                </c:pt>
                <c:pt idx="1192">
                  <c:v>-45.215328298843502</c:v>
                </c:pt>
                <c:pt idx="1193">
                  <c:v>-45.998027254249003</c:v>
                </c:pt>
                <c:pt idx="1194">
                  <c:v>-46.782868251565702</c:v>
                </c:pt>
                <c:pt idx="1195">
                  <c:v>-47.569886762390901</c:v>
                </c:pt>
                <c:pt idx="1196">
                  <c:v>-48.359121956548101</c:v>
                </c:pt>
                <c:pt idx="1197">
                  <c:v>-49.150616924096198</c:v>
                </c:pt>
                <c:pt idx="1198">
                  <c:v>-49.942535509957402</c:v>
                </c:pt>
                <c:pt idx="1199">
                  <c:v>-50.738550410749198</c:v>
                </c:pt>
                <c:pt idx="1200">
                  <c:v>-51.536973535140099</c:v>
                </c:pt>
                <c:pt idx="1201">
                  <c:v>-52.3378660387568</c:v>
                </c:pt>
                <c:pt idx="1202">
                  <c:v>-53.141294425093399</c:v>
                </c:pt>
                <c:pt idx="1203">
                  <c:v>-53.9473309193598</c:v>
                </c:pt>
                <c:pt idx="1204">
                  <c:v>-54.756053881567802</c:v>
                </c:pt>
                <c:pt idx="1205">
                  <c:v>-55.567548264937102</c:v>
                </c:pt>
                <c:pt idx="1206">
                  <c:v>-56.381906126887401</c:v>
                </c:pt>
                <c:pt idx="1207">
                  <c:v>-57.199227201346901</c:v>
                </c:pt>
                <c:pt idx="1208">
                  <c:v>-58.019619542935303</c:v>
                </c:pt>
                <c:pt idx="1209">
                  <c:v>-58.843200255805101</c:v>
                </c:pt>
                <c:pt idx="1210">
                  <c:v>-59.670096322722401</c:v>
                </c:pt>
                <c:pt idx="1211">
                  <c:v>-60.500445553468403</c:v>
                </c:pt>
                <c:pt idx="1212">
                  <c:v>-61.345382531123299</c:v>
                </c:pt>
                <c:pt idx="1213">
                  <c:v>-62.183309984258003</c:v>
                </c:pt>
                <c:pt idx="1214">
                  <c:v>-63.025184893608902</c:v>
                </c:pt>
                <c:pt idx="1215">
                  <c:v>-63.8712012948465</c:v>
                </c:pt>
                <c:pt idx="1216">
                  <c:v>-64.721571633907004</c:v>
                </c:pt>
                <c:pt idx="1217">
                  <c:v>-65.576529178685902</c:v>
                </c:pt>
                <c:pt idx="1218">
                  <c:v>-66.436330900458302</c:v>
                </c:pt>
                <c:pt idx="1219">
                  <c:v>-67.301260939963498</c:v>
                </c:pt>
                <c:pt idx="1220">
                  <c:v>-68.171634805934005</c:v>
                </c:pt>
                <c:pt idx="1221">
                  <c:v>-69.047804497451196</c:v>
                </c:pt>
                <c:pt idx="1222">
                  <c:v>-69.9301647998671</c:v>
                </c:pt>
                <c:pt idx="1223">
                  <c:v>-70.819161083070398</c:v>
                </c:pt>
                <c:pt idx="1224">
                  <c:v>-71.715299038757706</c:v>
                </c:pt>
                <c:pt idx="1225">
                  <c:v>-72.631948524012699</c:v>
                </c:pt>
                <c:pt idx="1226">
                  <c:v>-73.544433205579395</c:v>
                </c:pt>
                <c:pt idx="1227">
                  <c:v>-74.466083981756995</c:v>
                </c:pt>
                <c:pt idx="1228">
                  <c:v>-75.3978097112455</c:v>
                </c:pt>
                <c:pt idx="1229">
                  <c:v>-76.340687329091594</c:v>
                </c:pt>
                <c:pt idx="1230">
                  <c:v>-77.296006959426094</c:v>
                </c:pt>
                <c:pt idx="1231">
                  <c:v>-78.2653326186756</c:v>
                </c:pt>
                <c:pt idx="1232">
                  <c:v>-79.250585138471607</c:v>
                </c:pt>
                <c:pt idx="1233">
                  <c:v>-80.254157366565707</c:v>
                </c:pt>
                <c:pt idx="1234">
                  <c:v>-81.279077274193398</c:v>
                </c:pt>
                <c:pt idx="1235">
                  <c:v>-82.329243911880397</c:v>
                </c:pt>
                <c:pt idx="1236">
                  <c:v>-83.409777246129906</c:v>
                </c:pt>
                <c:pt idx="1237">
                  <c:v>-84.514655269291296</c:v>
                </c:pt>
                <c:pt idx="1238">
                  <c:v>-85.678626733483298</c:v>
                </c:pt>
                <c:pt idx="1239">
                  <c:v>-86.902728122209396</c:v>
                </c:pt>
                <c:pt idx="1240">
                  <c:v>-88.206744103513799</c:v>
                </c:pt>
                <c:pt idx="1241">
                  <c:v>-89.621109224310104</c:v>
                </c:pt>
                <c:pt idx="1242">
                  <c:v>-91.195316039891196</c:v>
                </c:pt>
                <c:pt idx="1243">
                  <c:v>-93.015887355040903</c:v>
                </c:pt>
                <c:pt idx="1244">
                  <c:v>-95.249693220725703</c:v>
                </c:pt>
                <c:pt idx="1245">
                  <c:v>-98.267235266379302</c:v>
                </c:pt>
                <c:pt idx="1246">
                  <c:v>-103.090433493768</c:v>
                </c:pt>
                <c:pt idx="1247">
                  <c:v>-113.78033539134</c:v>
                </c:pt>
                <c:pt idx="1248">
                  <c:v>-152.94676068576101</c:v>
                </c:pt>
                <c:pt idx="1249">
                  <c:v>-60.814508065208003</c:v>
                </c:pt>
                <c:pt idx="1250">
                  <c:v>-31.593994447129901</c:v>
                </c:pt>
                <c:pt idx="1251">
                  <c:v>-71.258021135616005</c:v>
                </c:pt>
                <c:pt idx="1252">
                  <c:v>-82.019149496269804</c:v>
                </c:pt>
                <c:pt idx="1253">
                  <c:v>-86.871387553531306</c:v>
                </c:pt>
                <c:pt idx="1254">
                  <c:v>-89.915956287208303</c:v>
                </c:pt>
                <c:pt idx="1255">
                  <c:v>-92.181264053748706</c:v>
                </c:pt>
                <c:pt idx="1256">
                  <c:v>-94.038778078558295</c:v>
                </c:pt>
                <c:pt idx="1257">
                  <c:v>-95.611127029968898</c:v>
                </c:pt>
                <c:pt idx="1258">
                  <c:v>-97.073313929277703</c:v>
                </c:pt>
                <c:pt idx="1259">
                  <c:v>-98.430421611242394</c:v>
                </c:pt>
                <c:pt idx="1260">
                  <c:v>-99.712734289132598</c:v>
                </c:pt>
                <c:pt idx="1261">
                  <c:v>-100.93988789007599</c:v>
                </c:pt>
                <c:pt idx="1262">
                  <c:v>-102.12518025448399</c:v>
                </c:pt>
                <c:pt idx="1263">
                  <c:v>-103.27794159886599</c:v>
                </c:pt>
                <c:pt idx="1264">
                  <c:v>-104.40491511591701</c:v>
                </c:pt>
                <c:pt idx="1265">
                  <c:v>-105.53118923325199</c:v>
                </c:pt>
                <c:pt idx="1266">
                  <c:v>-106.620749458581</c:v>
                </c:pt>
                <c:pt idx="1267">
                  <c:v>-107.696249598039</c:v>
                </c:pt>
                <c:pt idx="1268">
                  <c:v>-108.760002470237</c:v>
                </c:pt>
                <c:pt idx="1269">
                  <c:v>-109.81386518080301</c:v>
                </c:pt>
                <c:pt idx="1270">
                  <c:v>-110.859355410541</c:v>
                </c:pt>
                <c:pt idx="1271">
                  <c:v>-111.897735206245</c:v>
                </c:pt>
                <c:pt idx="1272">
                  <c:v>-112.930072333445</c:v>
                </c:pt>
                <c:pt idx="1273">
                  <c:v>-113.985525113663</c:v>
                </c:pt>
                <c:pt idx="1274">
                  <c:v>-115.007577082922</c:v>
                </c:pt>
                <c:pt idx="1275">
                  <c:v>-116.025980255121</c:v>
                </c:pt>
                <c:pt idx="1276">
                  <c:v>-117.04138052922799</c:v>
                </c:pt>
                <c:pt idx="1277">
                  <c:v>-118.05437066784501</c:v>
                </c:pt>
                <c:pt idx="1278">
                  <c:v>-119.06550234055101</c:v>
                </c:pt>
                <c:pt idx="1279">
                  <c:v>-120.07529560742999</c:v>
                </c:pt>
                <c:pt idx="1280">
                  <c:v>-121.084246462745</c:v>
                </c:pt>
                <c:pt idx="1281">
                  <c:v>-122.05932916063701</c:v>
                </c:pt>
                <c:pt idx="1282">
                  <c:v>-123.068477331522</c:v>
                </c:pt>
                <c:pt idx="1283">
                  <c:v>-124.078215438914</c:v>
                </c:pt>
                <c:pt idx="1284">
                  <c:v>-125.088995494039</c:v>
                </c:pt>
                <c:pt idx="1285">
                  <c:v>-126.101267302021</c:v>
                </c:pt>
                <c:pt idx="1286">
                  <c:v>-127.11548127887799</c:v>
                </c:pt>
                <c:pt idx="1287">
                  <c:v>-128.13209109894899</c:v>
                </c:pt>
                <c:pt idx="1288">
                  <c:v>-129.175900249558</c:v>
                </c:pt>
                <c:pt idx="1289">
                  <c:v>-130.19916387057299</c:v>
                </c:pt>
                <c:pt idx="1290">
                  <c:v>-131.226238940244</c:v>
                </c:pt>
                <c:pt idx="1291">
                  <c:v>-132.257618574113</c:v>
                </c:pt>
                <c:pt idx="1292">
                  <c:v>-133.29381287094</c:v>
                </c:pt>
                <c:pt idx="1293">
                  <c:v>-134.33535224766501</c:v>
                </c:pt>
                <c:pt idx="1294">
                  <c:v>-135.33720956480599</c:v>
                </c:pt>
                <c:pt idx="1295">
                  <c:v>-136.389698023915</c:v>
                </c:pt>
                <c:pt idx="1296">
                  <c:v>-137.449243818426</c:v>
                </c:pt>
                <c:pt idx="1297">
                  <c:v>-138.516499071445</c:v>
                </c:pt>
                <c:pt idx="1298">
                  <c:v>-139.59215975829099</c:v>
                </c:pt>
                <c:pt idx="1299">
                  <c:v>-140.67697253026299</c:v>
                </c:pt>
                <c:pt idx="1300">
                  <c:v>-141.771742627799</c:v>
                </c:pt>
                <c:pt idx="1301">
                  <c:v>-142.905122211205</c:v>
                </c:pt>
                <c:pt idx="1302">
                  <c:v>-144.02307348231599</c:v>
                </c:pt>
                <c:pt idx="1303">
                  <c:v>-145.15386252710101</c:v>
                </c:pt>
                <c:pt idx="1304">
                  <c:v>-146.29864254221599</c:v>
                </c:pt>
                <c:pt idx="1305">
                  <c:v>-147.458696221786</c:v>
                </c:pt>
                <c:pt idx="1306">
                  <c:v>-148.66444750805999</c:v>
                </c:pt>
                <c:pt idx="1307">
                  <c:v>-149.860141072358</c:v>
                </c:pt>
                <c:pt idx="1308">
                  <c:v>-151.076059610257</c:v>
                </c:pt>
                <c:pt idx="1309">
                  <c:v>-152.31438126410399</c:v>
                </c:pt>
                <c:pt idx="1310">
                  <c:v>-153.577688076361</c:v>
                </c:pt>
                <c:pt idx="1311">
                  <c:v>-154.869108409647</c:v>
                </c:pt>
                <c:pt idx="1312">
                  <c:v>-156.19572598214299</c:v>
                </c:pt>
                <c:pt idx="1313">
                  <c:v>-157.55793187366299</c:v>
                </c:pt>
                <c:pt idx="1314">
                  <c:v>-158.96385524435101</c:v>
                </c:pt>
                <c:pt idx="1315">
                  <c:v>-160.42269830201801</c:v>
                </c:pt>
                <c:pt idx="1316">
                  <c:v>-161.947835549133</c:v>
                </c:pt>
                <c:pt idx="1317">
                  <c:v>-163.50352944344201</c:v>
                </c:pt>
                <c:pt idx="1318">
                  <c:v>-165.23220747140201</c:v>
                </c:pt>
                <c:pt idx="1319">
                  <c:v>-167.141282968588</c:v>
                </c:pt>
                <c:pt idx="1320">
                  <c:v>-169.35010035164001</c:v>
                </c:pt>
                <c:pt idx="1321">
                  <c:v>-172.137113247179</c:v>
                </c:pt>
                <c:pt idx="1322">
                  <c:v>-176.374913985511</c:v>
                </c:pt>
                <c:pt idx="1323">
                  <c:v>-186.528771363511</c:v>
                </c:pt>
                <c:pt idx="1324">
                  <c:v>-250.607555607839</c:v>
                </c:pt>
                <c:pt idx="1325">
                  <c:v>-133.043961521325</c:v>
                </c:pt>
                <c:pt idx="1326">
                  <c:v>-161.46438482937899</c:v>
                </c:pt>
                <c:pt idx="1327">
                  <c:v>-167.76066152652001</c:v>
                </c:pt>
                <c:pt idx="1328">
                  <c:v>-171.23708022548499</c:v>
                </c:pt>
                <c:pt idx="1329">
                  <c:v>-173.82820628539801</c:v>
                </c:pt>
                <c:pt idx="1330">
                  <c:v>-176.02454579649</c:v>
                </c:pt>
                <c:pt idx="1331">
                  <c:v>-178.01131750346201</c:v>
                </c:pt>
                <c:pt idx="1332">
                  <c:v>-179.763520404915</c:v>
                </c:pt>
                <c:pt idx="1333">
                  <c:v>-181.542583463466</c:v>
                </c:pt>
                <c:pt idx="1334">
                  <c:v>-183.26982005966599</c:v>
                </c:pt>
                <c:pt idx="1335">
                  <c:v>-184.96198336002399</c:v>
                </c:pt>
                <c:pt idx="1336">
                  <c:v>-186.69420141090799</c:v>
                </c:pt>
                <c:pt idx="1337">
                  <c:v>-188.35136862163199</c:v>
                </c:pt>
                <c:pt idx="1338">
                  <c:v>-189.99939423790201</c:v>
                </c:pt>
                <c:pt idx="1339">
                  <c:v>-191.64333493197699</c:v>
                </c:pt>
                <c:pt idx="1340">
                  <c:v>-193.32719223275501</c:v>
                </c:pt>
                <c:pt idx="1341">
                  <c:v>-194.975979982789</c:v>
                </c:pt>
                <c:pt idx="1342">
                  <c:v>-196.632287578654</c:v>
                </c:pt>
                <c:pt idx="1343">
                  <c:v>-198.29942392390799</c:v>
                </c:pt>
                <c:pt idx="1344">
                  <c:v>-199.98059341591599</c:v>
                </c:pt>
                <c:pt idx="1345">
                  <c:v>-201.77938745541101</c:v>
                </c:pt>
                <c:pt idx="1346">
                  <c:v>-203.50414663248</c:v>
                </c:pt>
                <c:pt idx="1347">
                  <c:v>-205.252847841993</c:v>
                </c:pt>
                <c:pt idx="1348">
                  <c:v>-207.02887662585201</c:v>
                </c:pt>
                <c:pt idx="1349">
                  <c:v>-208.61330697579501</c:v>
                </c:pt>
                <c:pt idx="1350">
                  <c:v>-210.44412895734101</c:v>
                </c:pt>
                <c:pt idx="1351">
                  <c:v>-212.313158194105</c:v>
                </c:pt>
                <c:pt idx="1352">
                  <c:v>-214.26796128465401</c:v>
                </c:pt>
                <c:pt idx="1353">
                  <c:v>-216.227540373235</c:v>
                </c:pt>
                <c:pt idx="1354">
                  <c:v>-218.23994579560301</c:v>
                </c:pt>
                <c:pt idx="1355">
                  <c:v>-220.31125656410001</c:v>
                </c:pt>
                <c:pt idx="1356">
                  <c:v>-222.61935354615301</c:v>
                </c:pt>
                <c:pt idx="1357">
                  <c:v>-224.840239353768</c:v>
                </c:pt>
                <c:pt idx="1358">
                  <c:v>-227.14514641200901</c:v>
                </c:pt>
                <c:pt idx="1359">
                  <c:v>-229.54577667242401</c:v>
                </c:pt>
                <c:pt idx="1360">
                  <c:v>-231.72195993636501</c:v>
                </c:pt>
                <c:pt idx="1361">
                  <c:v>-234.34713147749201</c:v>
                </c:pt>
                <c:pt idx="1362">
                  <c:v>-237.131075009054</c:v>
                </c:pt>
                <c:pt idx="1363">
                  <c:v>-240.359328141768</c:v>
                </c:pt>
                <c:pt idx="1364">
                  <c:v>-243.65299012110501</c:v>
                </c:pt>
                <c:pt idx="1365">
                  <c:v>-247.42321146686101</c:v>
                </c:pt>
                <c:pt idx="1366">
                  <c:v>-252.226653102927</c:v>
                </c:pt>
                <c:pt idx="1367">
                  <c:v>-260.366666820273</c:v>
                </c:pt>
                <c:pt idx="1368">
                  <c:v>-324.682880854183</c:v>
                </c:pt>
                <c:pt idx="1369">
                  <c:v>-231.884123061715</c:v>
                </c:pt>
                <c:pt idx="1370">
                  <c:v>-250.936160945095</c:v>
                </c:pt>
                <c:pt idx="1371">
                  <c:v>-257.641613374202</c:v>
                </c:pt>
                <c:pt idx="1372">
                  <c:v>-262.70559163385298</c:v>
                </c:pt>
                <c:pt idx="1373">
                  <c:v>-267.091321035146</c:v>
                </c:pt>
                <c:pt idx="1374">
                  <c:v>-271.56963141331101</c:v>
                </c:pt>
                <c:pt idx="1375">
                  <c:v>-276.06323811019899</c:v>
                </c:pt>
                <c:pt idx="1376">
                  <c:v>-280.679023677266</c:v>
                </c:pt>
                <c:pt idx="1377">
                  <c:v>-285.38903915134199</c:v>
                </c:pt>
                <c:pt idx="1378">
                  <c:v>-290.25726484995499</c:v>
                </c:pt>
                <c:pt idx="1379">
                  <c:v>-295.71268716877</c:v>
                </c:pt>
                <c:pt idx="1380">
                  <c:v>-300.947613072134</c:v>
                </c:pt>
                <c:pt idx="1381">
                  <c:v>-306.368017359899</c:v>
                </c:pt>
                <c:pt idx="1382">
                  <c:v>-311.369581332731</c:v>
                </c:pt>
                <c:pt idx="1383">
                  <c:v>-317.14774803074403</c:v>
                </c:pt>
                <c:pt idx="1384">
                  <c:v>-323.12479422809298</c:v>
                </c:pt>
                <c:pt idx="1385">
                  <c:v>-329.17027017744198</c:v>
                </c:pt>
                <c:pt idx="1386">
                  <c:v>-335.29312112569801</c:v>
                </c:pt>
                <c:pt idx="1387">
                  <c:v>-341.70588387641698</c:v>
                </c:pt>
                <c:pt idx="1388">
                  <c:v>-347.818719279162</c:v>
                </c:pt>
                <c:pt idx="1389">
                  <c:v>-353.88344220095797</c:v>
                </c:pt>
                <c:pt idx="1390">
                  <c:v>-359.95314382502698</c:v>
                </c:pt>
                <c:pt idx="1391">
                  <c:v>-365.84514035489599</c:v>
                </c:pt>
                <c:pt idx="1392">
                  <c:v>-371.62582621126899</c:v>
                </c:pt>
                <c:pt idx="1393">
                  <c:v>-377.06841525810302</c:v>
                </c:pt>
                <c:pt idx="1394">
                  <c:v>-382.65309416836402</c:v>
                </c:pt>
                <c:pt idx="1395">
                  <c:v>-388.31195835467997</c:v>
                </c:pt>
                <c:pt idx="1396">
                  <c:v>-393.93266273877498</c:v>
                </c:pt>
                <c:pt idx="1397">
                  <c:v>-399.90263776178898</c:v>
                </c:pt>
                <c:pt idx="1398">
                  <c:v>-407.40836849502898</c:v>
                </c:pt>
                <c:pt idx="1399">
                  <c:v>-428.88185211384803</c:v>
                </c:pt>
                <c:pt idx="1400">
                  <c:v>-383.51645142898201</c:v>
                </c:pt>
                <c:pt idx="1401">
                  <c:v>-407.34405322303297</c:v>
                </c:pt>
                <c:pt idx="1402">
                  <c:v>-414.39576887638202</c:v>
                </c:pt>
                <c:pt idx="1403">
                  <c:v>-419.55188789397698</c:v>
                </c:pt>
                <c:pt idx="1404">
                  <c:v>-424.06192261646601</c:v>
                </c:pt>
                <c:pt idx="1405">
                  <c:v>-428.09771153924498</c:v>
                </c:pt>
                <c:pt idx="1406">
                  <c:v>-432.01254903380101</c:v>
                </c:pt>
                <c:pt idx="1407">
                  <c:v>-435.890186021305</c:v>
                </c:pt>
                <c:pt idx="1408">
                  <c:v>-439.49060201853803</c:v>
                </c:pt>
                <c:pt idx="1409">
                  <c:v>-442.98066172127898</c:v>
                </c:pt>
                <c:pt idx="1410">
                  <c:v>-446.37755737028101</c:v>
                </c:pt>
                <c:pt idx="1411">
                  <c:v>-449.59739778998602</c:v>
                </c:pt>
                <c:pt idx="1412">
                  <c:v>-452.878950818975</c:v>
                </c:pt>
                <c:pt idx="1413">
                  <c:v>-456.12828915108997</c:v>
                </c:pt>
                <c:pt idx="1414">
                  <c:v>-459.509987549546</c:v>
                </c:pt>
                <c:pt idx="1415">
                  <c:v>-462.74977377418702</c:v>
                </c:pt>
                <c:pt idx="1416">
                  <c:v>-465.733404850451</c:v>
                </c:pt>
                <c:pt idx="1417">
                  <c:v>-469.037642657839</c:v>
                </c:pt>
                <c:pt idx="1418">
                  <c:v>-472.57142147972201</c:v>
                </c:pt>
                <c:pt idx="1419">
                  <c:v>-476.07783854976901</c:v>
                </c:pt>
                <c:pt idx="1420">
                  <c:v>-479.933128321482</c:v>
                </c:pt>
                <c:pt idx="1421">
                  <c:v>-484.00410027233801</c:v>
                </c:pt>
                <c:pt idx="1422">
                  <c:v>-488.93476308647899</c:v>
                </c:pt>
                <c:pt idx="1423">
                  <c:v>-498.78434342155799</c:v>
                </c:pt>
                <c:pt idx="1424">
                  <c:v>-442.49247068739299</c:v>
                </c:pt>
                <c:pt idx="1425">
                  <c:v>-488.89713340121699</c:v>
                </c:pt>
                <c:pt idx="1426">
                  <c:v>-495.14501047124099</c:v>
                </c:pt>
                <c:pt idx="1427">
                  <c:v>-499.64513135559798</c:v>
                </c:pt>
                <c:pt idx="1428">
                  <c:v>-503.77943588258898</c:v>
                </c:pt>
                <c:pt idx="1429">
                  <c:v>-507.34853183208202</c:v>
                </c:pt>
                <c:pt idx="1430">
                  <c:v>-510.94474208261801</c:v>
                </c:pt>
                <c:pt idx="1431">
                  <c:v>-514.482714802896</c:v>
                </c:pt>
                <c:pt idx="1432">
                  <c:v>-517.97810033343296</c:v>
                </c:pt>
                <c:pt idx="1433">
                  <c:v>-521.62695029558301</c:v>
                </c:pt>
                <c:pt idx="1434">
                  <c:v>-525.14143207094696</c:v>
                </c:pt>
                <c:pt idx="1435">
                  <c:v>-528.759613019168</c:v>
                </c:pt>
                <c:pt idx="1436">
                  <c:v>-532.41022591875003</c:v>
                </c:pt>
                <c:pt idx="1437">
                  <c:v>-535.87994757252</c:v>
                </c:pt>
                <c:pt idx="1438">
                  <c:v>-539.92616670712005</c:v>
                </c:pt>
                <c:pt idx="1439">
                  <c:v>-544.01657428538499</c:v>
                </c:pt>
                <c:pt idx="1440">
                  <c:v>-548.51570261175402</c:v>
                </c:pt>
                <c:pt idx="1441">
                  <c:v>-553.38918480517702</c:v>
                </c:pt>
                <c:pt idx="1442">
                  <c:v>-558.97782358433506</c:v>
                </c:pt>
                <c:pt idx="1443">
                  <c:v>-572.20003637863897</c:v>
                </c:pt>
                <c:pt idx="1444">
                  <c:v>-547.83322038186805</c:v>
                </c:pt>
                <c:pt idx="1445">
                  <c:v>-564.74461557468305</c:v>
                </c:pt>
                <c:pt idx="1446">
                  <c:v>-571.62634438280395</c:v>
                </c:pt>
                <c:pt idx="1447">
                  <c:v>-577.39372433579297</c:v>
                </c:pt>
                <c:pt idx="1448">
                  <c:v>-582.52291570557895</c:v>
                </c:pt>
                <c:pt idx="1449">
                  <c:v>-588.09275586992703</c:v>
                </c:pt>
                <c:pt idx="1450">
                  <c:v>-593.95853693841002</c:v>
                </c:pt>
                <c:pt idx="1451">
                  <c:v>-600.33876971854704</c:v>
                </c:pt>
                <c:pt idx="1452">
                  <c:v>-606.72823031434905</c:v>
                </c:pt>
                <c:pt idx="1453">
                  <c:v>-612.75292717480102</c:v>
                </c:pt>
                <c:pt idx="1454">
                  <c:v>-620.27227285675099</c:v>
                </c:pt>
                <c:pt idx="1455">
                  <c:v>-629.00031023073302</c:v>
                </c:pt>
                <c:pt idx="1456">
                  <c:v>-638.08199231780804</c:v>
                </c:pt>
                <c:pt idx="1457">
                  <c:v>-648.34678359157704</c:v>
                </c:pt>
                <c:pt idx="1458">
                  <c:v>-659.33605263567495</c:v>
                </c:pt>
                <c:pt idx="1459">
                  <c:v>-673.04907281659496</c:v>
                </c:pt>
                <c:pt idx="1460">
                  <c:v>-707.57788908446605</c:v>
                </c:pt>
                <c:pt idx="1461">
                  <c:v>-684.576120237336</c:v>
                </c:pt>
                <c:pt idx="1462">
                  <c:v>-702.00280462547505</c:v>
                </c:pt>
                <c:pt idx="1463">
                  <c:v>-715.49259202518601</c:v>
                </c:pt>
                <c:pt idx="1464">
                  <c:v>-727.68299507085101</c:v>
                </c:pt>
                <c:pt idx="1465">
                  <c:v>-738.80164692402798</c:v>
                </c:pt>
                <c:pt idx="1466">
                  <c:v>-748.81984204448497</c:v>
                </c:pt>
                <c:pt idx="1467">
                  <c:v>-757.81790880267897</c:v>
                </c:pt>
                <c:pt idx="1468">
                  <c:v>-765.85212043653598</c:v>
                </c:pt>
                <c:pt idx="1469">
                  <c:v>-773.65310272182398</c:v>
                </c:pt>
                <c:pt idx="1470">
                  <c:v>-781.25970135434204</c:v>
                </c:pt>
                <c:pt idx="1471">
                  <c:v>-788.431955954469</c:v>
                </c:pt>
                <c:pt idx="1472">
                  <c:v>-795.13711527787405</c:v>
                </c:pt>
                <c:pt idx="1473">
                  <c:v>-802.91206155254895</c:v>
                </c:pt>
                <c:pt idx="1474">
                  <c:v>-813.18394391166498</c:v>
                </c:pt>
                <c:pt idx="1475">
                  <c:v>-783.81659415486604</c:v>
                </c:pt>
                <c:pt idx="1476">
                  <c:v>-815.707503717657</c:v>
                </c:pt>
                <c:pt idx="1477">
                  <c:v>-823.56599362555198</c:v>
                </c:pt>
                <c:pt idx="1478">
                  <c:v>-830.34081608650501</c:v>
                </c:pt>
                <c:pt idx="1479">
                  <c:v>-836.33152490503005</c:v>
                </c:pt>
                <c:pt idx="1480">
                  <c:v>-841.92340573750596</c:v>
                </c:pt>
                <c:pt idx="1481">
                  <c:v>-847.53265855733696</c:v>
                </c:pt>
                <c:pt idx="1482">
                  <c:v>-853.39192267930105</c:v>
                </c:pt>
                <c:pt idx="1483">
                  <c:v>-859.32107631756401</c:v>
                </c:pt>
                <c:pt idx="1484">
                  <c:v>-865.20780353112605</c:v>
                </c:pt>
                <c:pt idx="1485">
                  <c:v>-870.96307363087396</c:v>
                </c:pt>
                <c:pt idx="1486">
                  <c:v>-878.24918752001599</c:v>
                </c:pt>
                <c:pt idx="1487">
                  <c:v>-889.43386480378501</c:v>
                </c:pt>
                <c:pt idx="1488">
                  <c:v>-877.59205769769096</c:v>
                </c:pt>
                <c:pt idx="1489">
                  <c:v>-891.82291496012294</c:v>
                </c:pt>
                <c:pt idx="1490">
                  <c:v>-899.55085483369396</c:v>
                </c:pt>
                <c:pt idx="1491">
                  <c:v>-906.70584176580496</c:v>
                </c:pt>
                <c:pt idx="1492">
                  <c:v>-912.92105698886098</c:v>
                </c:pt>
                <c:pt idx="1493">
                  <c:v>-919.92496956171897</c:v>
                </c:pt>
                <c:pt idx="1494">
                  <c:v>-927.14496006291904</c:v>
                </c:pt>
                <c:pt idx="1495">
                  <c:v>-933.99802422938501</c:v>
                </c:pt>
                <c:pt idx="1496">
                  <c:v>-942.23003137374496</c:v>
                </c:pt>
                <c:pt idx="1497">
                  <c:v>-951.59137411911001</c:v>
                </c:pt>
                <c:pt idx="1498">
                  <c:v>-963.05912041122599</c:v>
                </c:pt>
                <c:pt idx="1499">
                  <c:v>-992.61726271745999</c:v>
                </c:pt>
                <c:pt idx="1500">
                  <c:v>-976.46041778560198</c:v>
                </c:pt>
              </c:numCache>
            </c:numRef>
          </c:yVal>
          <c:smooth val="1"/>
          <c:extLst>
            <c:ext xmlns:c16="http://schemas.microsoft.com/office/drawing/2014/chart" uri="{C3380CC4-5D6E-409C-BE32-E72D297353CC}">
              <c16:uniqueId val="{00000003-9D1A-0D49-8F2E-50A6A0F38EBE}"/>
            </c:ext>
          </c:extLst>
        </c:ser>
        <c:ser>
          <c:idx val="3"/>
          <c:order val="3"/>
          <c:tx>
            <c:v>phase_TEST</c:v>
          </c:tx>
          <c:spPr>
            <a:ln>
              <a:solidFill>
                <a:srgbClr val="C00000"/>
              </a:solidFill>
              <a:prstDash val="sysDot"/>
            </a:ln>
          </c:spPr>
          <c:marker>
            <c:symbol val="none"/>
          </c:marker>
          <c:xVal>
            <c:numRef>
              <c:f>'[1]3.6V 1A'!$E$5:$E$204</c:f>
              <c:numCache>
                <c:formatCode>General</c:formatCode>
                <c:ptCount val="200"/>
                <c:pt idx="0">
                  <c:v>100</c:v>
                </c:pt>
                <c:pt idx="1">
                  <c:v>104.737089795945</c:v>
                </c:pt>
                <c:pt idx="2">
                  <c:v>109.698579789238</c:v>
                </c:pt>
                <c:pt idx="3">
                  <c:v>114.895100018731</c:v>
                </c:pt>
                <c:pt idx="4">
                  <c:v>120.337784077759</c:v>
                </c:pt>
                <c:pt idx="5">
                  <c:v>126.03829296797301</c:v>
                </c:pt>
                <c:pt idx="6">
                  <c:v>132.00884008314199</c:v>
                </c:pt>
                <c:pt idx="7">
                  <c:v>138.262217376466</c:v>
                </c:pt>
                <c:pt idx="8">
                  <c:v>144.81182276745301</c:v>
                </c:pt>
                <c:pt idx="9">
                  <c:v>151.67168884709201</c:v>
                </c:pt>
                <c:pt idx="10">
                  <c:v>158.85651294280501</c:v>
                </c:pt>
                <c:pt idx="11">
                  <c:v>166.381688607613</c:v>
                </c:pt>
                <c:pt idx="12">
                  <c:v>174.263338600965</c:v>
                </c:pt>
                <c:pt idx="13">
                  <c:v>182.518349431904</c:v>
                </c:pt>
                <c:pt idx="14">
                  <c:v>191.16440753857</c:v>
                </c:pt>
                <c:pt idx="15">
                  <c:v>200.22003718155801</c:v>
                </c:pt>
                <c:pt idx="16">
                  <c:v>209.70464013232299</c:v>
                </c:pt>
                <c:pt idx="17">
                  <c:v>219.638537241655</c:v>
                </c:pt>
                <c:pt idx="18">
                  <c:v>230.043011977292</c:v>
                </c:pt>
                <c:pt idx="19">
                  <c:v>240.94035602395201</c:v>
                </c:pt>
                <c:pt idx="20">
                  <c:v>252.353917043477</c:v>
                </c:pt>
                <c:pt idx="21">
                  <c:v>264.30814869741101</c:v>
                </c:pt>
                <c:pt idx="22">
                  <c:v>276.82866303920702</c:v>
                </c:pt>
                <c:pt idx="23">
                  <c:v>289.94228538828798</c:v>
                </c:pt>
                <c:pt idx="24">
                  <c:v>303.67711180354598</c:v>
                </c:pt>
                <c:pt idx="25">
                  <c:v>318.062569279412</c:v>
                </c:pt>
                <c:pt idx="26">
                  <c:v>333.129478793467</c:v>
                </c:pt>
                <c:pt idx="27">
                  <c:v>348.91012134067699</c:v>
                </c:pt>
                <c:pt idx="28">
                  <c:v>365.43830709572501</c:v>
                </c:pt>
                <c:pt idx="29">
                  <c:v>382.74944785163098</c:v>
                </c:pt>
                <c:pt idx="30">
                  <c:v>400.88063288984603</c:v>
                </c:pt>
                <c:pt idx="31">
                  <c:v>419.87070844439103</c:v>
                </c:pt>
                <c:pt idx="32">
                  <c:v>439.76036093027199</c:v>
                </c:pt>
                <c:pt idx="33">
                  <c:v>460.59220411451003</c:v>
                </c:pt>
                <c:pt idx="34">
                  <c:v>482.41087041653702</c:v>
                </c:pt>
                <c:pt idx="35">
                  <c:v>505.26310653356802</c:v>
                </c:pt>
                <c:pt idx="36">
                  <c:v>529.19787359584404</c:v>
                </c:pt>
                <c:pt idx="37">
                  <c:v>554.26645206631099</c:v>
                </c:pt>
                <c:pt idx="38">
                  <c:v>580.52255160949005</c:v>
                </c:pt>
                <c:pt idx="39">
                  <c:v>608.022426164943</c:v>
                </c:pt>
                <c:pt idx="40">
                  <c:v>636.82499447185899</c:v>
                </c:pt>
                <c:pt idx="41">
                  <c:v>666.99196630301196</c:v>
                </c:pt>
                <c:pt idx="42">
                  <c:v>698.58797467852503</c:v>
                </c:pt>
                <c:pt idx="43">
                  <c:v>731.68071434271906</c:v>
                </c:pt>
                <c:pt idx="44">
                  <c:v>766.34108680074598</c:v>
                </c:pt>
                <c:pt idx="45">
                  <c:v>802.64335222571697</c:v>
                </c:pt>
                <c:pt idx="46">
                  <c:v>840.66528856183299</c:v>
                </c:pt>
                <c:pt idx="47">
                  <c:v>880.48835816434598</c:v>
                </c:pt>
                <c:pt idx="48">
                  <c:v>922.19788233343195</c:v>
                </c:pt>
                <c:pt idx="49">
                  <c:v>965.88322411587103</c:v>
                </c:pt>
                <c:pt idx="50">
                  <c:v>1011.63797976621</c:v>
                </c:pt>
                <c:pt idx="51">
                  <c:v>1059.5601792776199</c:v>
                </c:pt>
                <c:pt idx="52">
                  <c:v>1109.7524964120701</c:v>
                </c:pt>
                <c:pt idx="53">
                  <c:v>1162.3224686798501</c:v>
                </c:pt>
                <c:pt idx="54">
                  <c:v>1217.3827277396599</c:v>
                </c:pt>
                <c:pt idx="55">
                  <c:v>1275.05124071301</c:v>
                </c:pt>
                <c:pt idx="56">
                  <c:v>1335.4515629299001</c:v>
                </c:pt>
                <c:pt idx="57">
                  <c:v>1398.71310264724</c:v>
                </c:pt>
                <c:pt idx="58">
                  <c:v>1464.97139830728</c:v>
                </c:pt>
                <c:pt idx="59">
                  <c:v>1534.36840893001</c:v>
                </c:pt>
                <c:pt idx="60">
                  <c:v>1607.0528182616399</c:v>
                </c:pt>
                <c:pt idx="61">
                  <c:v>1683.1803533309601</c:v>
                </c:pt>
                <c:pt idx="62">
                  <c:v>1762.91411809595</c:v>
                </c:pt>
                <c:pt idx="63">
                  <c:v>1846.42494289554</c:v>
                </c:pt>
                <c:pt idx="64">
                  <c:v>1933.8917504552301</c:v>
                </c:pt>
                <c:pt idx="65">
                  <c:v>2025.5019392306699</c:v>
                </c:pt>
                <c:pt idx="66">
                  <c:v>2121.4517849106301</c:v>
                </c:pt>
                <c:pt idx="67">
                  <c:v>2221.9468609395199</c:v>
                </c:pt>
                <c:pt idx="68">
                  <c:v>2327.2024789604102</c:v>
                </c:pt>
                <c:pt idx="69">
                  <c:v>2437.44415012222</c:v>
                </c:pt>
                <c:pt idx="70">
                  <c:v>2552.9080682395202</c:v>
                </c:pt>
                <c:pt idx="71">
                  <c:v>2673.84161583995</c:v>
                </c:pt>
                <c:pt idx="72">
                  <c:v>2800.5038941836301</c:v>
                </c:pt>
                <c:pt idx="73">
                  <c:v>2933.1662783900401</c:v>
                </c:pt>
                <c:pt idx="74">
                  <c:v>3072.1129988617599</c:v>
                </c:pt>
                <c:pt idx="75">
                  <c:v>3217.6417502507402</c:v>
                </c:pt>
                <c:pt idx="76">
                  <c:v>3370.0643292719301</c:v>
                </c:pt>
                <c:pt idx="77">
                  <c:v>3529.7073027306501</c:v>
                </c:pt>
                <c:pt idx="78">
                  <c:v>3696.9127071950302</c:v>
                </c:pt>
                <c:pt idx="79">
                  <c:v>3872.03878181256</c:v>
                </c:pt>
                <c:pt idx="80">
                  <c:v>4055.4607358408298</c:v>
                </c:pt>
                <c:pt idx="81">
                  <c:v>4247.5715525368996</c:v>
                </c:pt>
                <c:pt idx="82">
                  <c:v>4448.7828311275898</c:v>
                </c:pt>
                <c:pt idx="83">
                  <c:v>4659.5256686646799</c:v>
                </c:pt>
                <c:pt idx="84">
                  <c:v>4880.2515836544299</c:v>
                </c:pt>
                <c:pt idx="85">
                  <c:v>5111.4334834401698</c:v>
                </c:pt>
                <c:pt idx="86">
                  <c:v>5353.5666774107203</c:v>
                </c:pt>
                <c:pt idx="87">
                  <c:v>5607.1699382054603</c:v>
                </c:pt>
                <c:pt idx="88">
                  <c:v>5872.7866131894798</c:v>
                </c:pt>
                <c:pt idx="89">
                  <c:v>6150.9857885805004</c:v>
                </c:pt>
                <c:pt idx="90">
                  <c:v>6442.3635087213697</c:v>
                </c:pt>
                <c:pt idx="91">
                  <c:v>6747.5440531106897</c:v>
                </c:pt>
                <c:pt idx="92">
                  <c:v>7067.1812739274901</c:v>
                </c:pt>
                <c:pt idx="93">
                  <c:v>7401.9599969156397</c:v>
                </c:pt>
                <c:pt idx="94">
                  <c:v>7752.5974886294598</c:v>
                </c:pt>
                <c:pt idx="95">
                  <c:v>8119.8449931840096</c:v>
                </c:pt>
                <c:pt idx="96">
                  <c:v>8504.4893418026804</c:v>
                </c:pt>
                <c:pt idx="97">
                  <c:v>8907.3546386104408</c:v>
                </c:pt>
                <c:pt idx="98">
                  <c:v>9329.3040262846898</c:v>
                </c:pt>
                <c:pt idx="99">
                  <c:v>9771.2415353465003</c:v>
                </c:pt>
                <c:pt idx="100">
                  <c:v>10234.1140210545</c:v>
                </c:pt>
                <c:pt idx="101">
                  <c:v>10718.913192051299</c:v>
                </c:pt>
                <c:pt idx="102">
                  <c:v>11226.6777351081</c:v>
                </c:pt>
                <c:pt idx="103">
                  <c:v>11758.495540521601</c:v>
                </c:pt>
                <c:pt idx="104">
                  <c:v>12315.506032928301</c:v>
                </c:pt>
                <c:pt idx="105">
                  <c:v>12898.9026125331</c:v>
                </c:pt>
                <c:pt idx="106">
                  <c:v>13509.935211980301</c:v>
                </c:pt>
                <c:pt idx="107">
                  <c:v>14149.9129743458</c:v>
                </c:pt>
                <c:pt idx="108">
                  <c:v>14820.2070579886</c:v>
                </c:pt>
                <c:pt idx="109">
                  <c:v>15522.2535742705</c:v>
                </c:pt>
                <c:pt idx="110">
                  <c:v>16257.5566644379</c:v>
                </c:pt>
                <c:pt idx="111">
                  <c:v>17027.691722258998</c:v>
                </c:pt>
                <c:pt idx="112">
                  <c:v>17834.308769319101</c:v>
                </c:pt>
                <c:pt idx="113">
                  <c:v>18679.1359902078</c:v>
                </c:pt>
                <c:pt idx="114">
                  <c:v>19563.983435170601</c:v>
                </c:pt>
                <c:pt idx="115">
                  <c:v>20490.746898158501</c:v>
                </c:pt>
                <c:pt idx="116">
                  <c:v>21461.411978584001</c:v>
                </c:pt>
                <c:pt idx="117">
                  <c:v>22478.058335487302</c:v>
                </c:pt>
                <c:pt idx="118">
                  <c:v>23542.8641432242</c:v>
                </c:pt>
                <c:pt idx="119">
                  <c:v>24658.110758226001</c:v>
                </c:pt>
                <c:pt idx="120">
                  <c:v>25826.187606826701</c:v>
                </c:pt>
                <c:pt idx="121">
                  <c:v>27049.597304631301</c:v>
                </c:pt>
                <c:pt idx="122">
                  <c:v>28330.961018393202</c:v>
                </c:pt>
                <c:pt idx="123">
                  <c:v>29673.0240818887</c:v>
                </c:pt>
                <c:pt idx="124">
                  <c:v>31078.661877820101</c:v>
                </c:pt>
                <c:pt idx="125">
                  <c:v>32550.885998350601</c:v>
                </c:pt>
                <c:pt idx="126">
                  <c:v>34092.8506974681</c:v>
                </c:pt>
                <c:pt idx="127">
                  <c:v>35707.859649004597</c:v>
                </c:pt>
                <c:pt idx="128">
                  <c:v>37399.373024788001</c:v>
                </c:pt>
                <c:pt idx="129">
                  <c:v>39171.014908092598</c:v>
                </c:pt>
                <c:pt idx="130">
                  <c:v>41026.581058271899</c:v>
                </c:pt>
                <c:pt idx="131">
                  <c:v>42970.047043208397</c:v>
                </c:pt>
                <c:pt idx="132">
                  <c:v>45005.576757005001</c:v>
                </c:pt>
                <c:pt idx="133">
                  <c:v>47137.531341167298</c:v>
                </c:pt>
                <c:pt idx="134">
                  <c:v>49370.478528389998</c:v>
                </c:pt>
                <c:pt idx="135">
                  <c:v>51709.202428967597</c:v>
                </c:pt>
                <c:pt idx="136">
                  <c:v>54158.713780794598</c:v>
                </c:pt>
                <c:pt idx="137">
                  <c:v>56724.260684919798</c:v>
                </c:pt>
                <c:pt idx="138">
                  <c:v>59411.339849650401</c:v>
                </c:pt>
                <c:pt idx="139">
                  <c:v>62225.708367302301</c:v>
                </c:pt>
                <c:pt idx="140">
                  <c:v>65173.396048824201</c:v>
                </c:pt>
                <c:pt idx="141">
                  <c:v>68260.718342723805</c:v>
                </c:pt>
                <c:pt idx="142">
                  <c:v>71494.289865975807</c:v>
                </c:pt>
                <c:pt idx="143">
                  <c:v>74881.038575900297</c:v>
                </c:pt>
                <c:pt idx="144">
                  <c:v>78428.220613376805</c:v>
                </c:pt>
                <c:pt idx="145">
                  <c:v>82143.435849194197</c:v>
                </c:pt>
                <c:pt idx="146">
                  <c:v>86034.644166844897</c:v>
                </c:pt>
                <c:pt idx="147">
                  <c:v>90110.182516650195</c:v>
                </c:pt>
                <c:pt idx="148">
                  <c:v>94378.782777753906</c:v>
                </c:pt>
                <c:pt idx="149">
                  <c:v>98849.590466255904</c:v>
                </c:pt>
                <c:pt idx="150">
                  <c:v>103532.18432956599</c:v>
                </c:pt>
                <c:pt idx="151">
                  <c:v>108436.596868961</c:v>
                </c:pt>
                <c:pt idx="152">
                  <c:v>113573.335834311</c:v>
                </c:pt>
                <c:pt idx="153">
                  <c:v>118953.406737032</c:v>
                </c:pt>
                <c:pt idx="154">
                  <c:v>124588.336429501</c:v>
                </c:pt>
                <c:pt idx="155">
                  <c:v>130490.19780143999</c:v>
                </c:pt>
                <c:pt idx="156">
                  <c:v>136671.635646201</c:v>
                </c:pt>
                <c:pt idx="157">
                  <c:v>143145.893752348</c:v>
                </c:pt>
                <c:pt idx="158">
                  <c:v>149926.843278605</c:v>
                </c:pt>
                <c:pt idx="159">
                  <c:v>157029.01247293799</c:v>
                </c:pt>
                <c:pt idx="160">
                  <c:v>164467.61779946601</c:v>
                </c:pt>
                <c:pt idx="161">
                  <c:v>172258.59653987901</c:v>
                </c:pt>
                <c:pt idx="162">
                  <c:v>180418.64093920699</c:v>
                </c:pt>
                <c:pt idx="163">
                  <c:v>188965.23396912101</c:v>
                </c:pt>
                <c:pt idx="164">
                  <c:v>197916.686785356</c:v>
                </c:pt>
                <c:pt idx="165">
                  <c:v>207292.17795953699</c:v>
                </c:pt>
                <c:pt idx="166">
                  <c:v>217111.79456945101</c:v>
                </c:pt>
                <c:pt idx="167">
                  <c:v>227396.57523579299</c:v>
                </c:pt>
                <c:pt idx="168">
                  <c:v>238168.55519761599</c:v>
                </c:pt>
                <c:pt idx="169">
                  <c:v>249450.813523032</c:v>
                </c:pt>
                <c:pt idx="170">
                  <c:v>261267.52255633299</c:v>
                </c:pt>
                <c:pt idx="171">
                  <c:v>273643.99970746698</c:v>
                </c:pt>
                <c:pt idx="172">
                  <c:v>286606.76169482502</c:v>
                </c:pt>
                <c:pt idx="173">
                  <c:v>300183.58135755901</c:v>
                </c:pt>
                <c:pt idx="174">
                  <c:v>314403.54715915001</c:v>
                </c:pt>
                <c:pt idx="175">
                  <c:v>329297.125509715</c:v>
                </c:pt>
                <c:pt idx="176">
                  <c:v>344896.226040576</c:v>
                </c:pt>
                <c:pt idx="177">
                  <c:v>361234.26997094299</c:v>
                </c:pt>
                <c:pt idx="178">
                  <c:v>378346.26171319297</c:v>
                </c:pt>
                <c:pt idx="179">
                  <c:v>396268.86387014802</c:v>
                </c:pt>
                <c:pt idx="180">
                  <c:v>415040.47578504699</c:v>
                </c:pt>
                <c:pt idx="181">
                  <c:v>434701.31581250299</c:v>
                </c:pt>
                <c:pt idx="182">
                  <c:v>455293.50748669502</c:v>
                </c:pt>
                <c:pt idx="183">
                  <c:v>476861.16977144702</c:v>
                </c:pt>
                <c:pt idx="184">
                  <c:v>499450.511585514</c:v>
                </c:pt>
                <c:pt idx="185">
                  <c:v>523109.93080562598</c:v>
                </c:pt>
                <c:pt idx="186">
                  <c:v>547890.117959394</c:v>
                </c:pt>
                <c:pt idx="187">
                  <c:v>573844.16483023902</c:v>
                </c:pt>
                <c:pt idx="188">
                  <c:v>601027.67820703902</c:v>
                </c:pt>
                <c:pt idx="189">
                  <c:v>629498.89902218897</c:v>
                </c:pt>
                <c:pt idx="190">
                  <c:v>659318.82713335403</c:v>
                </c:pt>
                <c:pt idx="191">
                  <c:v>690551.35201623302</c:v>
                </c:pt>
                <c:pt idx="192">
                  <c:v>723263.38964835298</c:v>
                </c:pt>
                <c:pt idx="193">
                  <c:v>757525.02587719203</c:v>
                </c:pt>
                <c:pt idx="194">
                  <c:v>793409.66657974897</c:v>
                </c:pt>
                <c:pt idx="195">
                  <c:v>830994.19493533904</c:v>
                </c:pt>
                <c:pt idx="196">
                  <c:v>870359.13614851702</c:v>
                </c:pt>
                <c:pt idx="197">
                  <c:v>911588.82997508405</c:v>
                </c:pt>
                <c:pt idx="198">
                  <c:v>954771.61142080696</c:v>
                </c:pt>
                <c:pt idx="199">
                  <c:v>1000000</c:v>
                </c:pt>
              </c:numCache>
            </c:numRef>
          </c:xVal>
          <c:yVal>
            <c:numRef>
              <c:f>'[1]3.6V 1A'!$G$5:$G$204</c:f>
              <c:numCache>
                <c:formatCode>General</c:formatCode>
                <c:ptCount val="200"/>
                <c:pt idx="0">
                  <c:v>4.8397595027832798</c:v>
                </c:pt>
                <c:pt idx="1">
                  <c:v>4.94185293161138</c:v>
                </c:pt>
                <c:pt idx="2">
                  <c:v>5.2144951096762497</c:v>
                </c:pt>
                <c:pt idx="3">
                  <c:v>5.2204656908203404</c:v>
                </c:pt>
                <c:pt idx="4">
                  <c:v>5.0584921830204097</c:v>
                </c:pt>
                <c:pt idx="5">
                  <c:v>5.8849632129459399</c:v>
                </c:pt>
                <c:pt idx="6">
                  <c:v>5.8802470593969298</c:v>
                </c:pt>
                <c:pt idx="7">
                  <c:v>5.83017012100896</c:v>
                </c:pt>
                <c:pt idx="8">
                  <c:v>6.6802151256844899</c:v>
                </c:pt>
                <c:pt idx="9">
                  <c:v>6.1936449239648503</c:v>
                </c:pt>
                <c:pt idx="10">
                  <c:v>7.8852110330301501</c:v>
                </c:pt>
                <c:pt idx="11">
                  <c:v>7.8296389058886504</c:v>
                </c:pt>
                <c:pt idx="12">
                  <c:v>7.9299442391372601</c:v>
                </c:pt>
                <c:pt idx="13">
                  <c:v>8.1420133235992207</c:v>
                </c:pt>
                <c:pt idx="14">
                  <c:v>8.8353147777460794</c:v>
                </c:pt>
                <c:pt idx="15">
                  <c:v>9.3204935051954401</c:v>
                </c:pt>
                <c:pt idx="16">
                  <c:v>9.42213910879188</c:v>
                </c:pt>
                <c:pt idx="17">
                  <c:v>9.8778923139998298</c:v>
                </c:pt>
                <c:pt idx="18">
                  <c:v>10.0479911748833</c:v>
                </c:pt>
                <c:pt idx="19">
                  <c:v>11.1857287246164</c:v>
                </c:pt>
                <c:pt idx="20">
                  <c:v>11.3526569399636</c:v>
                </c:pt>
                <c:pt idx="21">
                  <c:v>11.8453933362859</c:v>
                </c:pt>
                <c:pt idx="22">
                  <c:v>12.386721321475401</c:v>
                </c:pt>
                <c:pt idx="23">
                  <c:v>12.808845380586</c:v>
                </c:pt>
                <c:pt idx="24">
                  <c:v>13.236981941998</c:v>
                </c:pt>
                <c:pt idx="25">
                  <c:v>13.788806581806099</c:v>
                </c:pt>
                <c:pt idx="26">
                  <c:v>14.5013904764477</c:v>
                </c:pt>
                <c:pt idx="27">
                  <c:v>14.5840680015194</c:v>
                </c:pt>
                <c:pt idx="28">
                  <c:v>15.776941574498499</c:v>
                </c:pt>
                <c:pt idx="29">
                  <c:v>15.9488086325055</c:v>
                </c:pt>
                <c:pt idx="30">
                  <c:v>16.141922295507001</c:v>
                </c:pt>
                <c:pt idx="31">
                  <c:v>15.413826038613299</c:v>
                </c:pt>
                <c:pt idx="32">
                  <c:v>17.784191922776699</c:v>
                </c:pt>
                <c:pt idx="33">
                  <c:v>18.656338814702401</c:v>
                </c:pt>
                <c:pt idx="34">
                  <c:v>19.212687973752701</c:v>
                </c:pt>
                <c:pt idx="35">
                  <c:v>19.899226291895999</c:v>
                </c:pt>
                <c:pt idx="36">
                  <c:v>20.5343393018622</c:v>
                </c:pt>
                <c:pt idx="37">
                  <c:v>20.943582659505701</c:v>
                </c:pt>
                <c:pt idx="38">
                  <c:v>21.579218437812401</c:v>
                </c:pt>
                <c:pt idx="39">
                  <c:v>22.2967277404952</c:v>
                </c:pt>
                <c:pt idx="40">
                  <c:v>23.223320718030799</c:v>
                </c:pt>
                <c:pt idx="41">
                  <c:v>23.737549091358598</c:v>
                </c:pt>
                <c:pt idx="42">
                  <c:v>24.2526417122467</c:v>
                </c:pt>
                <c:pt idx="43">
                  <c:v>24.991963485780399</c:v>
                </c:pt>
                <c:pt idx="44">
                  <c:v>25.1699134376322</c:v>
                </c:pt>
                <c:pt idx="45">
                  <c:v>25.949297143071298</c:v>
                </c:pt>
                <c:pt idx="46">
                  <c:v>26.530831997791601</c:v>
                </c:pt>
                <c:pt idx="47">
                  <c:v>27.257272013710601</c:v>
                </c:pt>
                <c:pt idx="48">
                  <c:v>27.722826834376399</c:v>
                </c:pt>
                <c:pt idx="49">
                  <c:v>28.118223482111802</c:v>
                </c:pt>
                <c:pt idx="50">
                  <c:v>28.3695652906028</c:v>
                </c:pt>
                <c:pt idx="51">
                  <c:v>28.832056448622701</c:v>
                </c:pt>
                <c:pt idx="52">
                  <c:v>29.160425134035801</c:v>
                </c:pt>
                <c:pt idx="53">
                  <c:v>29.724564576432801</c:v>
                </c:pt>
                <c:pt idx="54">
                  <c:v>30.094663027264499</c:v>
                </c:pt>
                <c:pt idx="55">
                  <c:v>30.374097648449201</c:v>
                </c:pt>
                <c:pt idx="56">
                  <c:v>30.731216339614299</c:v>
                </c:pt>
                <c:pt idx="57">
                  <c:v>30.930108615942999</c:v>
                </c:pt>
                <c:pt idx="58">
                  <c:v>31.1358935960689</c:v>
                </c:pt>
                <c:pt idx="59">
                  <c:v>31.4610756443521</c:v>
                </c:pt>
                <c:pt idx="60">
                  <c:v>31.473379827447399</c:v>
                </c:pt>
                <c:pt idx="61">
                  <c:v>31.713874449456501</c:v>
                </c:pt>
                <c:pt idx="62">
                  <c:v>31.901396801801599</c:v>
                </c:pt>
                <c:pt idx="63">
                  <c:v>32.195646814727901</c:v>
                </c:pt>
                <c:pt idx="64">
                  <c:v>32.2500625362227</c:v>
                </c:pt>
                <c:pt idx="65">
                  <c:v>32.379689202306203</c:v>
                </c:pt>
                <c:pt idx="66">
                  <c:v>32.5520330080465</c:v>
                </c:pt>
                <c:pt idx="67">
                  <c:v>32.734378229652698</c:v>
                </c:pt>
                <c:pt idx="68">
                  <c:v>32.959746845319302</c:v>
                </c:pt>
                <c:pt idx="69">
                  <c:v>33.163634370959301</c:v>
                </c:pt>
                <c:pt idx="70">
                  <c:v>33.374266332648197</c:v>
                </c:pt>
                <c:pt idx="71">
                  <c:v>33.594496093852001</c:v>
                </c:pt>
                <c:pt idx="72">
                  <c:v>33.730485542657398</c:v>
                </c:pt>
                <c:pt idx="73">
                  <c:v>33.876992629274497</c:v>
                </c:pt>
                <c:pt idx="74">
                  <c:v>34.229783414424098</c:v>
                </c:pt>
                <c:pt idx="75">
                  <c:v>34.491728593740497</c:v>
                </c:pt>
                <c:pt idx="76">
                  <c:v>34.691094332391899</c:v>
                </c:pt>
                <c:pt idx="77">
                  <c:v>35.019178059153198</c:v>
                </c:pt>
                <c:pt idx="78">
                  <c:v>35.259332606990597</c:v>
                </c:pt>
                <c:pt idx="79">
                  <c:v>35.709677404451099</c:v>
                </c:pt>
                <c:pt idx="80">
                  <c:v>36.005461701492997</c:v>
                </c:pt>
                <c:pt idx="81">
                  <c:v>36.378272026769899</c:v>
                </c:pt>
                <c:pt idx="82">
                  <c:v>36.853988266911799</c:v>
                </c:pt>
                <c:pt idx="83">
                  <c:v>37.242215028205401</c:v>
                </c:pt>
                <c:pt idx="84">
                  <c:v>37.806602359582101</c:v>
                </c:pt>
                <c:pt idx="85">
                  <c:v>38.219903489781899</c:v>
                </c:pt>
                <c:pt idx="86">
                  <c:v>38.729681951835502</c:v>
                </c:pt>
                <c:pt idx="87">
                  <c:v>39.216264048147401</c:v>
                </c:pt>
                <c:pt idx="88">
                  <c:v>39.7756689900081</c:v>
                </c:pt>
                <c:pt idx="89">
                  <c:v>40.233527778336303</c:v>
                </c:pt>
                <c:pt idx="90">
                  <c:v>40.866241560242798</c:v>
                </c:pt>
                <c:pt idx="91">
                  <c:v>41.476716060560697</c:v>
                </c:pt>
                <c:pt idx="92">
                  <c:v>42.035061106718601</c:v>
                </c:pt>
                <c:pt idx="93">
                  <c:v>42.601219869918701</c:v>
                </c:pt>
                <c:pt idx="94">
                  <c:v>43.252106649140003</c:v>
                </c:pt>
                <c:pt idx="95">
                  <c:v>43.801464129100999</c:v>
                </c:pt>
                <c:pt idx="96">
                  <c:v>44.381059966737602</c:v>
                </c:pt>
                <c:pt idx="97">
                  <c:v>44.992076787957998</c:v>
                </c:pt>
                <c:pt idx="98">
                  <c:v>45.559925251986499</c:v>
                </c:pt>
                <c:pt idx="99">
                  <c:v>46.067387729570498</c:v>
                </c:pt>
                <c:pt idx="100">
                  <c:v>46.579852546100497</c:v>
                </c:pt>
                <c:pt idx="101">
                  <c:v>47.105473418938701</c:v>
                </c:pt>
                <c:pt idx="102">
                  <c:v>47.246032141773803</c:v>
                </c:pt>
                <c:pt idx="103">
                  <c:v>48.565937007576203</c:v>
                </c:pt>
                <c:pt idx="104">
                  <c:v>49.048073751027601</c:v>
                </c:pt>
                <c:pt idx="105">
                  <c:v>49.482664236921401</c:v>
                </c:pt>
                <c:pt idx="106">
                  <c:v>49.819162661444103</c:v>
                </c:pt>
                <c:pt idx="107">
                  <c:v>50.262438954127198</c:v>
                </c:pt>
                <c:pt idx="108">
                  <c:v>50.538276369423102</c:v>
                </c:pt>
                <c:pt idx="109">
                  <c:v>50.956796956647999</c:v>
                </c:pt>
                <c:pt idx="110">
                  <c:v>51.126072328000497</c:v>
                </c:pt>
                <c:pt idx="111">
                  <c:v>51.323384515597802</c:v>
                </c:pt>
                <c:pt idx="112">
                  <c:v>51.590086189957397</c:v>
                </c:pt>
                <c:pt idx="113">
                  <c:v>51.617021416276103</c:v>
                </c:pt>
                <c:pt idx="114">
                  <c:v>51.603832786378398</c:v>
                </c:pt>
                <c:pt idx="115">
                  <c:v>51.6202312412873</c:v>
                </c:pt>
                <c:pt idx="116">
                  <c:v>51.533701948671897</c:v>
                </c:pt>
                <c:pt idx="117">
                  <c:v>51.455693904647603</c:v>
                </c:pt>
                <c:pt idx="118">
                  <c:v>51.221313072197802</c:v>
                </c:pt>
                <c:pt idx="119">
                  <c:v>51.1399392683538</c:v>
                </c:pt>
                <c:pt idx="120">
                  <c:v>50.7430810922896</c:v>
                </c:pt>
                <c:pt idx="121">
                  <c:v>50.456576739053197</c:v>
                </c:pt>
                <c:pt idx="122">
                  <c:v>50.007853940041599</c:v>
                </c:pt>
                <c:pt idx="123">
                  <c:v>49.386081043145602</c:v>
                </c:pt>
                <c:pt idx="124">
                  <c:v>48.828788761738302</c:v>
                </c:pt>
                <c:pt idx="125">
                  <c:v>48.1419741831971</c:v>
                </c:pt>
                <c:pt idx="126">
                  <c:v>47.295945585374099</c:v>
                </c:pt>
                <c:pt idx="127">
                  <c:v>46.6176474988251</c:v>
                </c:pt>
                <c:pt idx="128">
                  <c:v>46.255369147105199</c:v>
                </c:pt>
                <c:pt idx="129">
                  <c:v>44.902119846676797</c:v>
                </c:pt>
                <c:pt idx="130">
                  <c:v>43.6437231668652</c:v>
                </c:pt>
                <c:pt idx="131">
                  <c:v>42.6270152153553</c:v>
                </c:pt>
                <c:pt idx="132">
                  <c:v>41.4814456407425</c:v>
                </c:pt>
                <c:pt idx="133">
                  <c:v>39.9658238577871</c:v>
                </c:pt>
                <c:pt idx="134">
                  <c:v>39.122873265764497</c:v>
                </c:pt>
                <c:pt idx="135">
                  <c:v>37.384650894952998</c:v>
                </c:pt>
                <c:pt idx="136">
                  <c:v>35.636866130647398</c:v>
                </c:pt>
                <c:pt idx="137">
                  <c:v>34.074081001270102</c:v>
                </c:pt>
                <c:pt idx="138">
                  <c:v>32.1606146696884</c:v>
                </c:pt>
                <c:pt idx="139">
                  <c:v>30.749694694975801</c:v>
                </c:pt>
                <c:pt idx="140">
                  <c:v>26.783742005041901</c:v>
                </c:pt>
                <c:pt idx="141">
                  <c:v>27.251776845815598</c:v>
                </c:pt>
                <c:pt idx="142">
                  <c:v>24.617618840527101</c:v>
                </c:pt>
                <c:pt idx="143">
                  <c:v>21.946363563054799</c:v>
                </c:pt>
                <c:pt idx="144">
                  <c:v>19.265004770657399</c:v>
                </c:pt>
                <c:pt idx="145">
                  <c:v>15.6596472299764</c:v>
                </c:pt>
                <c:pt idx="146">
                  <c:v>13.3161191274032</c:v>
                </c:pt>
                <c:pt idx="147">
                  <c:v>8.92022128416545</c:v>
                </c:pt>
                <c:pt idx="148">
                  <c:v>6.8928281107181304</c:v>
                </c:pt>
                <c:pt idx="149">
                  <c:v>2.95899990792751</c:v>
                </c:pt>
                <c:pt idx="150">
                  <c:v>3.1065755115165099</c:v>
                </c:pt>
                <c:pt idx="151">
                  <c:v>-3.5990459667690802</c:v>
                </c:pt>
                <c:pt idx="152">
                  <c:v>-5.1245220860173797</c:v>
                </c:pt>
                <c:pt idx="153">
                  <c:v>-9.7476333601561205</c:v>
                </c:pt>
                <c:pt idx="154">
                  <c:v>-12.259084636167399</c:v>
                </c:pt>
                <c:pt idx="155">
                  <c:v>-19.102610129011701</c:v>
                </c:pt>
                <c:pt idx="156">
                  <c:v>-18.483743753759398</c:v>
                </c:pt>
                <c:pt idx="157">
                  <c:v>-27.834522840482499</c:v>
                </c:pt>
                <c:pt idx="158">
                  <c:v>-31.599881148565299</c:v>
                </c:pt>
                <c:pt idx="159">
                  <c:v>-33.164573225677699</c:v>
                </c:pt>
                <c:pt idx="160">
                  <c:v>-40.4104673683455</c:v>
                </c:pt>
                <c:pt idx="161">
                  <c:v>-44.061843731892701</c:v>
                </c:pt>
                <c:pt idx="162">
                  <c:v>-52.459829073658703</c:v>
                </c:pt>
                <c:pt idx="163">
                  <c:v>-53.1878591258792</c:v>
                </c:pt>
                <c:pt idx="164">
                  <c:v>-59.701204485707997</c:v>
                </c:pt>
                <c:pt idx="165">
                  <c:v>-67.176679774098901</c:v>
                </c:pt>
                <c:pt idx="166">
                  <c:v>-77.800674064431107</c:v>
                </c:pt>
                <c:pt idx="167">
                  <c:v>-77.993069358728704</c:v>
                </c:pt>
                <c:pt idx="168">
                  <c:v>-82.787972186427098</c:v>
                </c:pt>
                <c:pt idx="169">
                  <c:v>-90.206561950203096</c:v>
                </c:pt>
                <c:pt idx="170">
                  <c:v>-88.619833574033706</c:v>
                </c:pt>
                <c:pt idx="171">
                  <c:v>-99.611500857731997</c:v>
                </c:pt>
                <c:pt idx="172">
                  <c:v>-84.434966197167398</c:v>
                </c:pt>
                <c:pt idx="173">
                  <c:v>-89.053369479415906</c:v>
                </c:pt>
                <c:pt idx="174">
                  <c:v>-81.851911721030504</c:v>
                </c:pt>
                <c:pt idx="175">
                  <c:v>-97.377265052889001</c:v>
                </c:pt>
                <c:pt idx="176">
                  <c:v>-104.745956123813</c:v>
                </c:pt>
                <c:pt idx="177">
                  <c:v>-108.096899969243</c:v>
                </c:pt>
                <c:pt idx="178">
                  <c:v>-106.511242540674</c:v>
                </c:pt>
                <c:pt idx="179">
                  <c:v>-118.91129560434599</c:v>
                </c:pt>
                <c:pt idx="180">
                  <c:v>-119.716681433904</c:v>
                </c:pt>
                <c:pt idx="181">
                  <c:v>-121.568687711168</c:v>
                </c:pt>
                <c:pt idx="182">
                  <c:v>-121.110996274782</c:v>
                </c:pt>
                <c:pt idx="183">
                  <c:v>-119.864770174421</c:v>
                </c:pt>
                <c:pt idx="184">
                  <c:v>-112.728229432902</c:v>
                </c:pt>
                <c:pt idx="185">
                  <c:v>-109.75810350299901</c:v>
                </c:pt>
                <c:pt idx="186">
                  <c:v>-114.970487809944</c:v>
                </c:pt>
                <c:pt idx="187">
                  <c:v>-116.965955833732</c:v>
                </c:pt>
                <c:pt idx="188">
                  <c:v>-107.99759250263</c:v>
                </c:pt>
                <c:pt idx="189">
                  <c:v>-114.79784248366801</c:v>
                </c:pt>
                <c:pt idx="190">
                  <c:v>-111.790030347175</c:v>
                </c:pt>
                <c:pt idx="191">
                  <c:v>-115.976559312359</c:v>
                </c:pt>
                <c:pt idx="192">
                  <c:v>-102.710643229643</c:v>
                </c:pt>
                <c:pt idx="193">
                  <c:v>-103.871600248953</c:v>
                </c:pt>
                <c:pt idx="194">
                  <c:v>-99.901071249167401</c:v>
                </c:pt>
                <c:pt idx="195">
                  <c:v>-102.605810476626</c:v>
                </c:pt>
                <c:pt idx="196">
                  <c:v>-94.013516371605903</c:v>
                </c:pt>
                <c:pt idx="197">
                  <c:v>-95.073061819852995</c:v>
                </c:pt>
                <c:pt idx="198">
                  <c:v>-92.975980964464597</c:v>
                </c:pt>
                <c:pt idx="199">
                  <c:v>-96.143030558322806</c:v>
                </c:pt>
              </c:numCache>
            </c:numRef>
          </c:yVal>
          <c:smooth val="1"/>
          <c:extLst>
            <c:ext xmlns:c16="http://schemas.microsoft.com/office/drawing/2014/chart" uri="{C3380CC4-5D6E-409C-BE32-E72D297353CC}">
              <c16:uniqueId val="{00000004-9D1A-0D49-8F2E-50A6A0F38EBE}"/>
            </c:ext>
          </c:extLst>
        </c:ser>
        <c:ser>
          <c:idx val="5"/>
          <c:order val="5"/>
          <c:tx>
            <c:v>phase_Excel</c:v>
          </c:tx>
          <c:spPr>
            <a:ln>
              <a:solidFill>
                <a:srgbClr val="C00000"/>
              </a:solidFill>
              <a:prstDash val="dash"/>
            </a:ln>
          </c:spPr>
          <c:marker>
            <c:symbol val="none"/>
          </c:marker>
          <c:xVal>
            <c:numRef>
              <c:f>'[1]3.6V 1A'!$I$5:$I$45</c:f>
              <c:numCache>
                <c:formatCode>General</c:formatCode>
                <c:ptCount val="41"/>
                <c:pt idx="0">
                  <c:v>100</c:v>
                </c:pt>
                <c:pt idx="1">
                  <c:v>125.8925411794168</c:v>
                </c:pt>
                <c:pt idx="2">
                  <c:v>158.48931924611136</c:v>
                </c:pt>
                <c:pt idx="3">
                  <c:v>199.52623149688804</c:v>
                </c:pt>
                <c:pt idx="4">
                  <c:v>251.188643150958</c:v>
                </c:pt>
                <c:pt idx="5">
                  <c:v>316.22776601683802</c:v>
                </c:pt>
                <c:pt idx="6">
                  <c:v>398.10717055349755</c:v>
                </c:pt>
                <c:pt idx="7">
                  <c:v>501.18723362727235</c:v>
                </c:pt>
                <c:pt idx="8">
                  <c:v>630.95734448019368</c:v>
                </c:pt>
                <c:pt idx="9">
                  <c:v>794.32823472428197</c:v>
                </c:pt>
                <c:pt idx="10">
                  <c:v>1000</c:v>
                </c:pt>
                <c:pt idx="11">
                  <c:v>1258.9254117941678</c:v>
                </c:pt>
                <c:pt idx="12">
                  <c:v>1584.8931924611154</c:v>
                </c:pt>
                <c:pt idx="13">
                  <c:v>1995.2623149688802</c:v>
                </c:pt>
                <c:pt idx="14">
                  <c:v>2511.8864315095807</c:v>
                </c:pt>
                <c:pt idx="15">
                  <c:v>3162.2776601683827</c:v>
                </c:pt>
                <c:pt idx="16">
                  <c:v>3981.071705534976</c:v>
                </c:pt>
                <c:pt idx="17">
                  <c:v>5011.8723362727269</c:v>
                </c:pt>
                <c:pt idx="18">
                  <c:v>6309.5734448019321</c:v>
                </c:pt>
                <c:pt idx="19">
                  <c:v>7943.2823472428208</c:v>
                </c:pt>
                <c:pt idx="20">
                  <c:v>10000</c:v>
                </c:pt>
                <c:pt idx="21">
                  <c:v>12589.25411794168</c:v>
                </c:pt>
                <c:pt idx="22">
                  <c:v>15848.931924611155</c:v>
                </c:pt>
                <c:pt idx="23">
                  <c:v>19952.623149688803</c:v>
                </c:pt>
                <c:pt idx="24">
                  <c:v>25118.864315095812</c:v>
                </c:pt>
                <c:pt idx="25">
                  <c:v>31622.776601683803</c:v>
                </c:pt>
                <c:pt idx="26">
                  <c:v>39810.717055349771</c:v>
                </c:pt>
                <c:pt idx="27">
                  <c:v>50118.723362727324</c:v>
                </c:pt>
                <c:pt idx="28">
                  <c:v>63095.734448019386</c:v>
                </c:pt>
                <c:pt idx="29">
                  <c:v>79432.82347242815</c:v>
                </c:pt>
                <c:pt idx="30">
                  <c:v>100000</c:v>
                </c:pt>
                <c:pt idx="31">
                  <c:v>125892.54117941672</c:v>
                </c:pt>
                <c:pt idx="32">
                  <c:v>158489.31924611147</c:v>
                </c:pt>
                <c:pt idx="33">
                  <c:v>199526.23149688792</c:v>
                </c:pt>
                <c:pt idx="34">
                  <c:v>251188.64315095858</c:v>
                </c:pt>
                <c:pt idx="35">
                  <c:v>316227.76601683837</c:v>
                </c:pt>
                <c:pt idx="36">
                  <c:v>398107.17055349739</c:v>
                </c:pt>
                <c:pt idx="37">
                  <c:v>501187.23362727294</c:v>
                </c:pt>
                <c:pt idx="38">
                  <c:v>630957.34448019345</c:v>
                </c:pt>
                <c:pt idx="39">
                  <c:v>794328.2347242824</c:v>
                </c:pt>
                <c:pt idx="40">
                  <c:v>1000000</c:v>
                </c:pt>
              </c:numCache>
            </c:numRef>
          </c:xVal>
          <c:yVal>
            <c:numRef>
              <c:f>'[1]3.6V 1A'!$K$5:$K$45</c:f>
              <c:numCache>
                <c:formatCode>General</c:formatCode>
                <c:ptCount val="41"/>
                <c:pt idx="0">
                  <c:v>90.458314616364987</c:v>
                </c:pt>
                <c:pt idx="1">
                  <c:v>89.392984377820014</c:v>
                </c:pt>
                <c:pt idx="2">
                  <c:v>88.296686331680576</c:v>
                </c:pt>
                <c:pt idx="3">
                  <c:v>87.112936440089499</c:v>
                </c:pt>
                <c:pt idx="4">
                  <c:v>85.782173814611497</c:v>
                </c:pt>
                <c:pt idx="5">
                  <c:v>84.240238403108421</c:v>
                </c:pt>
                <c:pt idx="6">
                  <c:v>82.418047101666829</c:v>
                </c:pt>
                <c:pt idx="7">
                  <c:v>80.24366376626449</c:v>
                </c:pt>
                <c:pt idx="8">
                  <c:v>77.648794062251525</c:v>
                </c:pt>
                <c:pt idx="9">
                  <c:v>74.582609850758047</c:v>
                </c:pt>
                <c:pt idx="10">
                  <c:v>71.035773433025099</c:v>
                </c:pt>
                <c:pt idx="11">
                  <c:v>67.074447790847614</c:v>
                </c:pt>
                <c:pt idx="12">
                  <c:v>62.875485538490238</c:v>
                </c:pt>
                <c:pt idx="13">
                  <c:v>58.741761613679074</c:v>
                </c:pt>
                <c:pt idx="14">
                  <c:v>55.072945628563076</c:v>
                </c:pt>
                <c:pt idx="15">
                  <c:v>52.286638683595186</c:v>
                </c:pt>
                <c:pt idx="16">
                  <c:v>50.718267832614089</c:v>
                </c:pt>
                <c:pt idx="17">
                  <c:v>50.540489081383299</c:v>
                </c:pt>
                <c:pt idx="18">
                  <c:v>51.723348361778335</c:v>
                </c:pt>
                <c:pt idx="19">
                  <c:v>54.036487818842801</c:v>
                </c:pt>
                <c:pt idx="20">
                  <c:v>57.093592556314235</c:v>
                </c:pt>
                <c:pt idx="21">
                  <c:v>60.436041560987945</c:v>
                </c:pt>
                <c:pt idx="22">
                  <c:v>63.630654995711325</c:v>
                </c:pt>
                <c:pt idx="23">
                  <c:v>66.34019721870429</c:v>
                </c:pt>
                <c:pt idx="24">
                  <c:v>68.342560355568608</c:v>
                </c:pt>
                <c:pt idx="25">
                  <c:v>69.508009823022761</c:v>
                </c:pt>
                <c:pt idx="26">
                  <c:v>69.759947126377881</c:v>
                </c:pt>
                <c:pt idx="27">
                  <c:v>69.038826271163828</c:v>
                </c:pt>
                <c:pt idx="28">
                  <c:v>67.277044661047711</c:v>
                </c:pt>
                <c:pt idx="29">
                  <c:v>64.385587468484374</c:v>
                </c:pt>
                <c:pt idx="30">
                  <c:v>60.251900320849472</c:v>
                </c:pt>
                <c:pt idx="31">
                  <c:v>54.750347399570757</c:v>
                </c:pt>
                <c:pt idx="32">
                  <c:v>47.769193566348406</c:v>
                </c:pt>
                <c:pt idx="33">
                  <c:v>39.258538521743645</c:v>
                </c:pt>
                <c:pt idx="34">
                  <c:v>29.297655559560525</c:v>
                </c:pt>
                <c:pt idx="35">
                  <c:v>18.163654067475505</c:v>
                </c:pt>
                <c:pt idx="36">
                  <c:v>6.3616653734760007</c:v>
                </c:pt>
                <c:pt idx="37">
                  <c:v>-5.4258106008215066</c:v>
                </c:pt>
                <c:pt idx="38">
                  <c:v>-16.471290156927466</c:v>
                </c:pt>
                <c:pt idx="39">
                  <c:v>-26.154808274734023</c:v>
                </c:pt>
                <c:pt idx="40">
                  <c:v>-34.058155803733456</c:v>
                </c:pt>
              </c:numCache>
            </c:numRef>
          </c:yVal>
          <c:smooth val="1"/>
          <c:extLst>
            <c:ext xmlns:c16="http://schemas.microsoft.com/office/drawing/2014/chart" uri="{C3380CC4-5D6E-409C-BE32-E72D297353CC}">
              <c16:uniqueId val="{00000005-9D1A-0D49-8F2E-50A6A0F38EBE}"/>
            </c:ext>
          </c:extLst>
        </c:ser>
        <c:dLbls>
          <c:showLegendKey val="0"/>
          <c:showVal val="0"/>
          <c:showCatName val="0"/>
          <c:showSerName val="0"/>
          <c:showPercent val="0"/>
          <c:showBubbleSize val="0"/>
        </c:dLbls>
        <c:axId val="529549184"/>
        <c:axId val="529547648"/>
      </c:scatterChart>
      <c:valAx>
        <c:axId val="529539456"/>
        <c:scaling>
          <c:logBase val="10"/>
          <c:orientation val="minMax"/>
          <c:max val="100000"/>
          <c:min val="100"/>
        </c:scaling>
        <c:delete val="0"/>
        <c:axPos val="b"/>
        <c:title>
          <c:tx>
            <c:rich>
              <a:bodyPr/>
              <a:lstStyle/>
              <a:p>
                <a:pPr>
                  <a:defRPr sz="1600"/>
                </a:pPr>
                <a:r>
                  <a:rPr lang="en-US" sz="1600"/>
                  <a:t>frequency(Hz)</a:t>
                </a:r>
              </a:p>
            </c:rich>
          </c:tx>
          <c:overlay val="0"/>
        </c:title>
        <c:numFmt formatCode="#,##0" sourceLinked="0"/>
        <c:majorTickMark val="none"/>
        <c:minorTickMark val="none"/>
        <c:tickLblPos val="low"/>
        <c:crossAx val="529541376"/>
        <c:crosses val="autoZero"/>
        <c:crossBetween val="midCat"/>
        <c:majorUnit val="10"/>
        <c:minorUnit val="10"/>
      </c:valAx>
      <c:valAx>
        <c:axId val="529541376"/>
        <c:scaling>
          <c:orientation val="minMax"/>
          <c:max val="60"/>
          <c:min val="-60"/>
        </c:scaling>
        <c:delete val="0"/>
        <c:axPos val="l"/>
        <c:majorGridlines/>
        <c:title>
          <c:tx>
            <c:rich>
              <a:bodyPr/>
              <a:lstStyle/>
              <a:p>
                <a:pPr>
                  <a:defRPr sz="1600"/>
                </a:pPr>
                <a:r>
                  <a:rPr lang="en-US" sz="1600"/>
                  <a:t>gain(dB)</a:t>
                </a:r>
              </a:p>
            </c:rich>
          </c:tx>
          <c:overlay val="0"/>
        </c:title>
        <c:numFmt formatCode="General" sourceLinked="0"/>
        <c:majorTickMark val="none"/>
        <c:minorTickMark val="none"/>
        <c:tickLblPos val="nextTo"/>
        <c:crossAx val="529539456"/>
        <c:crosses val="autoZero"/>
        <c:crossBetween val="midCat"/>
      </c:valAx>
      <c:valAx>
        <c:axId val="529547648"/>
        <c:scaling>
          <c:orientation val="minMax"/>
          <c:max val="180"/>
          <c:min val="-180"/>
        </c:scaling>
        <c:delete val="0"/>
        <c:axPos val="r"/>
        <c:numFmt formatCode="#,##0" sourceLinked="0"/>
        <c:majorTickMark val="out"/>
        <c:minorTickMark val="none"/>
        <c:tickLblPos val="nextTo"/>
        <c:crossAx val="529549184"/>
        <c:crosses val="max"/>
        <c:crossBetween val="midCat"/>
        <c:majorUnit val="60"/>
        <c:minorUnit val="10"/>
      </c:valAx>
      <c:valAx>
        <c:axId val="529549184"/>
        <c:scaling>
          <c:logBase val="10"/>
          <c:orientation val="minMax"/>
        </c:scaling>
        <c:delete val="1"/>
        <c:axPos val="b"/>
        <c:majorGridlines/>
        <c:minorGridlines/>
        <c:numFmt formatCode="General" sourceLinked="1"/>
        <c:majorTickMark val="out"/>
        <c:minorTickMark val="none"/>
        <c:tickLblPos val="nextTo"/>
        <c:crossAx val="529547648"/>
        <c:crosses val="autoZero"/>
        <c:crossBetween val="midCat"/>
      </c:valAx>
    </c:plotArea>
    <c:legend>
      <c:legendPos val="r"/>
      <c:layout>
        <c:manualLayout>
          <c:xMode val="edge"/>
          <c:yMode val="edge"/>
          <c:x val="0.14068660115911896"/>
          <c:y val="0.70641324232206326"/>
          <c:w val="0.37763862510431295"/>
          <c:h val="7.3753153403978644E-2"/>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absolute">
    <xdr:from>
      <xdr:col>3</xdr:col>
      <xdr:colOff>635382</xdr:colOff>
      <xdr:row>28</xdr:row>
      <xdr:rowOff>173420</xdr:rowOff>
    </xdr:from>
    <xdr:to>
      <xdr:col>14</xdr:col>
      <xdr:colOff>635383</xdr:colOff>
      <xdr:row>49</xdr:row>
      <xdr:rowOff>47720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0</xdr:col>
      <xdr:colOff>628652</xdr:colOff>
      <xdr:row>55</xdr:row>
      <xdr:rowOff>23813</xdr:rowOff>
    </xdr:from>
    <xdr:to>
      <xdr:col>13</xdr:col>
      <xdr:colOff>190501</xdr:colOff>
      <xdr:row>83</xdr:row>
      <xdr:rowOff>152401</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485777</xdr:colOff>
      <xdr:row>0</xdr:row>
      <xdr:rowOff>19050</xdr:rowOff>
    </xdr:from>
    <xdr:to>
      <xdr:col>0</xdr:col>
      <xdr:colOff>2414588</xdr:colOff>
      <xdr:row>2</xdr:row>
      <xdr:rowOff>173558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stretch>
          <a:fillRect/>
        </a:stretch>
      </xdr:blipFill>
      <xdr:spPr>
        <a:xfrm>
          <a:off x="485777" y="19050"/>
          <a:ext cx="1928811" cy="51645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241300</xdr:colOff>
          <xdr:row>9</xdr:row>
          <xdr:rowOff>63500</xdr:rowOff>
        </xdr:from>
        <xdr:to>
          <xdr:col>14</xdr:col>
          <xdr:colOff>342900</xdr:colOff>
          <xdr:row>26</xdr:row>
          <xdr:rowOff>88900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xdr:row>
          <xdr:rowOff>63500</xdr:rowOff>
        </xdr:from>
        <xdr:to>
          <xdr:col>18</xdr:col>
          <xdr:colOff>177800</xdr:colOff>
          <xdr:row>20</xdr:row>
          <xdr:rowOff>165100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xdr:from>
      <xdr:col>2</xdr:col>
      <xdr:colOff>616422</xdr:colOff>
      <xdr:row>21</xdr:row>
      <xdr:rowOff>163878</xdr:rowOff>
    </xdr:from>
    <xdr:to>
      <xdr:col>14</xdr:col>
      <xdr:colOff>626538</xdr:colOff>
      <xdr:row>44</xdr:row>
      <xdr:rowOff>151218</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348982</xdr:colOff>
      <xdr:row>29</xdr:row>
      <xdr:rowOff>61365</xdr:rowOff>
    </xdr:from>
    <xdr:to>
      <xdr:col>19</xdr:col>
      <xdr:colOff>553357</xdr:colOff>
      <xdr:row>41</xdr:row>
      <xdr:rowOff>44823</xdr:rowOff>
    </xdr:to>
    <mc:AlternateContent xmlns:mc="http://schemas.openxmlformats.org/markup-compatibility/2006" xmlns:a14="http://schemas.microsoft.com/office/drawing/2010/main">
      <mc:Choice Requires="a14">
        <xdr:sp macro="" textlink="">
          <xdr:nvSpPr>
            <xdr:cNvPr id="4" name="TextBox 7">
              <a:extLst>
                <a:ext uri="{FF2B5EF4-FFF2-40B4-BE49-F238E27FC236}">
                  <a16:creationId xmlns:a16="http://schemas.microsoft.com/office/drawing/2014/main" id="{00000000-0008-0000-0100-000004000000}"/>
                </a:ext>
              </a:extLst>
            </xdr:cNvPr>
            <xdr:cNvSpPr txBox="1"/>
          </xdr:nvSpPr>
          <xdr:spPr>
            <a:xfrm>
              <a:off x="10512157" y="5738265"/>
              <a:ext cx="2795175" cy="2155158"/>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r>
                <a:rPr lang="en-US" sz="1400" i="0">
                  <a:latin typeface="Cambria Math"/>
                </a:rPr>
                <a:t>power stage transfer</a:t>
              </a:r>
              <a:r>
                <a:rPr lang="en-US" sz="1400" i="0" baseline="0">
                  <a:latin typeface="Cambria Math"/>
                </a:rPr>
                <a:t> function</a:t>
              </a:r>
            </a:p>
            <a:p>
              <a:endParaRPr lang="en-US" i="1">
                <a:latin typeface="Cambria Math"/>
              </a:endParaRPr>
            </a:p>
            <a:p>
              <a:pPr/>
              <a14:m>
                <m:oMathPara xmlns:m="http://schemas.openxmlformats.org/officeDocument/2006/math">
                  <m:oMathParaPr>
                    <m:jc m:val="centerGroup"/>
                  </m:oMathParaPr>
                  <m:oMath xmlns:m="http://schemas.openxmlformats.org/officeDocument/2006/math">
                    <m:sSub>
                      <m:sSubPr>
                        <m:ctrlPr>
                          <a:rPr lang="en-US" sz="1400" i="1">
                            <a:latin typeface="Cambria Math" panose="02040503050406030204" pitchFamily="18" charset="0"/>
                          </a:rPr>
                        </m:ctrlPr>
                      </m:sSubPr>
                      <m:e>
                        <m:r>
                          <a:rPr lang="en-US" altLang="zh-CN" sz="1400" b="0" i="1">
                            <a:latin typeface="Cambria Math"/>
                          </a:rPr>
                          <m:t>𝐺</m:t>
                        </m:r>
                      </m:e>
                      <m:sub>
                        <m:r>
                          <a:rPr lang="en-US" sz="1400" b="0" i="1">
                            <a:latin typeface="Cambria Math"/>
                          </a:rPr>
                          <m:t>𝑣𝐿</m:t>
                        </m:r>
                      </m:sub>
                    </m:sSub>
                    <m:r>
                      <a:rPr lang="en-US" sz="1400" b="0" i="1">
                        <a:latin typeface="Cambria Math"/>
                      </a:rPr>
                      <m:t>=</m:t>
                    </m:r>
                    <m:f>
                      <m:fPr>
                        <m:ctrlPr>
                          <a:rPr lang="en-US" sz="1400" b="0" i="1" kern="1200">
                            <a:solidFill>
                              <a:schemeClr val="tx1"/>
                            </a:solidFill>
                            <a:effectLst/>
                            <a:latin typeface="Cambria Math" panose="02040503050406030204" pitchFamily="18" charset="0"/>
                            <a:ea typeface="+mn-ea"/>
                            <a:cs typeface="Arial" charset="0"/>
                          </a:rPr>
                        </m:ctrlPr>
                      </m:fPr>
                      <m:num>
                        <m:sSub>
                          <m:sSubPr>
                            <m:ctrlPr>
                              <a:rPr lang="en-US" sz="1400" b="0" i="1" kern="1200">
                                <a:solidFill>
                                  <a:schemeClr val="tx1"/>
                                </a:solidFill>
                                <a:effectLst/>
                                <a:latin typeface="Cambria Math" panose="02040503050406030204" pitchFamily="18" charset="0"/>
                                <a:ea typeface="+mn-ea"/>
                                <a:cs typeface="Arial" charset="0"/>
                              </a:rPr>
                            </m:ctrlPr>
                          </m:sSubPr>
                          <m:e>
                            <m:r>
                              <a:rPr lang="en-US" sz="1400" b="0" i="1" kern="1200">
                                <a:solidFill>
                                  <a:schemeClr val="tx1"/>
                                </a:solidFill>
                                <a:effectLst/>
                                <a:latin typeface="Cambria Math"/>
                                <a:ea typeface="+mn-ea"/>
                                <a:cs typeface="Arial" charset="0"/>
                              </a:rPr>
                              <m:t>𝑉</m:t>
                            </m:r>
                          </m:e>
                          <m:sub>
                            <m:r>
                              <a:rPr lang="en-US" sz="1400" b="0" i="1" kern="1200">
                                <a:solidFill>
                                  <a:schemeClr val="tx1"/>
                                </a:solidFill>
                                <a:effectLst/>
                                <a:latin typeface="Cambria Math"/>
                                <a:ea typeface="+mn-ea"/>
                                <a:cs typeface="Arial" charset="0"/>
                              </a:rPr>
                              <m:t>𝑜𝑢𝑡</m:t>
                            </m:r>
                          </m:sub>
                        </m:sSub>
                      </m:num>
                      <m:den>
                        <m:sSub>
                          <m:sSubPr>
                            <m:ctrlPr>
                              <a:rPr lang="en-US" sz="1400" b="0" i="1" kern="1200">
                                <a:solidFill>
                                  <a:schemeClr val="tx1"/>
                                </a:solidFill>
                                <a:effectLst/>
                                <a:latin typeface="Cambria Math" panose="02040503050406030204" pitchFamily="18" charset="0"/>
                                <a:ea typeface="+mn-ea"/>
                                <a:cs typeface="Arial" charset="0"/>
                              </a:rPr>
                            </m:ctrlPr>
                          </m:sSubPr>
                          <m:e>
                            <m:r>
                              <a:rPr lang="en-US" sz="1400" b="0" i="1" kern="1200">
                                <a:solidFill>
                                  <a:schemeClr val="tx1"/>
                                </a:solidFill>
                                <a:effectLst/>
                                <a:latin typeface="Cambria Math"/>
                                <a:ea typeface="+mn-ea"/>
                                <a:cs typeface="Arial" charset="0"/>
                              </a:rPr>
                              <m:t>𝑖</m:t>
                            </m:r>
                          </m:e>
                          <m:sub>
                            <m:r>
                              <a:rPr lang="en-US" sz="1400" b="0" i="1" kern="1200">
                                <a:solidFill>
                                  <a:schemeClr val="tx1"/>
                                </a:solidFill>
                                <a:effectLst/>
                                <a:latin typeface="Cambria Math"/>
                                <a:ea typeface="+mn-ea"/>
                                <a:cs typeface="Arial" charset="0"/>
                              </a:rPr>
                              <m:t>𝐿</m:t>
                            </m:r>
                          </m:sub>
                        </m:sSub>
                      </m:den>
                    </m:f>
                    <m:r>
                      <a:rPr lang="en-US" sz="1400" b="0" i="1">
                        <a:latin typeface="Cambria Math"/>
                      </a:rPr>
                      <m:t>=</m:t>
                    </m:r>
                    <m:f>
                      <m:fPr>
                        <m:ctrlPr>
                          <a:rPr lang="en-US" sz="1400" i="1">
                            <a:latin typeface="Cambria Math" panose="02040503050406030204" pitchFamily="18" charset="0"/>
                          </a:rPr>
                        </m:ctrlPr>
                      </m:fPr>
                      <m:num>
                        <m:sSub>
                          <m:sSubPr>
                            <m:ctrlPr>
                              <a:rPr lang="en-US" sz="1400" i="1">
                                <a:latin typeface="Cambria Math" panose="02040503050406030204" pitchFamily="18" charset="0"/>
                              </a:rPr>
                            </m:ctrlPr>
                          </m:sSubPr>
                          <m:e>
                            <m:r>
                              <a:rPr lang="en-US" sz="1400" b="0" i="1">
                                <a:latin typeface="Cambria Math"/>
                              </a:rPr>
                              <m:t>𝑅</m:t>
                            </m:r>
                          </m:e>
                          <m:sub>
                            <m:r>
                              <a:rPr lang="en-US" sz="1400" b="0" i="1">
                                <a:latin typeface="Cambria Math"/>
                              </a:rPr>
                              <m:t>𝑜𝑢𝑡</m:t>
                            </m:r>
                          </m:sub>
                        </m:sSub>
                        <m:sSup>
                          <m:sSupPr>
                            <m:ctrlPr>
                              <a:rPr lang="en-US" sz="1400" i="1">
                                <a:latin typeface="Cambria Math" panose="02040503050406030204" pitchFamily="18" charset="0"/>
                              </a:rPr>
                            </m:ctrlPr>
                          </m:sSupPr>
                          <m:e>
                            <m:r>
                              <a:rPr lang="en-US" sz="1400" b="0" i="1">
                                <a:latin typeface="Cambria Math"/>
                              </a:rPr>
                              <m:t>𝐷</m:t>
                            </m:r>
                          </m:e>
                          <m:sup>
                            <m:r>
                              <a:rPr lang="en-US" sz="1400" b="0" i="1">
                                <a:latin typeface="Cambria Math"/>
                              </a:rPr>
                              <m:t>′</m:t>
                            </m:r>
                          </m:sup>
                        </m:sSup>
                      </m:num>
                      <m:den>
                        <m:r>
                          <a:rPr lang="en-US" sz="1400" b="0" i="1">
                            <a:latin typeface="Cambria Math"/>
                          </a:rPr>
                          <m:t>2</m:t>
                        </m:r>
                      </m:den>
                    </m:f>
                    <m:f>
                      <m:fPr>
                        <m:ctrlPr>
                          <a:rPr lang="en-US" sz="1400" i="1">
                            <a:latin typeface="Cambria Math" panose="02040503050406030204" pitchFamily="18" charset="0"/>
                          </a:rPr>
                        </m:ctrlPr>
                      </m:fPr>
                      <m:num>
                        <m:r>
                          <a:rPr lang="en-US" sz="1400" b="0" i="1">
                            <a:latin typeface="Cambria Math"/>
                          </a:rPr>
                          <m:t>1−</m:t>
                        </m:r>
                        <m:f>
                          <m:fPr>
                            <m:ctrlPr>
                              <a:rPr lang="en-US" sz="1400" b="0" i="1">
                                <a:latin typeface="Cambria Math" panose="02040503050406030204" pitchFamily="18" charset="0"/>
                              </a:rPr>
                            </m:ctrlPr>
                          </m:fPr>
                          <m:num>
                            <m:r>
                              <a:rPr lang="en-US" sz="1400" b="0" i="1">
                                <a:latin typeface="Cambria Math"/>
                              </a:rPr>
                              <m:t>𝑠</m:t>
                            </m:r>
                          </m:num>
                          <m:den>
                            <m:f>
                              <m:fPr>
                                <m:type m:val="skw"/>
                                <m:ctrlPr>
                                  <a:rPr lang="en-US" sz="1400" b="0" i="1">
                                    <a:latin typeface="Cambria Math" panose="02040503050406030204" pitchFamily="18" charset="0"/>
                                  </a:rPr>
                                </m:ctrlPr>
                              </m:fPr>
                              <m:num>
                                <m:sSup>
                                  <m:sSupPr>
                                    <m:ctrlPr>
                                      <a:rPr lang="en-US" sz="1400" b="0" i="1">
                                        <a:latin typeface="Cambria Math" panose="02040503050406030204" pitchFamily="18" charset="0"/>
                                      </a:rPr>
                                    </m:ctrlPr>
                                  </m:sSupPr>
                                  <m:e>
                                    <m:sSub>
                                      <m:sSubPr>
                                        <m:ctrlPr>
                                          <a:rPr lang="en-US" sz="1400" i="1">
                                            <a:latin typeface="Cambria Math" panose="02040503050406030204" pitchFamily="18" charset="0"/>
                                          </a:rPr>
                                        </m:ctrlPr>
                                      </m:sSubPr>
                                      <m:e>
                                        <m:r>
                                          <a:rPr lang="en-US" sz="1400" i="1">
                                            <a:latin typeface="Cambria Math"/>
                                          </a:rPr>
                                          <m:t>𝑅</m:t>
                                        </m:r>
                                      </m:e>
                                      <m:sub>
                                        <m:r>
                                          <a:rPr lang="en-US" sz="1400" i="1">
                                            <a:latin typeface="Cambria Math"/>
                                          </a:rPr>
                                          <m:t>𝑜𝑢𝑡</m:t>
                                        </m:r>
                                      </m:sub>
                                    </m:sSub>
                                    <m:r>
                                      <a:rPr lang="en-US" sz="1400" b="0" i="1">
                                        <a:latin typeface="Cambria Math"/>
                                      </a:rPr>
                                      <m:t>𝐷</m:t>
                                    </m:r>
                                  </m:e>
                                  <m:sup>
                                    <m:r>
                                      <a:rPr lang="en-US" sz="1400" b="0" i="1">
                                        <a:latin typeface="Cambria Math"/>
                                      </a:rPr>
                                      <m:t>′2</m:t>
                                    </m:r>
                                  </m:sup>
                                </m:sSup>
                              </m:num>
                              <m:den>
                                <m:r>
                                  <a:rPr lang="en-US" sz="1400" b="0" i="1">
                                    <a:latin typeface="Cambria Math"/>
                                  </a:rPr>
                                  <m:t>𝐿</m:t>
                                </m:r>
                              </m:den>
                            </m:f>
                          </m:den>
                        </m:f>
                      </m:num>
                      <m:den>
                        <m:f>
                          <m:fPr>
                            <m:ctrlPr>
                              <a:rPr lang="en-US" sz="1400" i="1">
                                <a:latin typeface="Cambria Math" panose="02040503050406030204" pitchFamily="18" charset="0"/>
                              </a:rPr>
                            </m:ctrlPr>
                          </m:fPr>
                          <m:num>
                            <m:r>
                              <a:rPr lang="en-US" sz="1400" b="0" i="1">
                                <a:latin typeface="Cambria Math"/>
                              </a:rPr>
                              <m:t>𝑠</m:t>
                            </m:r>
                          </m:num>
                          <m:den>
                            <m:f>
                              <m:fPr>
                                <m:type m:val="skw"/>
                                <m:ctrlPr>
                                  <a:rPr lang="en-US" sz="1400" i="1">
                                    <a:latin typeface="Cambria Math" panose="02040503050406030204" pitchFamily="18" charset="0"/>
                                  </a:rPr>
                                </m:ctrlPr>
                              </m:fPr>
                              <m:num>
                                <m:r>
                                  <a:rPr lang="en-US" sz="1400" b="0" i="1">
                                    <a:latin typeface="Cambria Math"/>
                                  </a:rPr>
                                  <m:t>2</m:t>
                                </m:r>
                              </m:num>
                              <m:den>
                                <m:sSub>
                                  <m:sSubPr>
                                    <m:ctrlPr>
                                      <a:rPr lang="en-US" sz="1400" i="1">
                                        <a:latin typeface="Cambria Math" panose="02040503050406030204" pitchFamily="18" charset="0"/>
                                      </a:rPr>
                                    </m:ctrlPr>
                                  </m:sSubPr>
                                  <m:e>
                                    <m:r>
                                      <a:rPr lang="en-US" sz="1400" b="0" i="1">
                                        <a:latin typeface="Cambria Math"/>
                                      </a:rPr>
                                      <m:t>𝑅</m:t>
                                    </m:r>
                                  </m:e>
                                  <m:sub>
                                    <m:r>
                                      <a:rPr lang="en-US" sz="1400" b="0" i="1">
                                        <a:latin typeface="Cambria Math"/>
                                      </a:rPr>
                                      <m:t>𝑜𝑢𝑡</m:t>
                                    </m:r>
                                  </m:sub>
                                </m:sSub>
                                <m:sSub>
                                  <m:sSubPr>
                                    <m:ctrlPr>
                                      <a:rPr lang="en-US" sz="1400" i="1">
                                        <a:latin typeface="Cambria Math" panose="02040503050406030204" pitchFamily="18" charset="0"/>
                                      </a:rPr>
                                    </m:ctrlPr>
                                  </m:sSubPr>
                                  <m:e>
                                    <m:r>
                                      <a:rPr lang="en-US" sz="1400" b="0" i="1">
                                        <a:latin typeface="Cambria Math"/>
                                      </a:rPr>
                                      <m:t>𝐶</m:t>
                                    </m:r>
                                  </m:e>
                                  <m:sub>
                                    <m:r>
                                      <a:rPr lang="en-US" sz="1400" b="0" i="1">
                                        <a:latin typeface="Cambria Math"/>
                                      </a:rPr>
                                      <m:t>𝑜𝑢𝑡</m:t>
                                    </m:r>
                                  </m:sub>
                                </m:sSub>
                              </m:den>
                            </m:f>
                          </m:den>
                        </m:f>
                        <m:r>
                          <a:rPr lang="en-US" sz="1400" b="0" i="1">
                            <a:latin typeface="Cambria Math"/>
                          </a:rPr>
                          <m:t>+1</m:t>
                        </m:r>
                      </m:den>
                    </m:f>
                  </m:oMath>
                </m:oMathPara>
              </a14:m>
              <a:endParaRPr lang="en-US"/>
            </a:p>
          </xdr:txBody>
        </xdr:sp>
      </mc:Choice>
      <mc:Fallback xmlns="">
        <xdr:sp macro="" textlink="">
          <xdr:nvSpPr>
            <xdr:cNvPr id="4" name="TextBox 7"/>
            <xdr:cNvSpPr txBox="1"/>
          </xdr:nvSpPr>
          <xdr:spPr>
            <a:xfrm>
              <a:off x="10512157" y="5738265"/>
              <a:ext cx="2795175" cy="2155158"/>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r>
                <a:rPr lang="en-US" sz="1400" i="0">
                  <a:latin typeface="Cambria Math"/>
                </a:rPr>
                <a:t>power stage transfer</a:t>
              </a:r>
              <a:r>
                <a:rPr lang="en-US" sz="1400" i="0" baseline="0">
                  <a:latin typeface="Cambria Math"/>
                </a:rPr>
                <a:t> function</a:t>
              </a:r>
            </a:p>
            <a:p>
              <a:endParaRPr lang="en-US" i="1">
                <a:latin typeface="Cambria Math"/>
              </a:endParaRPr>
            </a:p>
            <a:p>
              <a:pPr/>
              <a:r>
                <a:rPr lang="en-US" altLang="zh-CN" sz="1400" b="0" i="0">
                  <a:latin typeface="Cambria Math"/>
                </a:rPr>
                <a:t>𝐺_</a:t>
              </a:r>
              <a:r>
                <a:rPr lang="en-US" sz="1400" b="0" i="0">
                  <a:latin typeface="Cambria Math"/>
                </a:rPr>
                <a:t>𝑣𝐿=</a:t>
              </a:r>
              <a:r>
                <a:rPr lang="en-US" sz="1400" b="0" i="0" kern="1200">
                  <a:solidFill>
                    <a:schemeClr val="tx1"/>
                  </a:solidFill>
                  <a:effectLst/>
                  <a:latin typeface="Cambria Math"/>
                  <a:ea typeface="+mn-ea"/>
                  <a:cs typeface="Arial" charset="0"/>
                </a:rPr>
                <a:t>𝑉_𝑜𝑢𝑡/𝑖_𝐿 </a:t>
              </a:r>
              <a:r>
                <a:rPr lang="en-US" sz="1400" b="0" i="0">
                  <a:latin typeface="Cambria Math"/>
                </a:rPr>
                <a:t>=</a:t>
              </a:r>
              <a:r>
                <a:rPr lang="en-US" sz="1400" i="0">
                  <a:latin typeface="Cambria Math"/>
                </a:rPr>
                <a:t>(</a:t>
              </a:r>
              <a:r>
                <a:rPr lang="en-US" sz="1400" b="0" i="0">
                  <a:latin typeface="Cambria Math"/>
                </a:rPr>
                <a:t>𝑅_𝑜𝑢𝑡 𝐷^′)/2  (1−𝑠/(〖</a:t>
              </a:r>
              <a:r>
                <a:rPr lang="en-US" sz="1400" i="0">
                  <a:latin typeface="Cambria Math"/>
                </a:rPr>
                <a:t>𝑅_𝑜𝑢𝑡</a:t>
              </a:r>
              <a:r>
                <a:rPr lang="en-US" sz="1400" b="0" i="0">
                  <a:latin typeface="Cambria Math"/>
                </a:rPr>
                <a:t> 𝐷〗^′2⁄𝐿))/(𝑠/(2⁄(𝑅_𝑜𝑢𝑡 𝐶_𝑜𝑢𝑡 ))+1)</a:t>
              </a:r>
              <a:endParaRPr lang="en-US"/>
            </a:p>
          </xdr:txBody>
        </xdr:sp>
      </mc:Fallback>
    </mc:AlternateContent>
    <xdr:clientData/>
  </xdr:twoCellAnchor>
  <xdr:twoCellAnchor>
    <xdr:from>
      <xdr:col>15</xdr:col>
      <xdr:colOff>347023</xdr:colOff>
      <xdr:row>49</xdr:row>
      <xdr:rowOff>91950</xdr:rowOff>
    </xdr:from>
    <xdr:to>
      <xdr:col>23</xdr:col>
      <xdr:colOff>170544</xdr:colOff>
      <xdr:row>62</xdr:row>
      <xdr:rowOff>133350</xdr:rowOff>
    </xdr:to>
    <mc:AlternateContent xmlns:mc="http://schemas.openxmlformats.org/markup-compatibility/2006" xmlns:a14="http://schemas.microsoft.com/office/drawing/2010/main">
      <mc:Choice Requires="a14">
        <xdr:sp macro="" textlink="">
          <xdr:nvSpPr>
            <xdr:cNvPr id="5" name="TextBox 5">
              <a:extLst>
                <a:ext uri="{FF2B5EF4-FFF2-40B4-BE49-F238E27FC236}">
                  <a16:creationId xmlns:a16="http://schemas.microsoft.com/office/drawing/2014/main" id="{00000000-0008-0000-0100-000005000000}"/>
                </a:ext>
              </a:extLst>
            </xdr:cNvPr>
            <xdr:cNvSpPr txBox="1"/>
          </xdr:nvSpPr>
          <xdr:spPr>
            <a:xfrm>
              <a:off x="11408447" y="9472005"/>
              <a:ext cx="4991869" cy="2435074"/>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Cambria Math"/>
                  <a:ea typeface="+mn-ea"/>
                  <a:cs typeface="+mn-cs"/>
                </a:rPr>
                <a:t>compesation transfer function</a:t>
              </a:r>
            </a:p>
            <a:p>
              <a:pPr marL="0" indent="0" algn="l" rtl="0" fontAlgn="base">
                <a:spcBef>
                  <a:spcPct val="0"/>
                </a:spcBef>
                <a:spcAft>
                  <a:spcPct val="0"/>
                </a:spcAft>
              </a:pPr>
              <a:endParaRPr lang="en-US" sz="1400" i="0" kern="1200">
                <a:solidFill>
                  <a:schemeClr val="tx1"/>
                </a:solidFill>
                <a:latin typeface="Cambria Math"/>
                <a:ea typeface="+mn-ea"/>
                <a:cs typeface="Arial" charset="0"/>
              </a:endParaRPr>
            </a:p>
            <a:p>
              <a:pPr marL="0" indent="0" algn="l" rtl="0" fontAlgn="base">
                <a:spcBef>
                  <a:spcPct val="0"/>
                </a:spcBef>
                <a:spcAft>
                  <a:spcPct val="0"/>
                </a:spcAft>
              </a:pPr>
              <a14:m>
                <m:oMathPara xmlns:m="http://schemas.openxmlformats.org/officeDocument/2006/math">
                  <m:oMathParaPr>
                    <m:jc m:val="centerGroup"/>
                  </m:oMathParaPr>
                  <m:oMath xmlns:m="http://schemas.openxmlformats.org/officeDocument/2006/math">
                    <m:sSub>
                      <m:sSubPr>
                        <m:ctrlPr>
                          <a:rPr lang="en-US" sz="1400" i="1" kern="1200">
                            <a:solidFill>
                              <a:schemeClr val="tx1"/>
                            </a:solidFill>
                            <a:latin typeface="Cambria Math" panose="02040503050406030204" pitchFamily="18" charset="0"/>
                            <a:ea typeface="+mn-ea"/>
                            <a:cs typeface="Arial" charset="0"/>
                          </a:rPr>
                        </m:ctrlPr>
                      </m:sSubPr>
                      <m:e>
                        <m:r>
                          <a:rPr lang="en-US" altLang="zh-CN" sz="1400" i="0" kern="1200">
                            <a:solidFill>
                              <a:schemeClr val="tx1"/>
                            </a:solidFill>
                            <a:latin typeface="Cambria Math"/>
                            <a:ea typeface="+mn-ea"/>
                            <a:cs typeface="Arial" charset="0"/>
                          </a:rPr>
                          <m:t>𝐺</m:t>
                        </m:r>
                      </m:e>
                      <m:sub>
                        <m:r>
                          <a:rPr lang="en-US" altLang="zh-CN" sz="1400" i="0" kern="1200">
                            <a:solidFill>
                              <a:schemeClr val="tx1"/>
                            </a:solidFill>
                            <a:latin typeface="Cambria Math"/>
                            <a:ea typeface="+mn-ea"/>
                            <a:cs typeface="Arial" charset="0"/>
                          </a:rPr>
                          <m:t>𝑐</m:t>
                        </m:r>
                        <m:r>
                          <a:rPr lang="en-US" altLang="zh-CN" sz="1400" b="0" i="1" kern="1200">
                            <a:solidFill>
                              <a:schemeClr val="tx1"/>
                            </a:solidFill>
                            <a:latin typeface="Cambria Math"/>
                            <a:ea typeface="+mn-ea"/>
                            <a:cs typeface="Arial" charset="0"/>
                          </a:rPr>
                          <m:t>𝐹𝐵</m:t>
                        </m:r>
                      </m:sub>
                    </m:sSub>
                    <m:sSub>
                      <m:sSubPr>
                        <m:ctrlPr>
                          <a:rPr lang="en-US" sz="1400" i="1" kern="1200">
                            <a:solidFill>
                              <a:schemeClr val="tx1"/>
                            </a:solidFill>
                            <a:latin typeface="Cambria Math" panose="02040503050406030204" pitchFamily="18" charset="0"/>
                            <a:ea typeface="+mn-ea"/>
                            <a:cs typeface="Arial" charset="0"/>
                          </a:rPr>
                        </m:ctrlPr>
                      </m:sSubPr>
                      <m:e>
                        <m:r>
                          <a:rPr lang="en-US" sz="1400" b="0" i="0" kern="1200">
                            <a:solidFill>
                              <a:schemeClr val="tx1"/>
                            </a:solidFill>
                            <a:latin typeface="Cambria Math"/>
                            <a:ea typeface="+mn-ea"/>
                            <a:cs typeface="Arial" charset="0"/>
                          </a:rPr>
                          <m:t>=</m:t>
                        </m:r>
                        <m:f>
                          <m:fPr>
                            <m:ctrlPr>
                              <a:rPr lang="en-US" sz="1400" b="0" i="1" kern="1200">
                                <a:solidFill>
                                  <a:schemeClr val="tx1"/>
                                </a:solidFill>
                                <a:latin typeface="Cambria Math" panose="02040503050406030204" pitchFamily="18" charset="0"/>
                                <a:ea typeface="+mn-ea"/>
                                <a:cs typeface="Arial" charset="0"/>
                              </a:rPr>
                            </m:ctrlPr>
                          </m:fPr>
                          <m:num>
                            <m:sSub>
                              <m:sSubPr>
                                <m:ctrlPr>
                                  <a:rPr lang="en-US" sz="1400" b="0" i="1" kern="1200">
                                    <a:solidFill>
                                      <a:schemeClr val="tx1"/>
                                    </a:solidFill>
                                    <a:latin typeface="Cambria Math" panose="02040503050406030204" pitchFamily="18" charset="0"/>
                                    <a:ea typeface="+mn-ea"/>
                                    <a:cs typeface="Arial" charset="0"/>
                                  </a:rPr>
                                </m:ctrlPr>
                              </m:sSubPr>
                              <m:e>
                                <m:r>
                                  <a:rPr lang="en-US" sz="1400" b="0" i="1" kern="1200">
                                    <a:solidFill>
                                      <a:schemeClr val="tx1"/>
                                    </a:solidFill>
                                    <a:latin typeface="Cambria Math"/>
                                    <a:ea typeface="+mn-ea"/>
                                    <a:cs typeface="Arial" charset="0"/>
                                  </a:rPr>
                                  <m:t>𝑉</m:t>
                                </m:r>
                              </m:e>
                              <m:sub>
                                <m:r>
                                  <a:rPr lang="en-US" sz="1400" b="0" i="1" kern="1200">
                                    <a:solidFill>
                                      <a:schemeClr val="tx1"/>
                                    </a:solidFill>
                                    <a:latin typeface="Cambria Math"/>
                                    <a:ea typeface="+mn-ea"/>
                                    <a:cs typeface="Arial" charset="0"/>
                                  </a:rPr>
                                  <m:t>𝑐</m:t>
                                </m:r>
                              </m:sub>
                            </m:sSub>
                          </m:num>
                          <m:den>
                            <m:sSub>
                              <m:sSubPr>
                                <m:ctrlPr>
                                  <a:rPr lang="en-US" sz="1400" b="0" i="1" kern="1200">
                                    <a:solidFill>
                                      <a:schemeClr val="tx1"/>
                                    </a:solidFill>
                                    <a:latin typeface="Cambria Math" panose="02040503050406030204" pitchFamily="18" charset="0"/>
                                    <a:ea typeface="+mn-ea"/>
                                    <a:cs typeface="Arial" charset="0"/>
                                  </a:rPr>
                                </m:ctrlPr>
                              </m:sSubPr>
                              <m:e>
                                <m:r>
                                  <a:rPr lang="en-US" sz="1400" b="0" i="1" kern="1200">
                                    <a:solidFill>
                                      <a:schemeClr val="tx1"/>
                                    </a:solidFill>
                                    <a:latin typeface="Cambria Math"/>
                                    <a:ea typeface="+mn-ea"/>
                                    <a:cs typeface="Arial" charset="0"/>
                                  </a:rPr>
                                  <m:t>𝑉</m:t>
                                </m:r>
                              </m:e>
                              <m:sub>
                                <m:r>
                                  <a:rPr lang="en-US" sz="1400" b="0" i="1" kern="1200">
                                    <a:solidFill>
                                      <a:schemeClr val="tx1"/>
                                    </a:solidFill>
                                    <a:latin typeface="Cambria Math"/>
                                    <a:ea typeface="+mn-ea"/>
                                    <a:cs typeface="Arial" charset="0"/>
                                  </a:rPr>
                                  <m:t>𝐹𝐵</m:t>
                                </m:r>
                              </m:sub>
                            </m:sSub>
                          </m:den>
                        </m:f>
                        <m:r>
                          <a:rPr lang="en-US" sz="1400" b="0" i="1" kern="1200">
                            <a:solidFill>
                              <a:schemeClr val="tx1"/>
                            </a:solidFill>
                            <a:latin typeface="Cambria Math"/>
                            <a:ea typeface="+mn-ea"/>
                            <a:cs typeface="Arial" charset="0"/>
                          </a:rPr>
                          <m:t>=</m:t>
                        </m:r>
                        <m:r>
                          <a:rPr lang="en-US" sz="1400" i="0" kern="1200">
                            <a:solidFill>
                              <a:schemeClr val="tx1"/>
                            </a:solidFill>
                            <a:latin typeface="Cambria Math"/>
                            <a:ea typeface="+mn-ea"/>
                            <a:cs typeface="Arial" charset="0"/>
                          </a:rPr>
                          <m:t>𝑅</m:t>
                        </m:r>
                      </m:e>
                      <m:sub>
                        <m:r>
                          <a:rPr lang="en-US" sz="1400" i="0" kern="1200">
                            <a:solidFill>
                              <a:schemeClr val="tx1"/>
                            </a:solidFill>
                            <a:latin typeface="Cambria Math"/>
                            <a:ea typeface="+mn-ea"/>
                            <a:cs typeface="Arial" charset="0"/>
                          </a:rPr>
                          <m:t>𝑜</m:t>
                        </m:r>
                        <m:r>
                          <a:rPr lang="en-US" sz="1400" i="0" kern="1200">
                            <a:solidFill>
                              <a:schemeClr val="tx1"/>
                            </a:solidFill>
                            <a:latin typeface="Cambria Math"/>
                            <a:ea typeface="+mn-ea"/>
                            <a:cs typeface="Arial" charset="0"/>
                          </a:rPr>
                          <m:t>_</m:t>
                        </m:r>
                        <m:r>
                          <a:rPr lang="en-US" sz="1400" i="0" kern="1200">
                            <a:solidFill>
                              <a:schemeClr val="tx1"/>
                            </a:solidFill>
                            <a:latin typeface="Cambria Math"/>
                            <a:ea typeface="+mn-ea"/>
                            <a:cs typeface="Arial" charset="0"/>
                          </a:rPr>
                          <m:t>𝑒𝑎</m:t>
                        </m:r>
                      </m:sub>
                    </m:sSub>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𝑔</m:t>
                        </m:r>
                      </m:e>
                      <m:sub>
                        <m:r>
                          <a:rPr lang="en-US" sz="1400" i="0" kern="1200">
                            <a:solidFill>
                              <a:schemeClr val="tx1"/>
                            </a:solidFill>
                            <a:latin typeface="Cambria Math"/>
                            <a:ea typeface="+mn-ea"/>
                            <a:cs typeface="Arial" charset="0"/>
                          </a:rPr>
                          <m:t>𝑚</m:t>
                        </m:r>
                      </m:sub>
                    </m:sSub>
                    <m:f>
                      <m:fPr>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1+</m:t>
                        </m:r>
                        <m:f>
                          <m:fPr>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𝑠</m:t>
                            </m:r>
                          </m:num>
                          <m:den>
                            <m:f>
                              <m:fPr>
                                <m:type m:val="skw"/>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1</m:t>
                                </m:r>
                              </m:num>
                              <m:den>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𝑅</m:t>
                                    </m:r>
                                  </m:e>
                                  <m:sub>
                                    <m:r>
                                      <a:rPr lang="en-US" sz="1400" i="0" kern="1200">
                                        <a:solidFill>
                                          <a:schemeClr val="tx1"/>
                                        </a:solidFill>
                                        <a:latin typeface="Cambria Math"/>
                                        <a:ea typeface="+mn-ea"/>
                                        <a:cs typeface="Arial" charset="0"/>
                                      </a:rPr>
                                      <m:t>𝐶</m:t>
                                    </m:r>
                                  </m:sub>
                                </m:sSub>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𝐶</m:t>
                                    </m:r>
                                  </m:e>
                                  <m:sub>
                                    <m:r>
                                      <a:rPr lang="en-US" sz="1400" i="0" kern="1200">
                                        <a:solidFill>
                                          <a:schemeClr val="tx1"/>
                                        </a:solidFill>
                                        <a:latin typeface="Cambria Math"/>
                                        <a:ea typeface="+mn-ea"/>
                                        <a:cs typeface="Arial" charset="0"/>
                                      </a:rPr>
                                      <m:t>𝑐</m:t>
                                    </m:r>
                                  </m:sub>
                                </m:sSub>
                              </m:den>
                            </m:f>
                          </m:den>
                        </m:f>
                      </m:num>
                      <m:den>
                        <m:d>
                          <m:dPr>
                            <m:ctrlPr>
                              <a:rPr lang="en-US" sz="1400" i="1" kern="1200">
                                <a:solidFill>
                                  <a:schemeClr val="tx1"/>
                                </a:solidFill>
                                <a:latin typeface="Cambria Math" panose="02040503050406030204" pitchFamily="18" charset="0"/>
                                <a:ea typeface="+mn-ea"/>
                                <a:cs typeface="Arial" charset="0"/>
                              </a:rPr>
                            </m:ctrlPr>
                          </m:dPr>
                          <m:e>
                            <m:r>
                              <a:rPr lang="en-US" sz="1400" i="0" kern="1200">
                                <a:solidFill>
                                  <a:schemeClr val="tx1"/>
                                </a:solidFill>
                                <a:latin typeface="Cambria Math"/>
                                <a:ea typeface="+mn-ea"/>
                                <a:cs typeface="Arial" charset="0"/>
                              </a:rPr>
                              <m:t>1+</m:t>
                            </m:r>
                            <m:f>
                              <m:fPr>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𝑠</m:t>
                                </m:r>
                              </m:num>
                              <m:den>
                                <m:f>
                                  <m:fPr>
                                    <m:type m:val="skw"/>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1</m:t>
                                    </m:r>
                                  </m:num>
                                  <m:den>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𝑅</m:t>
                                        </m:r>
                                      </m:e>
                                      <m:sub>
                                        <m:r>
                                          <a:rPr lang="en-US" sz="1400" i="0" kern="1200">
                                            <a:solidFill>
                                              <a:schemeClr val="tx1"/>
                                            </a:solidFill>
                                            <a:latin typeface="Cambria Math"/>
                                            <a:ea typeface="+mn-ea"/>
                                            <a:cs typeface="Arial" charset="0"/>
                                          </a:rPr>
                                          <m:t>𝑜</m:t>
                                        </m:r>
                                        <m:r>
                                          <a:rPr lang="en-US" sz="1400" i="0" kern="1200">
                                            <a:solidFill>
                                              <a:schemeClr val="tx1"/>
                                            </a:solidFill>
                                            <a:latin typeface="Cambria Math"/>
                                            <a:ea typeface="+mn-ea"/>
                                            <a:cs typeface="Arial" charset="0"/>
                                          </a:rPr>
                                          <m:t>_</m:t>
                                        </m:r>
                                        <m:r>
                                          <a:rPr lang="en-US" sz="1400" i="0" kern="1200">
                                            <a:solidFill>
                                              <a:schemeClr val="tx1"/>
                                            </a:solidFill>
                                            <a:latin typeface="Cambria Math"/>
                                            <a:ea typeface="+mn-ea"/>
                                            <a:cs typeface="Arial" charset="0"/>
                                          </a:rPr>
                                          <m:t>𝑒𝑎</m:t>
                                        </m:r>
                                      </m:sub>
                                    </m:sSub>
                                    <m:d>
                                      <m:dPr>
                                        <m:ctrlPr>
                                          <a:rPr lang="en-US" sz="1400" i="1" kern="1200">
                                            <a:solidFill>
                                              <a:schemeClr val="tx1"/>
                                            </a:solidFill>
                                            <a:latin typeface="Cambria Math" panose="02040503050406030204" pitchFamily="18" charset="0"/>
                                            <a:ea typeface="+mn-ea"/>
                                            <a:cs typeface="Arial" charset="0"/>
                                          </a:rPr>
                                        </m:ctrlPr>
                                      </m:dPr>
                                      <m:e>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𝐶</m:t>
                                            </m:r>
                                          </m:e>
                                          <m:sub>
                                            <m:r>
                                              <a:rPr lang="en-US" sz="1400" i="0" kern="1200">
                                                <a:solidFill>
                                                  <a:schemeClr val="tx1"/>
                                                </a:solidFill>
                                                <a:latin typeface="Cambria Math"/>
                                                <a:ea typeface="+mn-ea"/>
                                                <a:cs typeface="Arial" charset="0"/>
                                              </a:rPr>
                                              <m:t>𝑐</m:t>
                                            </m:r>
                                          </m:sub>
                                        </m:sSub>
                                        <m:r>
                                          <a:rPr lang="en-US" sz="1400" i="0" kern="1200">
                                            <a:solidFill>
                                              <a:schemeClr val="tx1"/>
                                            </a:solidFill>
                                            <a:latin typeface="Cambria Math"/>
                                            <a:ea typeface="+mn-ea"/>
                                            <a:cs typeface="Arial" charset="0"/>
                                          </a:rPr>
                                          <m:t>+</m:t>
                                        </m:r>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𝐶</m:t>
                                            </m:r>
                                          </m:e>
                                          <m:sub>
                                            <m:r>
                                              <a:rPr lang="en-US" sz="1400" i="0" kern="1200">
                                                <a:solidFill>
                                                  <a:schemeClr val="tx1"/>
                                                </a:solidFill>
                                                <a:latin typeface="Cambria Math"/>
                                                <a:ea typeface="+mn-ea"/>
                                                <a:cs typeface="Arial" charset="0"/>
                                              </a:rPr>
                                              <m:t>𝑝</m:t>
                                            </m:r>
                                          </m:sub>
                                        </m:sSub>
                                      </m:e>
                                    </m:d>
                                  </m:den>
                                </m:f>
                              </m:den>
                            </m:f>
                          </m:e>
                        </m:d>
                        <m:d>
                          <m:dPr>
                            <m:ctrlPr>
                              <a:rPr lang="en-US" sz="1400" i="1" kern="1200">
                                <a:solidFill>
                                  <a:schemeClr val="tx1"/>
                                </a:solidFill>
                                <a:latin typeface="Cambria Math" panose="02040503050406030204" pitchFamily="18" charset="0"/>
                                <a:ea typeface="+mn-ea"/>
                                <a:cs typeface="Arial" charset="0"/>
                              </a:rPr>
                            </m:ctrlPr>
                          </m:dPr>
                          <m:e>
                            <m:r>
                              <a:rPr lang="en-US" sz="1400" i="0" kern="1200">
                                <a:solidFill>
                                  <a:schemeClr val="tx1"/>
                                </a:solidFill>
                                <a:latin typeface="Cambria Math"/>
                                <a:ea typeface="+mn-ea"/>
                                <a:cs typeface="Arial" charset="0"/>
                              </a:rPr>
                              <m:t>1+</m:t>
                            </m:r>
                            <m:f>
                              <m:fPr>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𝑠</m:t>
                                </m:r>
                              </m:num>
                              <m:den>
                                <m:f>
                                  <m:fPr>
                                    <m:type m:val="skw"/>
                                    <m:ctrlPr>
                                      <a:rPr lang="en-US" sz="1400" i="1" kern="1200">
                                        <a:solidFill>
                                          <a:schemeClr val="tx1"/>
                                        </a:solidFill>
                                        <a:latin typeface="Cambria Math" panose="02040503050406030204" pitchFamily="18" charset="0"/>
                                        <a:ea typeface="+mn-ea"/>
                                        <a:cs typeface="Arial" charset="0"/>
                                      </a:rPr>
                                    </m:ctrlPr>
                                  </m:fPr>
                                  <m:num>
                                    <m:r>
                                      <a:rPr lang="en-US" sz="1400" i="0" kern="1200">
                                        <a:solidFill>
                                          <a:schemeClr val="tx1"/>
                                        </a:solidFill>
                                        <a:latin typeface="Cambria Math"/>
                                        <a:ea typeface="+mn-ea"/>
                                        <a:cs typeface="Arial" charset="0"/>
                                      </a:rPr>
                                      <m:t>1</m:t>
                                    </m:r>
                                  </m:num>
                                  <m:den>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𝑅</m:t>
                                        </m:r>
                                      </m:e>
                                      <m:sub>
                                        <m:r>
                                          <a:rPr lang="en-US" sz="1400" i="0" kern="1200">
                                            <a:solidFill>
                                              <a:schemeClr val="tx1"/>
                                            </a:solidFill>
                                            <a:latin typeface="Cambria Math"/>
                                            <a:ea typeface="+mn-ea"/>
                                            <a:cs typeface="Arial" charset="0"/>
                                          </a:rPr>
                                          <m:t>𝐶</m:t>
                                        </m:r>
                                      </m:sub>
                                    </m:sSub>
                                    <m:sSub>
                                      <m:sSubPr>
                                        <m:ctrlPr>
                                          <a:rPr lang="en-US" sz="1400" i="1" kern="1200">
                                            <a:solidFill>
                                              <a:schemeClr val="tx1"/>
                                            </a:solidFill>
                                            <a:latin typeface="Cambria Math" panose="02040503050406030204" pitchFamily="18" charset="0"/>
                                            <a:ea typeface="+mn-ea"/>
                                            <a:cs typeface="Arial" charset="0"/>
                                          </a:rPr>
                                        </m:ctrlPr>
                                      </m:sSubPr>
                                      <m:e>
                                        <m:r>
                                          <a:rPr lang="en-US" sz="1400" i="0" kern="1200">
                                            <a:solidFill>
                                              <a:schemeClr val="tx1"/>
                                            </a:solidFill>
                                            <a:latin typeface="Cambria Math"/>
                                            <a:ea typeface="+mn-ea"/>
                                            <a:cs typeface="Arial" charset="0"/>
                                          </a:rPr>
                                          <m:t>𝐶</m:t>
                                        </m:r>
                                      </m:e>
                                      <m:sub>
                                        <m:r>
                                          <a:rPr lang="en-US" sz="1400" i="0" kern="1200">
                                            <a:solidFill>
                                              <a:schemeClr val="tx1"/>
                                            </a:solidFill>
                                            <a:latin typeface="Cambria Math"/>
                                            <a:ea typeface="+mn-ea"/>
                                            <a:cs typeface="Arial" charset="0"/>
                                          </a:rPr>
                                          <m:t>𝑝</m:t>
                                        </m:r>
                                      </m:sub>
                                    </m:sSub>
                                  </m:den>
                                </m:f>
                              </m:den>
                            </m:f>
                          </m:e>
                        </m:d>
                      </m:den>
                    </m:f>
                  </m:oMath>
                </m:oMathPara>
              </a14:m>
              <a:endParaRPr lang="en-US" sz="1400" i="0" kern="1200">
                <a:solidFill>
                  <a:schemeClr val="tx1"/>
                </a:solidFill>
                <a:latin typeface="Cambria Math"/>
                <a:ea typeface="+mn-ea"/>
                <a:cs typeface="Arial" charset="0"/>
              </a:endParaRPr>
            </a:p>
            <a:p>
              <a:pPr marL="0" indent="0" algn="l" rtl="0" fontAlgn="base">
                <a:spcBef>
                  <a:spcPct val="0"/>
                </a:spcBef>
                <a:spcAft>
                  <a:spcPct val="0"/>
                </a:spcAft>
              </a:pPr>
              <a:endParaRPr lang="en-US" sz="1400" i="0" kern="1200">
                <a:solidFill>
                  <a:schemeClr val="tx1"/>
                </a:solidFill>
                <a:latin typeface="Cambria Math"/>
                <a:ea typeface="+mn-ea"/>
                <a:cs typeface="Arial" charset="0"/>
              </a:endParaRPr>
            </a:p>
            <a:p>
              <a:pPr marL="0" indent="0" algn="l" rtl="0" fontAlgn="base">
                <a:spcBef>
                  <a:spcPct val="0"/>
                </a:spcBef>
                <a:spcAft>
                  <a:spcPct val="0"/>
                </a:spcAft>
              </a:pPr>
              <a:r>
                <a:rPr lang="en-US" sz="1400" i="0" kern="1200">
                  <a:solidFill>
                    <a:schemeClr val="tx1"/>
                  </a:solidFill>
                  <a:latin typeface="Cambria Math"/>
                  <a:ea typeface="+mn-ea"/>
                  <a:cs typeface="Arial" charset="0"/>
                </a:rPr>
                <a:t>mid DC gain</a:t>
              </a:r>
            </a:p>
            <a:p>
              <a:pPr marL="0" indent="0" algn="l" rtl="0" fontAlgn="base">
                <a:spcBef>
                  <a:spcPct val="0"/>
                </a:spcBef>
                <a:spcAft>
                  <a:spcPct val="0"/>
                </a:spcAft>
              </a:pPr>
              <a:r>
                <a:rPr lang="en-US" sz="1400" i="0" kern="1200">
                  <a:solidFill>
                    <a:schemeClr val="tx1"/>
                  </a:solidFill>
                  <a:latin typeface="Cambria Math"/>
                  <a:ea typeface="+mn-ea"/>
                  <a:cs typeface="Arial" charset="0"/>
                </a:rPr>
                <a:t>20*log(Rcomp*gm)</a:t>
              </a:r>
            </a:p>
          </xdr:txBody>
        </xdr:sp>
      </mc:Choice>
      <mc:Fallback xmlns="">
        <xdr:sp macro="" textlink="">
          <xdr:nvSpPr>
            <xdr:cNvPr id="5" name="TextBox 5"/>
            <xdr:cNvSpPr txBox="1"/>
          </xdr:nvSpPr>
          <xdr:spPr>
            <a:xfrm>
              <a:off x="11408447" y="9472005"/>
              <a:ext cx="4991869" cy="2435074"/>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Cambria Math"/>
                  <a:ea typeface="+mn-ea"/>
                  <a:cs typeface="+mn-cs"/>
                </a:rPr>
                <a:t>compesation transfer function</a:t>
              </a:r>
            </a:p>
            <a:p>
              <a:pPr marL="0" indent="0" algn="l" rtl="0" fontAlgn="base">
                <a:spcBef>
                  <a:spcPct val="0"/>
                </a:spcBef>
                <a:spcAft>
                  <a:spcPct val="0"/>
                </a:spcAft>
              </a:pPr>
              <a:endParaRPr lang="en-US" sz="1400" i="0" kern="1200">
                <a:solidFill>
                  <a:schemeClr val="tx1"/>
                </a:solidFill>
                <a:latin typeface="Cambria Math"/>
                <a:ea typeface="+mn-ea"/>
                <a:cs typeface="Arial" charset="0"/>
              </a:endParaRPr>
            </a:p>
            <a:p>
              <a:pPr marL="0" indent="0" algn="l" rtl="0" fontAlgn="base">
                <a:spcBef>
                  <a:spcPct val="0"/>
                </a:spcBef>
                <a:spcAft>
                  <a:spcPct val="0"/>
                </a:spcAft>
              </a:pPr>
              <a:r>
                <a:rPr lang="en-US" altLang="zh-CN" sz="1400" i="0" kern="1200">
                  <a:solidFill>
                    <a:schemeClr val="tx1"/>
                  </a:solidFill>
                  <a:latin typeface="Cambria Math"/>
                  <a:ea typeface="+mn-ea"/>
                  <a:cs typeface="Arial" charset="0"/>
                </a:rPr>
                <a:t>𝐺_𝑐</a:t>
              </a:r>
              <a:r>
                <a:rPr lang="en-US" altLang="zh-CN" sz="1400" b="0" i="0" kern="1200">
                  <a:solidFill>
                    <a:schemeClr val="tx1"/>
                  </a:solidFill>
                  <a:latin typeface="Cambria Math"/>
                  <a:ea typeface="+mn-ea"/>
                  <a:cs typeface="Arial" charset="0"/>
                </a:rPr>
                <a:t>𝐹𝐵 </a:t>
              </a:r>
              <a:r>
                <a:rPr lang="en-US" sz="1400" i="0" kern="1200">
                  <a:solidFill>
                    <a:schemeClr val="tx1"/>
                  </a:solidFill>
                  <a:latin typeface="Cambria Math"/>
                  <a:ea typeface="+mn-ea"/>
                  <a:cs typeface="Arial" charset="0"/>
                </a:rPr>
                <a:t>〖</a:t>
              </a:r>
              <a:r>
                <a:rPr lang="en-US" sz="1400" b="0" i="0" kern="1200">
                  <a:solidFill>
                    <a:schemeClr val="tx1"/>
                  </a:solidFill>
                  <a:latin typeface="Cambria Math"/>
                  <a:ea typeface="+mn-ea"/>
                  <a:cs typeface="Arial" charset="0"/>
                </a:rPr>
                <a:t>=𝑉_𝑐/𝑉_𝐹𝐵 =</a:t>
              </a:r>
              <a:r>
                <a:rPr lang="en-US" sz="1400" i="0" kern="1200">
                  <a:solidFill>
                    <a:schemeClr val="tx1"/>
                  </a:solidFill>
                  <a:latin typeface="Cambria Math"/>
                  <a:ea typeface="+mn-ea"/>
                  <a:cs typeface="Arial" charset="0"/>
                </a:rPr>
                <a:t>𝑅〗_(𝑜_𝑒𝑎) 𝑔_𝑚  (1+𝑠/(1⁄(𝑅_𝐶 𝐶_𝑐 )))/(1+𝑠/(1⁄(𝑅_(𝑜_𝑒𝑎) (𝐶_𝑐+𝐶_𝑝 ) )))(1+𝑠/(1⁄(𝑅_𝐶 𝐶_𝑝 ))) </a:t>
              </a:r>
            </a:p>
            <a:p>
              <a:pPr marL="0" indent="0" algn="l" rtl="0" fontAlgn="base">
                <a:spcBef>
                  <a:spcPct val="0"/>
                </a:spcBef>
                <a:spcAft>
                  <a:spcPct val="0"/>
                </a:spcAft>
              </a:pPr>
              <a:endParaRPr lang="en-US" sz="1400" i="0" kern="1200">
                <a:solidFill>
                  <a:schemeClr val="tx1"/>
                </a:solidFill>
                <a:latin typeface="Cambria Math"/>
                <a:ea typeface="+mn-ea"/>
                <a:cs typeface="Arial" charset="0"/>
              </a:endParaRPr>
            </a:p>
            <a:p>
              <a:pPr marL="0" indent="0" algn="l" rtl="0" fontAlgn="base">
                <a:spcBef>
                  <a:spcPct val="0"/>
                </a:spcBef>
                <a:spcAft>
                  <a:spcPct val="0"/>
                </a:spcAft>
              </a:pPr>
              <a:r>
                <a:rPr lang="en-US" sz="1400" i="0" kern="1200">
                  <a:solidFill>
                    <a:schemeClr val="tx1"/>
                  </a:solidFill>
                  <a:latin typeface="Cambria Math"/>
                  <a:ea typeface="+mn-ea"/>
                  <a:cs typeface="Arial" charset="0"/>
                </a:rPr>
                <a:t>mid DC gain</a:t>
              </a:r>
            </a:p>
            <a:p>
              <a:pPr marL="0" indent="0" algn="l" rtl="0" fontAlgn="base">
                <a:spcBef>
                  <a:spcPct val="0"/>
                </a:spcBef>
                <a:spcAft>
                  <a:spcPct val="0"/>
                </a:spcAft>
              </a:pPr>
              <a:r>
                <a:rPr lang="en-US" sz="1400" i="0" kern="1200">
                  <a:solidFill>
                    <a:schemeClr val="tx1"/>
                  </a:solidFill>
                  <a:latin typeface="Cambria Math"/>
                  <a:ea typeface="+mn-ea"/>
                  <a:cs typeface="Arial" charset="0"/>
                </a:rPr>
                <a:t>20*log(Rcomp*gm)</a:t>
              </a:r>
            </a:p>
          </xdr:txBody>
        </xdr:sp>
      </mc:Fallback>
    </mc:AlternateContent>
    <xdr:clientData/>
  </xdr:twoCellAnchor>
  <xdr:twoCellAnchor>
    <xdr:from>
      <xdr:col>2</xdr:col>
      <xdr:colOff>622300</xdr:colOff>
      <xdr:row>45</xdr:row>
      <xdr:rowOff>68035</xdr:rowOff>
    </xdr:from>
    <xdr:to>
      <xdr:col>14</xdr:col>
      <xdr:colOff>641534</xdr:colOff>
      <xdr:row>68</xdr:row>
      <xdr:rowOff>54921</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174625</xdr:colOff>
      <xdr:row>72</xdr:row>
      <xdr:rowOff>152976</xdr:rowOff>
    </xdr:from>
    <xdr:to>
      <xdr:col>20</xdr:col>
      <xdr:colOff>185343</xdr:colOff>
      <xdr:row>82</xdr:row>
      <xdr:rowOff>50427</xdr:rowOff>
    </xdr:to>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10337800" y="13616564"/>
              <a:ext cx="3249218" cy="1707201"/>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pPr marL="0" indent="0" algn="l" rtl="0"/>
              <a:r>
                <a:rPr kumimoji="0" lang="en-US" sz="1400" b="0" i="0" u="none" strike="noStrike" kern="0" cap="none" spc="0" normalizeH="0" baseline="0">
                  <a:ln>
                    <a:noFill/>
                  </a:ln>
                  <a:solidFill>
                    <a:prstClr val="black"/>
                  </a:solidFill>
                  <a:effectLst/>
                  <a:uLnTx/>
                  <a:uFillTx/>
                  <a:latin typeface="Cambria Math"/>
                  <a:ea typeface="+mn-ea"/>
                  <a:cs typeface="+mn-cs"/>
                </a:rPr>
                <a:t>loop transfer function</a:t>
              </a:r>
            </a:p>
            <a:p>
              <a:pPr marL="0" indent="0" algn="l" rtl="0"/>
              <a:endParaRPr kumimoji="0" lang="en-US" sz="1400" b="0" i="0" u="none" strike="noStrike" kern="0" cap="none" spc="0" normalizeH="0" baseline="0">
                <a:ln>
                  <a:noFill/>
                </a:ln>
                <a:solidFill>
                  <a:prstClr val="black"/>
                </a:solidFill>
                <a:effectLst/>
                <a:uLnTx/>
                <a:uFillTx/>
                <a:latin typeface="Cambria Math"/>
                <a:ea typeface="+mn-ea"/>
                <a:cs typeface="+mn-cs"/>
              </a:endParaRPr>
            </a:p>
            <a:p>
              <a:pPr marL="0" indent="0" algn="l" rtl="0"/>
              <a14:m>
                <m:oMath xmlns:m="http://schemas.openxmlformats.org/officeDocument/2006/math">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altLang="zh-CN" sz="1800" b="0" i="0" u="none" strike="noStrike" kern="0" cap="none" spc="0" normalizeH="0" baseline="0">
                          <a:ln>
                            <a:noFill/>
                          </a:ln>
                          <a:solidFill>
                            <a:prstClr val="black"/>
                          </a:solidFill>
                          <a:effectLst/>
                          <a:uLnTx/>
                          <a:uFillTx/>
                          <a:latin typeface="Cambria Math"/>
                          <a:ea typeface="+mn-ea"/>
                          <a:cs typeface="+mn-cs"/>
                        </a:rPr>
                        <m:t>𝐺</m:t>
                      </m:r>
                    </m:e>
                    <m:sub>
                      <m:r>
                        <a:rPr kumimoji="0" lang="en-US" altLang="zh-CN" sz="1800" b="0" i="0" u="none" strike="noStrike" kern="0" cap="none" spc="0" normalizeH="0" baseline="0">
                          <a:ln>
                            <a:noFill/>
                          </a:ln>
                          <a:solidFill>
                            <a:prstClr val="black"/>
                          </a:solidFill>
                          <a:effectLst/>
                          <a:uLnTx/>
                          <a:uFillTx/>
                          <a:latin typeface="Cambria Math"/>
                          <a:ea typeface="+mn-ea"/>
                          <a:cs typeface="+mn-cs"/>
                        </a:rPr>
                        <m:t>𝐿𝑂𝑂𝑃</m:t>
                      </m:r>
                    </m:sub>
                  </m:sSub>
                  <m:r>
                    <a:rPr kumimoji="0" lang="en-US" sz="1800" b="0" i="0" u="none" strike="noStrike" kern="0" cap="none" spc="0" normalizeH="0" baseline="0">
                      <a:ln>
                        <a:noFill/>
                      </a:ln>
                      <a:solidFill>
                        <a:prstClr val="black"/>
                      </a:solidFill>
                      <a:effectLst/>
                      <a:uLnTx/>
                      <a:uFillTx/>
                      <a:latin typeface="Cambria Math"/>
                      <a:ea typeface="+mn-ea"/>
                      <a:cs typeface="+mn-cs"/>
                    </a:rPr>
                    <m:t>=</m:t>
                  </m:r>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altLang="zh-CN" sz="1800" b="0" i="0" u="none" strike="noStrike" kern="0" cap="none" spc="0" normalizeH="0" baseline="0">
                          <a:ln>
                            <a:noFill/>
                          </a:ln>
                          <a:solidFill>
                            <a:prstClr val="black"/>
                          </a:solidFill>
                          <a:effectLst/>
                          <a:uLnTx/>
                          <a:uFillTx/>
                          <a:latin typeface="Cambria Math"/>
                          <a:ea typeface="+mn-ea"/>
                          <a:cs typeface="+mn-cs"/>
                        </a:rPr>
                        <m:t>𝐺</m:t>
                      </m:r>
                    </m:e>
                    <m:sub>
                      <m:r>
                        <a:rPr kumimoji="0" lang="en-US" sz="1800" b="0" i="0" u="none" strike="noStrike" kern="0" cap="none" spc="0" normalizeH="0" baseline="0">
                          <a:ln>
                            <a:noFill/>
                          </a:ln>
                          <a:solidFill>
                            <a:prstClr val="black"/>
                          </a:solidFill>
                          <a:effectLst/>
                          <a:uLnTx/>
                          <a:uFillTx/>
                          <a:latin typeface="Cambria Math"/>
                          <a:ea typeface="+mn-ea"/>
                          <a:cs typeface="+mn-cs"/>
                        </a:rPr>
                        <m:t>𝑣𝐿</m:t>
                      </m:r>
                    </m:sub>
                  </m:sSub>
                </m:oMath>
              </a14:m>
              <a:r>
                <a:rPr kumimoji="0" lang="en-US" sz="1800" b="0" i="0" u="none" strike="noStrike" kern="0" cap="none" spc="0" normalizeH="0" baseline="0">
                  <a:ln>
                    <a:noFill/>
                  </a:ln>
                  <a:solidFill>
                    <a:prstClr val="black"/>
                  </a:solidFill>
                  <a:effectLst/>
                  <a:uLnTx/>
                  <a:uFillTx/>
                  <a:latin typeface="Cambria Math"/>
                  <a:ea typeface="+mn-ea"/>
                  <a:cs typeface="+mn-cs"/>
                </a:rPr>
                <a:t>*</a:t>
              </a:r>
              <a14:m>
                <m:oMath xmlns:m="http://schemas.openxmlformats.org/officeDocument/2006/math">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altLang="zh-CN" sz="1800" b="0" i="0" u="none" strike="noStrike" kern="0" cap="none" spc="0" normalizeH="0" baseline="0">
                          <a:ln>
                            <a:noFill/>
                          </a:ln>
                          <a:solidFill>
                            <a:prstClr val="black"/>
                          </a:solidFill>
                          <a:effectLst/>
                          <a:uLnTx/>
                          <a:uFillTx/>
                          <a:latin typeface="Cambria Math"/>
                          <a:ea typeface="+mn-ea"/>
                          <a:cs typeface="+mn-cs"/>
                        </a:rPr>
                        <m:t>𝐺</m:t>
                      </m:r>
                    </m:e>
                    <m:sub>
                      <m:r>
                        <a:rPr kumimoji="0" lang="en-US" altLang="zh-CN" sz="1800" b="0" i="0" u="none" strike="noStrike" kern="0" cap="none" spc="0" normalizeH="0" baseline="0">
                          <a:ln>
                            <a:noFill/>
                          </a:ln>
                          <a:solidFill>
                            <a:prstClr val="black"/>
                          </a:solidFill>
                          <a:effectLst/>
                          <a:uLnTx/>
                          <a:uFillTx/>
                          <a:latin typeface="Cambria Math"/>
                          <a:ea typeface="+mn-ea"/>
                          <a:cs typeface="+mn-cs"/>
                        </a:rPr>
                        <m:t>𝐿</m:t>
                      </m:r>
                      <m:r>
                        <a:rPr kumimoji="0" lang="en-US" sz="1800" b="0" i="0" u="none" strike="noStrike" kern="0" cap="none" spc="0" normalizeH="0" baseline="0">
                          <a:ln>
                            <a:noFill/>
                          </a:ln>
                          <a:solidFill>
                            <a:prstClr val="black"/>
                          </a:solidFill>
                          <a:effectLst/>
                          <a:uLnTx/>
                          <a:uFillTx/>
                          <a:latin typeface="Cambria Math"/>
                          <a:ea typeface="+mn-ea"/>
                          <a:cs typeface="+mn-cs"/>
                        </a:rPr>
                        <m:t>𝑐</m:t>
                      </m:r>
                    </m:sub>
                  </m:sSub>
                </m:oMath>
              </a14:m>
              <a:r>
                <a:rPr kumimoji="0" lang="en-US" sz="1800" b="0" i="0" u="none" strike="noStrike" kern="0" cap="none" spc="0" normalizeH="0" baseline="0">
                  <a:ln>
                    <a:noFill/>
                  </a:ln>
                  <a:solidFill>
                    <a:prstClr val="black"/>
                  </a:solidFill>
                  <a:effectLst/>
                  <a:uLnTx/>
                  <a:uFillTx/>
                  <a:latin typeface="Cambria Math"/>
                  <a:ea typeface="+mn-ea"/>
                  <a:cs typeface="+mn-cs"/>
                </a:rPr>
                <a:t>*</a:t>
              </a:r>
              <a14:m>
                <m:oMath xmlns:m="http://schemas.openxmlformats.org/officeDocument/2006/math">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altLang="zh-CN" sz="1800" b="0" i="0" u="none" strike="noStrike" kern="0" cap="none" spc="0" normalizeH="0" baseline="0">
                          <a:ln>
                            <a:noFill/>
                          </a:ln>
                          <a:solidFill>
                            <a:prstClr val="black"/>
                          </a:solidFill>
                          <a:effectLst/>
                          <a:uLnTx/>
                          <a:uFillTx/>
                          <a:latin typeface="Cambria Math"/>
                          <a:ea typeface="+mn-ea"/>
                          <a:cs typeface="+mn-cs"/>
                        </a:rPr>
                        <m:t>𝐺</m:t>
                      </m:r>
                    </m:e>
                    <m:sub>
                      <m:r>
                        <a:rPr kumimoji="0" lang="en-US" sz="1800" b="0" i="0" u="none" strike="noStrike" kern="0" cap="none" spc="0" normalizeH="0" baseline="0">
                          <a:ln>
                            <a:noFill/>
                          </a:ln>
                          <a:solidFill>
                            <a:prstClr val="black"/>
                          </a:solidFill>
                          <a:effectLst/>
                          <a:uLnTx/>
                          <a:uFillTx/>
                          <a:latin typeface="Cambria Math"/>
                          <a:ea typeface="+mn-ea"/>
                          <a:cs typeface="+mn-cs"/>
                        </a:rPr>
                        <m:t>𝑐</m:t>
                      </m:r>
                      <m:r>
                        <m:rPr>
                          <m:sty m:val="p"/>
                        </m:rPr>
                        <a:rPr kumimoji="0" lang="en-US" sz="1800" b="0" i="0" u="none" strike="noStrike" kern="0" cap="none" spc="0" normalizeH="0" baseline="0">
                          <a:ln>
                            <a:noFill/>
                          </a:ln>
                          <a:solidFill>
                            <a:prstClr val="black"/>
                          </a:solidFill>
                          <a:effectLst/>
                          <a:uLnTx/>
                          <a:uFillTx/>
                          <a:latin typeface="Cambria Math"/>
                          <a:ea typeface="+mn-ea"/>
                          <a:cs typeface="+mn-cs"/>
                        </a:rPr>
                        <m:t>FB</m:t>
                      </m:r>
                    </m:sub>
                  </m:sSub>
                </m:oMath>
              </a14:m>
              <a:r>
                <a:rPr kumimoji="0" lang="en-US" sz="1800" b="0" i="0" u="none" strike="noStrike" kern="0" cap="none" spc="0" normalizeH="0" baseline="0" noProof="0">
                  <a:ln>
                    <a:noFill/>
                  </a:ln>
                  <a:solidFill>
                    <a:prstClr val="black"/>
                  </a:solidFill>
                  <a:effectLst/>
                  <a:uLnTx/>
                  <a:uFillTx/>
                  <a:latin typeface="Cambria Math"/>
                  <a:ea typeface="+mn-ea"/>
                  <a:cs typeface="+mn-cs"/>
                </a:rPr>
                <a:t>*</a:t>
              </a:r>
              <a14:m>
                <m:oMath xmlns:m="http://schemas.openxmlformats.org/officeDocument/2006/math">
                  <m:sSub>
                    <m:sSubPr>
                      <m:ctrlPr>
                        <a:rPr kumimoji="0" lang="en-US" sz="18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sSubPr>
                    <m:e>
                      <m:r>
                        <a:rPr kumimoji="0" lang="en-US" altLang="zh-CN" sz="1800" b="0" i="0" u="none" strike="noStrike" kern="0" cap="none" spc="0" normalizeH="0" baseline="0" noProof="0">
                          <a:ln>
                            <a:noFill/>
                          </a:ln>
                          <a:solidFill>
                            <a:prstClr val="black"/>
                          </a:solidFill>
                          <a:effectLst/>
                          <a:uLnTx/>
                          <a:uFillTx/>
                          <a:latin typeface="Cambria Math"/>
                          <a:ea typeface="+mn-ea"/>
                          <a:cs typeface="+mn-cs"/>
                        </a:rPr>
                        <m:t>𝐺</m:t>
                      </m:r>
                    </m:e>
                    <m:sub>
                      <m:r>
                        <m:rPr>
                          <m:sty m:val="p"/>
                        </m:rPr>
                        <a:rPr kumimoji="0" lang="en-US" sz="1800" b="0" i="0" u="none" strike="noStrike" kern="0" cap="none" spc="0" normalizeH="0" baseline="0" noProof="0">
                          <a:ln>
                            <a:noFill/>
                          </a:ln>
                          <a:solidFill>
                            <a:prstClr val="black"/>
                          </a:solidFill>
                          <a:effectLst/>
                          <a:uLnTx/>
                          <a:uFillTx/>
                          <a:latin typeface="Cambria Math"/>
                          <a:ea typeface="+mn-ea"/>
                          <a:cs typeface="+mn-cs"/>
                        </a:rPr>
                        <m:t>FB</m:t>
                      </m:r>
                      <m:r>
                        <a:rPr kumimoji="0" lang="en-US" sz="1800" b="0" i="1" u="none" strike="noStrike" kern="0" cap="none" spc="0" normalizeH="0" baseline="0" noProof="0">
                          <a:ln>
                            <a:noFill/>
                          </a:ln>
                          <a:solidFill>
                            <a:prstClr val="black"/>
                          </a:solidFill>
                          <a:effectLst/>
                          <a:uLnTx/>
                          <a:uFillTx/>
                          <a:latin typeface="Cambria Math"/>
                          <a:ea typeface="+mn-ea"/>
                          <a:cs typeface="+mn-cs"/>
                        </a:rPr>
                        <m:t>𝑣</m:t>
                      </m:r>
                    </m:sub>
                  </m:sSub>
                </m:oMath>
              </a14:m>
              <a:endParaRPr kumimoji="0" lang="en-US" sz="1800" b="0" i="0" u="none" strike="noStrike" kern="0" cap="none" spc="0" normalizeH="0" baseline="0">
                <a:ln>
                  <a:noFill/>
                </a:ln>
                <a:solidFill>
                  <a:prstClr val="black"/>
                </a:solidFill>
                <a:effectLst/>
                <a:uLnTx/>
                <a:uFillTx/>
                <a:latin typeface="Cambria Math"/>
                <a:ea typeface="+mn-ea"/>
                <a:cs typeface="+mn-cs"/>
              </a:endParaRPr>
            </a:p>
            <a:p>
              <a:pPr marL="0" indent="0" algn="l" rtl="0"/>
              <a:r>
                <a:rPr kumimoji="0" lang="en-US" sz="1800" b="0" i="0" u="none" strike="noStrike" kern="0" cap="none" spc="0" normalizeH="0" baseline="0">
                  <a:ln>
                    <a:noFill/>
                  </a:ln>
                  <a:solidFill>
                    <a:prstClr val="black"/>
                  </a:solidFill>
                  <a:effectLst/>
                  <a:uLnTx/>
                  <a:uFillTx/>
                  <a:latin typeface="Cambria Math"/>
                  <a:ea typeface="+mn-ea"/>
                  <a:cs typeface="+mn-cs"/>
                </a:rPr>
                <a:t>          </a:t>
              </a:r>
            </a:p>
            <a:p>
              <a:pPr marL="0" indent="0" algn="l" rtl="0"/>
              <a14:m>
                <m:oMath xmlns:m="http://schemas.openxmlformats.org/officeDocument/2006/math">
                  <m:r>
                    <a:rPr kumimoji="0" lang="en-US" sz="1800" b="0" i="0" u="none" strike="noStrike" kern="0" cap="none" spc="0" normalizeH="0" baseline="0">
                      <a:ln>
                        <a:noFill/>
                      </a:ln>
                      <a:solidFill>
                        <a:prstClr val="black"/>
                      </a:solidFill>
                      <a:effectLst/>
                      <a:uLnTx/>
                      <a:uFillTx/>
                      <a:latin typeface="Cambria Math"/>
                      <a:ea typeface="+mn-ea"/>
                      <a:cs typeface="+mn-cs"/>
                    </a:rPr>
                    <m:t>=</m:t>
                  </m:r>
                  <m:f>
                    <m:f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fPr>
                    <m:num>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sz="1800" b="0" i="0" u="none" strike="noStrike" kern="0" cap="none" spc="0" normalizeH="0" baseline="0">
                              <a:ln>
                                <a:noFill/>
                              </a:ln>
                              <a:solidFill>
                                <a:prstClr val="black"/>
                              </a:solidFill>
                              <a:effectLst/>
                              <a:uLnTx/>
                              <a:uFillTx/>
                              <a:latin typeface="Cambria Math"/>
                              <a:ea typeface="+mn-ea"/>
                              <a:cs typeface="+mn-cs"/>
                            </a:rPr>
                            <m:t>𝑉</m:t>
                          </m:r>
                        </m:e>
                        <m:sub>
                          <m:r>
                            <a:rPr kumimoji="0" lang="en-US" sz="1800" b="0" i="0" u="none" strike="noStrike" kern="0" cap="none" spc="0" normalizeH="0" baseline="0">
                              <a:ln>
                                <a:noFill/>
                              </a:ln>
                              <a:solidFill>
                                <a:prstClr val="black"/>
                              </a:solidFill>
                              <a:effectLst/>
                              <a:uLnTx/>
                              <a:uFillTx/>
                              <a:latin typeface="Cambria Math"/>
                              <a:ea typeface="+mn-ea"/>
                              <a:cs typeface="+mn-cs"/>
                            </a:rPr>
                            <m:t>𝑜𝑢𝑡</m:t>
                          </m:r>
                        </m:sub>
                      </m:sSub>
                    </m:num>
                    <m:den>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sz="1800" b="0" i="0" u="none" strike="noStrike" kern="0" cap="none" spc="0" normalizeH="0" baseline="0">
                              <a:ln>
                                <a:noFill/>
                              </a:ln>
                              <a:solidFill>
                                <a:prstClr val="black"/>
                              </a:solidFill>
                              <a:effectLst/>
                              <a:uLnTx/>
                              <a:uFillTx/>
                              <a:latin typeface="Cambria Math"/>
                              <a:ea typeface="+mn-ea"/>
                              <a:cs typeface="+mn-cs"/>
                            </a:rPr>
                            <m:t>𝑖</m:t>
                          </m:r>
                        </m:e>
                        <m:sub>
                          <m:r>
                            <a:rPr kumimoji="0" lang="en-US" sz="1800" b="0" i="0" u="none" strike="noStrike" kern="0" cap="none" spc="0" normalizeH="0" baseline="0">
                              <a:ln>
                                <a:noFill/>
                              </a:ln>
                              <a:solidFill>
                                <a:prstClr val="black"/>
                              </a:solidFill>
                              <a:effectLst/>
                              <a:uLnTx/>
                              <a:uFillTx/>
                              <a:latin typeface="Cambria Math"/>
                              <a:ea typeface="+mn-ea"/>
                              <a:cs typeface="+mn-cs"/>
                            </a:rPr>
                            <m:t>𝐿</m:t>
                          </m:r>
                        </m:sub>
                      </m:sSub>
                    </m:den>
                  </m:f>
                  <m:r>
                    <a:rPr kumimoji="0" lang="en-US" sz="1800" b="0" i="0" u="none" strike="noStrike" kern="0" cap="none" spc="0" normalizeH="0" baseline="0">
                      <a:ln>
                        <a:noFill/>
                      </a:ln>
                      <a:solidFill>
                        <a:prstClr val="black"/>
                      </a:solidFill>
                      <a:effectLst/>
                      <a:uLnTx/>
                      <a:uFillTx/>
                      <a:latin typeface="Cambria Math"/>
                      <a:ea typeface="+mn-ea"/>
                      <a:cs typeface="+mn-cs"/>
                    </a:rPr>
                    <m:t>∗</m:t>
                  </m:r>
                  <m:f>
                    <m:f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fPr>
                    <m:num>
                      <m:r>
                        <a:rPr kumimoji="0" lang="en-US" sz="1800" b="0" i="0" u="none" strike="noStrike" kern="0" cap="none" spc="0" normalizeH="0" baseline="0">
                          <a:ln>
                            <a:noFill/>
                          </a:ln>
                          <a:solidFill>
                            <a:prstClr val="black"/>
                          </a:solidFill>
                          <a:effectLst/>
                          <a:uLnTx/>
                          <a:uFillTx/>
                          <a:latin typeface="Cambria Math"/>
                          <a:ea typeface="+mn-ea"/>
                          <a:cs typeface="+mn-cs"/>
                        </a:rPr>
                        <m:t>1</m:t>
                      </m:r>
                    </m:num>
                    <m:den>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sz="1800" b="0" i="0" u="none" strike="noStrike" kern="0" cap="none" spc="0" normalizeH="0" baseline="0">
                                  <a:ln>
                                    <a:noFill/>
                                  </a:ln>
                                  <a:solidFill>
                                    <a:prstClr val="black"/>
                                  </a:solidFill>
                                  <a:effectLst/>
                                  <a:uLnTx/>
                                  <a:uFillTx/>
                                  <a:latin typeface="Cambria Math"/>
                                  <a:ea typeface="+mn-ea"/>
                                  <a:cs typeface="+mn-cs"/>
                                </a:rPr>
                                <m:t>𝑔</m:t>
                              </m:r>
                            </m:e>
                            <m:sub>
                              <m:r>
                                <a:rPr kumimoji="0" lang="en-US" sz="1800" b="0" i="0" u="none" strike="noStrike" kern="0" cap="none" spc="0" normalizeH="0" baseline="0">
                                  <a:ln>
                                    <a:noFill/>
                                  </a:ln>
                                  <a:solidFill>
                                    <a:prstClr val="black"/>
                                  </a:solidFill>
                                  <a:effectLst/>
                                  <a:uLnTx/>
                                  <a:uFillTx/>
                                  <a:latin typeface="Cambria Math"/>
                                  <a:ea typeface="+mn-ea"/>
                                  <a:cs typeface="+mn-cs"/>
                                </a:rPr>
                                <m:t>𝑚</m:t>
                              </m:r>
                              <m:r>
                                <a:rPr kumimoji="0" lang="en-US" sz="1800" b="0" i="0" u="none" strike="noStrike" kern="0" cap="none" spc="0" normalizeH="0" baseline="0">
                                  <a:ln>
                                    <a:noFill/>
                                  </a:ln>
                                  <a:solidFill>
                                    <a:prstClr val="black"/>
                                  </a:solidFill>
                                  <a:effectLst/>
                                  <a:uLnTx/>
                                  <a:uFillTx/>
                                  <a:latin typeface="Cambria Math"/>
                                  <a:ea typeface="+mn-ea"/>
                                  <a:cs typeface="+mn-cs"/>
                                </a:rPr>
                                <m:t>_</m:t>
                              </m:r>
                              <m:r>
                                <a:rPr kumimoji="0" lang="en-US" sz="1800" b="0" i="0" u="none" strike="noStrike" kern="0" cap="none" spc="0" normalizeH="0" baseline="0">
                                  <a:ln>
                                    <a:noFill/>
                                  </a:ln>
                                  <a:solidFill>
                                    <a:prstClr val="black"/>
                                  </a:solidFill>
                                  <a:effectLst/>
                                  <a:uLnTx/>
                                  <a:uFillTx/>
                                  <a:latin typeface="Cambria Math"/>
                                  <a:ea typeface="+mn-ea"/>
                                  <a:cs typeface="+mn-cs"/>
                                </a:rPr>
                                <m:t>𝑝𝑠</m:t>
                              </m:r>
                            </m:sub>
                          </m:sSub>
                          <m:r>
                            <a:rPr kumimoji="0" lang="en-US" sz="1800" b="0" i="0" u="none" strike="noStrike" kern="0" cap="none" spc="0" normalizeH="0" baseline="0">
                              <a:ln>
                                <a:noFill/>
                              </a:ln>
                              <a:solidFill>
                                <a:prstClr val="black"/>
                              </a:solidFill>
                              <a:effectLst/>
                              <a:uLnTx/>
                              <a:uFillTx/>
                              <a:latin typeface="Cambria Math"/>
                              <a:ea typeface="+mn-ea"/>
                              <a:cs typeface="+mn-cs"/>
                            </a:rPr>
                            <m:t>𝑅</m:t>
                          </m:r>
                        </m:e>
                        <m:sub>
                          <m:r>
                            <a:rPr kumimoji="0" lang="en-US" sz="1800" b="0" i="0" u="none" strike="noStrike" kern="0" cap="none" spc="0" normalizeH="0" baseline="0">
                              <a:ln>
                                <a:noFill/>
                              </a:ln>
                              <a:solidFill>
                                <a:prstClr val="black"/>
                              </a:solidFill>
                              <a:effectLst/>
                              <a:uLnTx/>
                              <a:uFillTx/>
                              <a:latin typeface="Cambria Math"/>
                              <a:ea typeface="+mn-ea"/>
                              <a:cs typeface="+mn-cs"/>
                            </a:rPr>
                            <m:t>𝑠𝑛𝑠</m:t>
                          </m:r>
                        </m:sub>
                      </m:sSub>
                    </m:den>
                  </m:f>
                </m:oMath>
              </a14:m>
              <a:r>
                <a:rPr kumimoji="0" lang="en-US" sz="1800" b="0" i="0" u="none" strike="noStrike" kern="0" cap="none" spc="0" normalizeH="0" baseline="0">
                  <a:ln>
                    <a:noFill/>
                  </a:ln>
                  <a:solidFill>
                    <a:prstClr val="black"/>
                  </a:solidFill>
                  <a:effectLst/>
                  <a:uLnTx/>
                  <a:uFillTx/>
                  <a:latin typeface="Cambria Math"/>
                  <a:ea typeface="+mn-ea"/>
                  <a:cs typeface="+mn-cs"/>
                </a:rPr>
                <a:t> </a:t>
              </a:r>
              <a14:m>
                <m:oMath xmlns:m="http://schemas.openxmlformats.org/officeDocument/2006/math">
                  <m:r>
                    <a:rPr kumimoji="0" lang="en-US" sz="1800" b="0" i="0" u="none" strike="noStrike" kern="0" cap="none" spc="0" normalizeH="0" baseline="0">
                      <a:ln>
                        <a:noFill/>
                      </a:ln>
                      <a:solidFill>
                        <a:prstClr val="black"/>
                      </a:solidFill>
                      <a:effectLst/>
                      <a:uLnTx/>
                      <a:uFillTx/>
                      <a:latin typeface="Cambria Math"/>
                      <a:ea typeface="+mn-ea"/>
                      <a:cs typeface="+mn-cs"/>
                    </a:rPr>
                    <m:t>∗</m:t>
                  </m:r>
                  <m:f>
                    <m:f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fPr>
                    <m:num>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m:rPr>
                              <m:sty m:val="p"/>
                            </m:rPr>
                            <a:rPr kumimoji="0" lang="en-US" sz="1800" b="0" i="0" u="none" strike="noStrike" kern="0" cap="none" spc="0" normalizeH="0" baseline="0">
                              <a:ln>
                                <a:noFill/>
                              </a:ln>
                              <a:solidFill>
                                <a:prstClr val="black"/>
                              </a:solidFill>
                              <a:effectLst/>
                              <a:uLnTx/>
                              <a:uFillTx/>
                              <a:latin typeface="Cambria Math"/>
                              <a:ea typeface="+mn-ea"/>
                              <a:cs typeface="+mn-cs"/>
                            </a:rPr>
                            <m:t>V</m:t>
                          </m:r>
                        </m:e>
                        <m:sub>
                          <m:r>
                            <a:rPr kumimoji="0" lang="en-US" sz="1800" b="0" i="0" u="none" strike="noStrike" kern="0" cap="none" spc="0" normalizeH="0" baseline="0">
                              <a:ln>
                                <a:noFill/>
                              </a:ln>
                              <a:solidFill>
                                <a:prstClr val="black"/>
                              </a:solidFill>
                              <a:effectLst/>
                              <a:uLnTx/>
                              <a:uFillTx/>
                              <a:latin typeface="Cambria Math"/>
                              <a:ea typeface="+mn-ea"/>
                              <a:cs typeface="+mn-cs"/>
                            </a:rPr>
                            <m:t>𝑐</m:t>
                          </m:r>
                        </m:sub>
                      </m:sSub>
                    </m:num>
                    <m:den>
                      <m:sSub>
                        <m:sSubPr>
                          <m:ctrlPr>
                            <a:rPr kumimoji="0" lang="en-US" sz="1800" b="0" i="1" u="none" strike="noStrike" kern="0" cap="none" spc="0" normalizeH="0" baseline="0">
                              <a:ln>
                                <a:noFill/>
                              </a:ln>
                              <a:solidFill>
                                <a:prstClr val="black"/>
                              </a:solidFill>
                              <a:effectLst/>
                              <a:uLnTx/>
                              <a:uFillTx/>
                              <a:latin typeface="Cambria Math" panose="02040503050406030204" pitchFamily="18" charset="0"/>
                              <a:ea typeface="+mn-ea"/>
                              <a:cs typeface="+mn-cs"/>
                            </a:rPr>
                          </m:ctrlPr>
                        </m:sSubPr>
                        <m:e>
                          <m:r>
                            <a:rPr kumimoji="0" lang="en-US" sz="1800" b="0" i="0" u="none" strike="noStrike" kern="0" cap="none" spc="0" normalizeH="0" baseline="0">
                              <a:ln>
                                <a:noFill/>
                              </a:ln>
                              <a:solidFill>
                                <a:prstClr val="black"/>
                              </a:solidFill>
                              <a:effectLst/>
                              <a:uLnTx/>
                              <a:uFillTx/>
                              <a:latin typeface="Cambria Math"/>
                              <a:ea typeface="+mn-ea"/>
                              <a:cs typeface="+mn-cs"/>
                            </a:rPr>
                            <m:t>𝑉</m:t>
                          </m:r>
                        </m:e>
                        <m:sub>
                          <m:r>
                            <a:rPr kumimoji="0" lang="en-US" sz="1800" b="0" i="1" u="none" strike="noStrike" kern="0" cap="none" spc="0" normalizeH="0" baseline="0">
                              <a:ln>
                                <a:noFill/>
                              </a:ln>
                              <a:solidFill>
                                <a:prstClr val="black"/>
                              </a:solidFill>
                              <a:effectLst/>
                              <a:uLnTx/>
                              <a:uFillTx/>
                              <a:latin typeface="Cambria Math"/>
                              <a:ea typeface="+mn-ea"/>
                              <a:cs typeface="+mn-cs"/>
                            </a:rPr>
                            <m:t>𝑟𝑒𝑓</m:t>
                          </m:r>
                        </m:sub>
                      </m:sSub>
                    </m:den>
                  </m:f>
                </m:oMath>
              </a14:m>
              <a:r>
                <a:rPr kumimoji="0" lang="en-US" sz="1800" b="0" i="0" u="none" strike="noStrike" kern="0" cap="none" spc="0" normalizeH="0" baseline="0">
                  <a:ln>
                    <a:noFill/>
                  </a:ln>
                  <a:solidFill>
                    <a:prstClr val="black"/>
                  </a:solidFill>
                  <a:effectLst/>
                  <a:uLnTx/>
                  <a:uFillTx/>
                  <a:latin typeface="Cambria Math"/>
                  <a:ea typeface="+mn-ea"/>
                  <a:cs typeface="+mn-cs"/>
                </a:rPr>
                <a:t>*</a:t>
              </a:r>
              <a14:m>
                <m:oMath xmlns:m="http://schemas.openxmlformats.org/officeDocument/2006/math">
                  <m:f>
                    <m:fPr>
                      <m:ctrlPr>
                        <a:rPr kumimoji="0" lang="en-US" sz="18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fPr>
                    <m:num>
                      <m:sSub>
                        <m:sSubPr>
                          <m:ctrlPr>
                            <a:rPr kumimoji="0" lang="en-US" sz="18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sSubPr>
                        <m:e>
                          <m:r>
                            <m:rPr>
                              <m:sty m:val="p"/>
                            </m:rPr>
                            <a:rPr kumimoji="0" lang="en-US" sz="1800" b="0" i="0" u="none" strike="noStrike" kern="0" cap="none" spc="0" normalizeH="0" baseline="0" noProof="0">
                              <a:ln>
                                <a:noFill/>
                              </a:ln>
                              <a:solidFill>
                                <a:prstClr val="black"/>
                              </a:solidFill>
                              <a:effectLst/>
                              <a:uLnTx/>
                              <a:uFillTx/>
                              <a:latin typeface="Cambria Math"/>
                              <a:ea typeface="+mn-ea"/>
                              <a:cs typeface="+mn-cs"/>
                            </a:rPr>
                            <m:t>V</m:t>
                          </m:r>
                        </m:e>
                        <m:sub>
                          <m:r>
                            <a:rPr kumimoji="0" lang="en-US" sz="1800" b="0" i="1" u="none" strike="noStrike" kern="0" cap="none" spc="0" normalizeH="0" baseline="0" noProof="0">
                              <a:ln>
                                <a:noFill/>
                              </a:ln>
                              <a:solidFill>
                                <a:prstClr val="black"/>
                              </a:solidFill>
                              <a:effectLst/>
                              <a:uLnTx/>
                              <a:uFillTx/>
                              <a:latin typeface="Cambria Math"/>
                              <a:ea typeface="+mn-ea"/>
                              <a:cs typeface="+mn-cs"/>
                            </a:rPr>
                            <m:t>𝑟𝑒𝑓</m:t>
                          </m:r>
                        </m:sub>
                      </m:sSub>
                    </m:num>
                    <m:den>
                      <m:sSub>
                        <m:sSubPr>
                          <m:ctrlPr>
                            <a:rPr kumimoji="0" lang="en-US" sz="18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sSubPr>
                        <m:e>
                          <m:r>
                            <a:rPr kumimoji="0" lang="en-US" sz="1800" b="0" i="0" u="none" strike="noStrike" kern="0" cap="none" spc="0" normalizeH="0" baseline="0" noProof="0">
                              <a:ln>
                                <a:noFill/>
                              </a:ln>
                              <a:solidFill>
                                <a:prstClr val="black"/>
                              </a:solidFill>
                              <a:effectLst/>
                              <a:uLnTx/>
                              <a:uFillTx/>
                              <a:latin typeface="Cambria Math"/>
                              <a:ea typeface="+mn-ea"/>
                              <a:cs typeface="+mn-cs"/>
                            </a:rPr>
                            <m:t>𝑉</m:t>
                          </m:r>
                        </m:e>
                        <m:sub>
                          <m:r>
                            <a:rPr kumimoji="0" lang="en-US" sz="1800" b="0" i="0" u="none" strike="noStrike" kern="0" cap="none" spc="0" normalizeH="0" baseline="0" noProof="0">
                              <a:ln>
                                <a:noFill/>
                              </a:ln>
                              <a:solidFill>
                                <a:prstClr val="black"/>
                              </a:solidFill>
                              <a:effectLst/>
                              <a:uLnTx/>
                              <a:uFillTx/>
                              <a:latin typeface="Cambria Math"/>
                              <a:ea typeface="+mn-ea"/>
                              <a:cs typeface="+mn-cs"/>
                            </a:rPr>
                            <m:t>𝑜𝑢𝑡</m:t>
                          </m:r>
                        </m:sub>
                      </m:sSub>
                    </m:den>
                  </m:f>
                </m:oMath>
              </a14:m>
              <a:endParaRPr kumimoji="0" lang="en-US" sz="1800" b="0" i="0" u="none" strike="noStrike" kern="0" cap="none" spc="0" normalizeH="0" baseline="0">
                <a:ln>
                  <a:noFill/>
                </a:ln>
                <a:solidFill>
                  <a:prstClr val="black"/>
                </a:solidFill>
                <a:effectLst/>
                <a:uLnTx/>
                <a:uFillTx/>
                <a:latin typeface="Cambria Math"/>
                <a:ea typeface="+mn-ea"/>
                <a:cs typeface="+mn-cs"/>
              </a:endParaRPr>
            </a:p>
          </xdr:txBody>
        </xdr:sp>
      </mc:Choice>
      <mc:Fallback xmlns="">
        <xdr:sp macro="" textlink="">
          <xdr:nvSpPr>
            <xdr:cNvPr id="7" name="TextBox 6"/>
            <xdr:cNvSpPr txBox="1"/>
          </xdr:nvSpPr>
          <xdr:spPr>
            <a:xfrm>
              <a:off x="10337800" y="13616564"/>
              <a:ext cx="3249218" cy="1707201"/>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pPr marL="0" indent="0" algn="l" rtl="0"/>
              <a:r>
                <a:rPr kumimoji="0" lang="en-US" sz="1400" b="0" i="0" u="none" strike="noStrike" kern="0" cap="none" spc="0" normalizeH="0" baseline="0">
                  <a:ln>
                    <a:noFill/>
                  </a:ln>
                  <a:solidFill>
                    <a:prstClr val="black"/>
                  </a:solidFill>
                  <a:effectLst/>
                  <a:uLnTx/>
                  <a:uFillTx/>
                  <a:latin typeface="Cambria Math"/>
                  <a:ea typeface="+mn-ea"/>
                  <a:cs typeface="+mn-cs"/>
                </a:rPr>
                <a:t>loop transfer function</a:t>
              </a:r>
            </a:p>
            <a:p>
              <a:pPr marL="0" indent="0" algn="l" rtl="0"/>
              <a:endParaRPr kumimoji="0" lang="en-US" sz="1400" b="0" i="0" u="none" strike="noStrike" kern="0" cap="none" spc="0" normalizeH="0" baseline="0">
                <a:ln>
                  <a:noFill/>
                </a:ln>
                <a:solidFill>
                  <a:prstClr val="black"/>
                </a:solidFill>
                <a:effectLst/>
                <a:uLnTx/>
                <a:uFillTx/>
                <a:latin typeface="Cambria Math"/>
                <a:ea typeface="+mn-ea"/>
                <a:cs typeface="+mn-cs"/>
              </a:endParaRPr>
            </a:p>
            <a:p>
              <a:pPr marL="0" indent="0" algn="l" rtl="0"/>
              <a:r>
                <a:rPr kumimoji="0" lang="en-US" altLang="zh-CN" sz="1800" b="0" i="0" u="none" strike="noStrike" kern="0" cap="none" spc="0" normalizeH="0" baseline="0">
                  <a:ln>
                    <a:noFill/>
                  </a:ln>
                  <a:solidFill>
                    <a:prstClr val="black"/>
                  </a:solidFill>
                  <a:effectLst/>
                  <a:uLnTx/>
                  <a:uFillTx/>
                  <a:latin typeface="Cambria Math"/>
                  <a:ea typeface="+mn-ea"/>
                  <a:cs typeface="+mn-cs"/>
                </a:rPr>
                <a:t>𝐺_𝐿𝑂𝑂𝑃</a:t>
              </a:r>
              <a:r>
                <a:rPr kumimoji="0" lang="en-US" sz="1800" b="0" i="0" u="none" strike="noStrike" kern="0" cap="none" spc="0" normalizeH="0" baseline="0">
                  <a:ln>
                    <a:noFill/>
                  </a:ln>
                  <a:solidFill>
                    <a:prstClr val="black"/>
                  </a:solidFill>
                  <a:effectLst/>
                  <a:uLnTx/>
                  <a:uFillTx/>
                  <a:latin typeface="Cambria Math"/>
                  <a:ea typeface="+mn-ea"/>
                  <a:cs typeface="+mn-cs"/>
                </a:rPr>
                <a:t>=</a:t>
              </a:r>
              <a:r>
                <a:rPr kumimoji="0" lang="en-US" altLang="zh-CN" sz="1800" b="0" i="0" u="none" strike="noStrike" kern="0" cap="none" spc="0" normalizeH="0" baseline="0">
                  <a:ln>
                    <a:noFill/>
                  </a:ln>
                  <a:solidFill>
                    <a:prstClr val="black"/>
                  </a:solidFill>
                  <a:effectLst/>
                  <a:uLnTx/>
                  <a:uFillTx/>
                  <a:latin typeface="Cambria Math"/>
                  <a:ea typeface="+mn-ea"/>
                  <a:cs typeface="+mn-cs"/>
                </a:rPr>
                <a:t>𝐺_</a:t>
              </a:r>
              <a:r>
                <a:rPr kumimoji="0" lang="en-US" sz="1800" b="0" i="0" u="none" strike="noStrike" kern="0" cap="none" spc="0" normalizeH="0" baseline="0">
                  <a:ln>
                    <a:noFill/>
                  </a:ln>
                  <a:solidFill>
                    <a:prstClr val="black"/>
                  </a:solidFill>
                  <a:effectLst/>
                  <a:uLnTx/>
                  <a:uFillTx/>
                  <a:latin typeface="Cambria Math"/>
                  <a:ea typeface="+mn-ea"/>
                  <a:cs typeface="+mn-cs"/>
                </a:rPr>
                <a:t>𝑣𝐿*</a:t>
              </a:r>
              <a:r>
                <a:rPr kumimoji="0" lang="en-US" altLang="zh-CN" sz="1800" b="0" i="0" u="none" strike="noStrike" kern="0" cap="none" spc="0" normalizeH="0" baseline="0">
                  <a:ln>
                    <a:noFill/>
                  </a:ln>
                  <a:solidFill>
                    <a:prstClr val="black"/>
                  </a:solidFill>
                  <a:effectLst/>
                  <a:uLnTx/>
                  <a:uFillTx/>
                  <a:latin typeface="Cambria Math"/>
                  <a:ea typeface="+mn-ea"/>
                  <a:cs typeface="+mn-cs"/>
                </a:rPr>
                <a:t>𝐺_𝐿</a:t>
              </a:r>
              <a:r>
                <a:rPr kumimoji="0" lang="en-US" sz="1800" b="0" i="0" u="none" strike="noStrike" kern="0" cap="none" spc="0" normalizeH="0" baseline="0">
                  <a:ln>
                    <a:noFill/>
                  </a:ln>
                  <a:solidFill>
                    <a:prstClr val="black"/>
                  </a:solidFill>
                  <a:effectLst/>
                  <a:uLnTx/>
                  <a:uFillTx/>
                  <a:latin typeface="Cambria Math"/>
                  <a:ea typeface="+mn-ea"/>
                  <a:cs typeface="+mn-cs"/>
                </a:rPr>
                <a:t>𝑐*</a:t>
              </a:r>
              <a:r>
                <a:rPr kumimoji="0" lang="en-US" altLang="zh-CN" sz="1800" b="0" i="0" u="none" strike="noStrike" kern="0" cap="none" spc="0" normalizeH="0" baseline="0">
                  <a:ln>
                    <a:noFill/>
                  </a:ln>
                  <a:solidFill>
                    <a:prstClr val="black"/>
                  </a:solidFill>
                  <a:effectLst/>
                  <a:uLnTx/>
                  <a:uFillTx/>
                  <a:latin typeface="Cambria Math"/>
                  <a:ea typeface="+mn-ea"/>
                  <a:cs typeface="+mn-cs"/>
                </a:rPr>
                <a:t>𝐺_</a:t>
              </a:r>
              <a:r>
                <a:rPr kumimoji="0" lang="en-US" sz="1800" b="0" i="0" u="none" strike="noStrike" kern="0" cap="none" spc="0" normalizeH="0" baseline="0">
                  <a:ln>
                    <a:noFill/>
                  </a:ln>
                  <a:solidFill>
                    <a:prstClr val="black"/>
                  </a:solidFill>
                  <a:effectLst/>
                  <a:uLnTx/>
                  <a:uFillTx/>
                  <a:latin typeface="Cambria Math"/>
                  <a:ea typeface="+mn-ea"/>
                  <a:cs typeface="+mn-cs"/>
                </a:rPr>
                <a:t>𝑐FB</a:t>
              </a:r>
              <a:r>
                <a:rPr kumimoji="0" lang="en-US" sz="1800" b="0" i="0" u="none" strike="noStrike" kern="0" cap="none" spc="0" normalizeH="0" baseline="0" noProof="0">
                  <a:ln>
                    <a:noFill/>
                  </a:ln>
                  <a:solidFill>
                    <a:prstClr val="black"/>
                  </a:solidFill>
                  <a:effectLst/>
                  <a:uLnTx/>
                  <a:uFillTx/>
                  <a:latin typeface="Cambria Math"/>
                  <a:ea typeface="+mn-ea"/>
                  <a:cs typeface="+mn-cs"/>
                </a:rPr>
                <a:t>*</a:t>
              </a:r>
              <a:r>
                <a:rPr kumimoji="0" lang="en-US" altLang="zh-CN" sz="1800" b="0" i="0" u="none" strike="noStrike" kern="0" cap="none" spc="0" normalizeH="0" baseline="0" noProof="0">
                  <a:ln>
                    <a:noFill/>
                  </a:ln>
                  <a:solidFill>
                    <a:prstClr val="black"/>
                  </a:solidFill>
                  <a:effectLst/>
                  <a:uLnTx/>
                  <a:uFillTx/>
                  <a:latin typeface="Cambria Math"/>
                  <a:ea typeface="+mn-ea"/>
                  <a:cs typeface="+mn-cs"/>
                </a:rPr>
                <a:t>𝐺_</a:t>
              </a:r>
              <a:r>
                <a:rPr kumimoji="0" lang="en-US" sz="1800" b="0" i="0" u="none" strike="noStrike" kern="0" cap="none" spc="0" normalizeH="0" baseline="0" noProof="0">
                  <a:ln>
                    <a:noFill/>
                  </a:ln>
                  <a:solidFill>
                    <a:prstClr val="black"/>
                  </a:solidFill>
                  <a:effectLst/>
                  <a:uLnTx/>
                  <a:uFillTx/>
                  <a:latin typeface="Cambria Math"/>
                  <a:ea typeface="+mn-ea"/>
                  <a:cs typeface="+mn-cs"/>
                </a:rPr>
                <a:t>FB𝑣</a:t>
              </a:r>
              <a:endParaRPr kumimoji="0" lang="en-US" sz="1800" b="0" i="0" u="none" strike="noStrike" kern="0" cap="none" spc="0" normalizeH="0" baseline="0">
                <a:ln>
                  <a:noFill/>
                </a:ln>
                <a:solidFill>
                  <a:prstClr val="black"/>
                </a:solidFill>
                <a:effectLst/>
                <a:uLnTx/>
                <a:uFillTx/>
                <a:latin typeface="Cambria Math"/>
                <a:ea typeface="+mn-ea"/>
                <a:cs typeface="+mn-cs"/>
              </a:endParaRPr>
            </a:p>
            <a:p>
              <a:pPr marL="0" indent="0" algn="l" rtl="0"/>
              <a:r>
                <a:rPr kumimoji="0" lang="en-US" sz="1800" b="0" i="0" u="none" strike="noStrike" kern="0" cap="none" spc="0" normalizeH="0" baseline="0">
                  <a:ln>
                    <a:noFill/>
                  </a:ln>
                  <a:solidFill>
                    <a:prstClr val="black"/>
                  </a:solidFill>
                  <a:effectLst/>
                  <a:uLnTx/>
                  <a:uFillTx/>
                  <a:latin typeface="Cambria Math"/>
                  <a:ea typeface="+mn-ea"/>
                  <a:cs typeface="+mn-cs"/>
                </a:rPr>
                <a:t>          </a:t>
              </a:r>
            </a:p>
            <a:p>
              <a:pPr marL="0" indent="0" algn="l" rtl="0"/>
              <a:r>
                <a:rPr kumimoji="0" lang="en-US" sz="1800" b="0" i="0" u="none" strike="noStrike" kern="0" cap="none" spc="0" normalizeH="0" baseline="0">
                  <a:ln>
                    <a:noFill/>
                  </a:ln>
                  <a:solidFill>
                    <a:prstClr val="black"/>
                  </a:solidFill>
                  <a:effectLst/>
                  <a:uLnTx/>
                  <a:uFillTx/>
                  <a:latin typeface="Cambria Math"/>
                  <a:ea typeface="+mn-ea"/>
                  <a:cs typeface="+mn-cs"/>
                </a:rPr>
                <a:t>=𝑉_𝑜𝑢𝑡/𝑖_𝐿 ∗1/〖𝑔_(𝑚_𝑝𝑠) 𝑅〗_𝑠𝑛𝑠  ∗V_𝑐/𝑉_𝑟𝑒𝑓 *</a:t>
              </a:r>
              <a:r>
                <a:rPr kumimoji="0" lang="en-US" sz="1800" b="0" i="0" u="none" strike="noStrike" kern="0" cap="none" spc="0" normalizeH="0" baseline="0" noProof="0">
                  <a:ln>
                    <a:noFill/>
                  </a:ln>
                  <a:solidFill>
                    <a:prstClr val="black"/>
                  </a:solidFill>
                  <a:effectLst/>
                  <a:uLnTx/>
                  <a:uFillTx/>
                  <a:latin typeface="Cambria Math"/>
                  <a:ea typeface="+mn-ea"/>
                  <a:cs typeface="+mn-cs"/>
                </a:rPr>
                <a:t>V_𝑟𝑒𝑓/𝑉_𝑜𝑢𝑡 </a:t>
              </a:r>
              <a:endParaRPr kumimoji="0" lang="en-US" sz="1800" b="0" i="0" u="none" strike="noStrike" kern="0" cap="none" spc="0" normalizeH="0" baseline="0">
                <a:ln>
                  <a:noFill/>
                </a:ln>
                <a:solidFill>
                  <a:prstClr val="black"/>
                </a:solidFill>
                <a:effectLst/>
                <a:uLnTx/>
                <a:uFillTx/>
                <a:latin typeface="Cambria Math"/>
                <a:ea typeface="+mn-ea"/>
                <a:cs typeface="+mn-cs"/>
              </a:endParaRPr>
            </a:p>
          </xdr:txBody>
        </xdr:sp>
      </mc:Fallback>
    </mc:AlternateContent>
    <xdr:clientData/>
  </xdr:twoCellAnchor>
  <xdr:twoCellAnchor>
    <xdr:from>
      <xdr:col>3</xdr:col>
      <xdr:colOff>4536</xdr:colOff>
      <xdr:row>69</xdr:row>
      <xdr:rowOff>88447</xdr:rowOff>
    </xdr:from>
    <xdr:to>
      <xdr:col>15</xdr:col>
      <xdr:colOff>23770</xdr:colOff>
      <xdr:row>92</xdr:row>
      <xdr:rowOff>75333</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633791</xdr:colOff>
      <xdr:row>94</xdr:row>
      <xdr:rowOff>9676</xdr:rowOff>
    </xdr:from>
    <xdr:to>
      <xdr:col>15</xdr:col>
      <xdr:colOff>9558</xdr:colOff>
      <xdr:row>116</xdr:row>
      <xdr:rowOff>177537</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1</xdr:colOff>
      <xdr:row>97</xdr:row>
      <xdr:rowOff>0</xdr:rowOff>
    </xdr:from>
    <xdr:to>
      <xdr:col>20</xdr:col>
      <xdr:colOff>490538</xdr:colOff>
      <xdr:row>108</xdr:row>
      <xdr:rowOff>164433</xdr:rowOff>
    </xdr:to>
    <mc:AlternateContent xmlns:mc="http://schemas.openxmlformats.org/markup-compatibility/2006" xmlns:a14="http://schemas.microsoft.com/office/drawing/2010/main">
      <mc:Choice Requires="a14">
        <xdr:sp macro="" textlink="">
          <xdr:nvSpPr>
            <xdr:cNvPr id="10" name="TextBox 7">
              <a:extLst>
                <a:ext uri="{FF2B5EF4-FFF2-40B4-BE49-F238E27FC236}">
                  <a16:creationId xmlns:a16="http://schemas.microsoft.com/office/drawing/2014/main" id="{00000000-0008-0000-0100-00000A000000}"/>
                </a:ext>
              </a:extLst>
            </xdr:cNvPr>
            <xdr:cNvSpPr txBox="1"/>
          </xdr:nvSpPr>
          <xdr:spPr>
            <a:xfrm>
              <a:off x="10810876" y="17987963"/>
              <a:ext cx="3081337" cy="2155158"/>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r>
                <a:rPr lang="en-US" sz="1400" i="0">
                  <a:latin typeface="Cambria Math"/>
                </a:rPr>
                <a:t>feedforward transfer</a:t>
              </a:r>
              <a:r>
                <a:rPr lang="en-US" sz="1400" i="0" baseline="0">
                  <a:latin typeface="Cambria Math"/>
                </a:rPr>
                <a:t> function</a:t>
              </a:r>
            </a:p>
            <a:p>
              <a:endParaRPr lang="en-US" i="1">
                <a:latin typeface="Cambria Math"/>
              </a:endParaRPr>
            </a:p>
            <a:p>
              <a:pPr/>
              <a14:m>
                <m:oMathPara xmlns:m="http://schemas.openxmlformats.org/officeDocument/2006/math">
                  <m:oMathParaPr>
                    <m:jc m:val="centerGroup"/>
                  </m:oMathParaPr>
                  <m:oMath xmlns:m="http://schemas.openxmlformats.org/officeDocument/2006/math">
                    <m:sSub>
                      <m:sSubPr>
                        <m:ctrlPr>
                          <a:rPr lang="en-US" sz="1400" i="1">
                            <a:latin typeface="Cambria Math" panose="02040503050406030204" pitchFamily="18" charset="0"/>
                          </a:rPr>
                        </m:ctrlPr>
                      </m:sSubPr>
                      <m:e>
                        <m:r>
                          <a:rPr lang="en-US" altLang="zh-CN" sz="1400" b="0" i="1">
                            <a:latin typeface="Cambria Math"/>
                          </a:rPr>
                          <m:t>𝐺</m:t>
                        </m:r>
                      </m:e>
                      <m:sub>
                        <m:r>
                          <a:rPr lang="en-US" altLang="zh-CN" sz="1400" b="0" i="1">
                            <a:latin typeface="Cambria Math"/>
                          </a:rPr>
                          <m:t>𝑓𝑒𝑒𝑑𝑓𝑜𝑟𝑤𝑎𝑟𝑑</m:t>
                        </m:r>
                      </m:sub>
                    </m:sSub>
                    <m:r>
                      <a:rPr lang="en-US" sz="1400" b="0" i="1">
                        <a:latin typeface="Cambria Math"/>
                      </a:rPr>
                      <m:t>=</m:t>
                    </m:r>
                    <m:f>
                      <m:fPr>
                        <m:ctrlPr>
                          <a:rPr lang="en-US" sz="1400" i="1">
                            <a:latin typeface="Cambria Math" panose="02040503050406030204" pitchFamily="18" charset="0"/>
                          </a:rPr>
                        </m:ctrlPr>
                      </m:fPr>
                      <m:num>
                        <m:r>
                          <a:rPr lang="en-US" sz="1400" b="0" i="1">
                            <a:latin typeface="Cambria Math"/>
                          </a:rPr>
                          <m:t>1+</m:t>
                        </m:r>
                        <m:f>
                          <m:fPr>
                            <m:ctrlPr>
                              <a:rPr lang="en-US" sz="1400" b="0" i="1">
                                <a:latin typeface="Cambria Math" panose="02040503050406030204" pitchFamily="18" charset="0"/>
                              </a:rPr>
                            </m:ctrlPr>
                          </m:fPr>
                          <m:num>
                            <m:r>
                              <a:rPr lang="en-US" sz="1400" b="0" i="1">
                                <a:latin typeface="Cambria Math"/>
                              </a:rPr>
                              <m:t>𝑠</m:t>
                            </m:r>
                          </m:num>
                          <m:den>
                            <m:sSub>
                              <m:sSubPr>
                                <m:ctrlPr>
                                  <a:rPr lang="en-US" sz="1100" i="1" kern="1200">
                                    <a:solidFill>
                                      <a:schemeClr val="tx1"/>
                                    </a:solidFill>
                                    <a:effectLst/>
                                    <a:latin typeface="Cambria Math" panose="02040503050406030204" pitchFamily="18" charset="0"/>
                                    <a:ea typeface="+mn-ea"/>
                                    <a:cs typeface="Arial" charset="0"/>
                                  </a:rPr>
                                </m:ctrlPr>
                              </m:sSubPr>
                              <m:e>
                                <m:r>
                                  <a:rPr lang="en-US" altLang="zh-CN" sz="1100" b="0" i="1" kern="1200">
                                    <a:solidFill>
                                      <a:schemeClr val="tx1"/>
                                    </a:solidFill>
                                    <a:effectLst/>
                                    <a:latin typeface="Cambria Math"/>
                                    <a:ea typeface="+mn-ea"/>
                                    <a:cs typeface="Arial" charset="0"/>
                                  </a:rPr>
                                  <m:t>1/(</m:t>
                                </m:r>
                                <m:r>
                                  <a:rPr lang="en-US" sz="1100" b="0" i="1" kern="1200">
                                    <a:solidFill>
                                      <a:schemeClr val="tx1"/>
                                    </a:solidFill>
                                    <a:effectLst/>
                                    <a:latin typeface="Cambria Math"/>
                                    <a:ea typeface="+mn-ea"/>
                                    <a:cs typeface="Arial" charset="0"/>
                                  </a:rPr>
                                  <m:t>𝑅</m:t>
                                </m:r>
                              </m:e>
                              <m:sub>
                                <m:r>
                                  <a:rPr lang="en-US" sz="1100" b="0" i="1" kern="1200">
                                    <a:solidFill>
                                      <a:schemeClr val="tx1"/>
                                    </a:solidFill>
                                    <a:effectLst/>
                                    <a:latin typeface="Cambria Math"/>
                                    <a:ea typeface="+mn-ea"/>
                                    <a:cs typeface="Arial" charset="0"/>
                                  </a:rPr>
                                  <m:t>2</m:t>
                                </m:r>
                              </m:sub>
                            </m:sSub>
                            <m:sSub>
                              <m:sSubPr>
                                <m:ctrlPr>
                                  <a:rPr lang="en-US" sz="1100" i="1" kern="1200">
                                    <a:solidFill>
                                      <a:schemeClr val="tx1"/>
                                    </a:solidFill>
                                    <a:effectLst/>
                                    <a:latin typeface="Cambria Math" panose="02040503050406030204" pitchFamily="18" charset="0"/>
                                    <a:ea typeface="+mn-ea"/>
                                    <a:cs typeface="Arial" charset="0"/>
                                  </a:rPr>
                                </m:ctrlPr>
                              </m:sSubPr>
                              <m:e>
                                <m:r>
                                  <a:rPr lang="en-US" sz="1100" b="0" i="1" kern="1200">
                                    <a:solidFill>
                                      <a:schemeClr val="tx1"/>
                                    </a:solidFill>
                                    <a:effectLst/>
                                    <a:latin typeface="Cambria Math"/>
                                    <a:ea typeface="+mn-ea"/>
                                    <a:cs typeface="Arial" charset="0"/>
                                  </a:rPr>
                                  <m:t>𝐶</m:t>
                                </m:r>
                              </m:e>
                              <m:sub>
                                <m:r>
                                  <a:rPr lang="en-US" sz="1100" b="0" i="1" kern="1200">
                                    <a:solidFill>
                                      <a:schemeClr val="tx1"/>
                                    </a:solidFill>
                                    <a:effectLst/>
                                    <a:latin typeface="Cambria Math"/>
                                    <a:ea typeface="+mn-ea"/>
                                    <a:cs typeface="Arial" charset="0"/>
                                  </a:rPr>
                                  <m:t>𝑓𝑓</m:t>
                                </m:r>
                              </m:sub>
                            </m:sSub>
                            <m:r>
                              <a:rPr lang="en-US" sz="1100" b="0" i="1" kern="1200">
                                <a:solidFill>
                                  <a:schemeClr val="tx1"/>
                                </a:solidFill>
                                <a:effectLst/>
                                <a:latin typeface="Cambria Math"/>
                                <a:ea typeface="+mn-ea"/>
                                <a:cs typeface="Arial" charset="0"/>
                              </a:rPr>
                              <m:t>)</m:t>
                            </m:r>
                          </m:den>
                        </m:f>
                      </m:num>
                      <m:den>
                        <m:r>
                          <a:rPr lang="en-US" sz="1100" b="0" i="1" kern="1200">
                            <a:solidFill>
                              <a:schemeClr val="tx1"/>
                            </a:solidFill>
                            <a:effectLst/>
                            <a:latin typeface="Cambria Math"/>
                            <a:ea typeface="+mn-ea"/>
                            <a:cs typeface="Arial" charset="0"/>
                          </a:rPr>
                          <m:t>1+</m:t>
                        </m:r>
                        <m:f>
                          <m:fPr>
                            <m:ctrlPr>
                              <a:rPr lang="en-US" sz="1100" b="0" i="1" kern="1200">
                                <a:solidFill>
                                  <a:schemeClr val="tx1"/>
                                </a:solidFill>
                                <a:effectLst/>
                                <a:latin typeface="Cambria Math" panose="02040503050406030204" pitchFamily="18" charset="0"/>
                                <a:ea typeface="+mn-ea"/>
                                <a:cs typeface="Arial" charset="0"/>
                              </a:rPr>
                            </m:ctrlPr>
                          </m:fPr>
                          <m:num>
                            <m:r>
                              <a:rPr lang="en-US" sz="1100" b="0" i="1" kern="1200">
                                <a:solidFill>
                                  <a:schemeClr val="tx1"/>
                                </a:solidFill>
                                <a:effectLst/>
                                <a:latin typeface="Cambria Math"/>
                                <a:ea typeface="+mn-ea"/>
                                <a:cs typeface="Arial" charset="0"/>
                              </a:rPr>
                              <m:t>𝑠</m:t>
                            </m:r>
                          </m:num>
                          <m:den>
                            <m:r>
                              <a:rPr lang="en-US" sz="1100" b="0" i="1" kern="1200">
                                <a:solidFill>
                                  <a:schemeClr val="tx1"/>
                                </a:solidFill>
                                <a:effectLst/>
                                <a:latin typeface="Cambria Math"/>
                                <a:ea typeface="+mn-ea"/>
                                <a:cs typeface="Arial" charset="0"/>
                              </a:rPr>
                              <m:t>1/(</m:t>
                            </m:r>
                            <m:f>
                              <m:fPr>
                                <m:ctrlPr>
                                  <a:rPr lang="en-US" sz="1100" b="0" i="1" kern="1200">
                                    <a:solidFill>
                                      <a:schemeClr val="tx1"/>
                                    </a:solidFill>
                                    <a:effectLst/>
                                    <a:latin typeface="Cambria Math" panose="02040503050406030204" pitchFamily="18" charset="0"/>
                                    <a:ea typeface="+mn-ea"/>
                                    <a:cs typeface="Arial" charset="0"/>
                                  </a:rPr>
                                </m:ctrlPr>
                              </m:fPr>
                              <m:num>
                                <m:sSub>
                                  <m:sSubPr>
                                    <m:ctrlPr>
                                      <a:rPr lang="en-US" sz="1100" b="0" i="1" kern="1200">
                                        <a:solidFill>
                                          <a:schemeClr val="tx1"/>
                                        </a:solidFill>
                                        <a:effectLst/>
                                        <a:latin typeface="Cambria Math" panose="02040503050406030204" pitchFamily="18" charset="0"/>
                                        <a:ea typeface="+mn-ea"/>
                                        <a:cs typeface="Arial" charset="0"/>
                                      </a:rPr>
                                    </m:ctrlPr>
                                  </m:sSubPr>
                                  <m:e>
                                    <m:r>
                                      <a:rPr lang="en-US" sz="1100" b="0" i="1" kern="1200">
                                        <a:solidFill>
                                          <a:schemeClr val="tx1"/>
                                        </a:solidFill>
                                        <a:effectLst/>
                                        <a:latin typeface="Cambria Math"/>
                                        <a:ea typeface="+mn-ea"/>
                                        <a:cs typeface="Arial" charset="0"/>
                                      </a:rPr>
                                      <m:t>𝑅</m:t>
                                    </m:r>
                                  </m:e>
                                  <m:sub>
                                    <m:r>
                                      <a:rPr lang="en-US" sz="1100" b="0" i="1" kern="1200">
                                        <a:solidFill>
                                          <a:schemeClr val="tx1"/>
                                        </a:solidFill>
                                        <a:effectLst/>
                                        <a:latin typeface="Cambria Math"/>
                                        <a:ea typeface="+mn-ea"/>
                                        <a:cs typeface="Arial" charset="0"/>
                                      </a:rPr>
                                      <m:t>1</m:t>
                                    </m:r>
                                  </m:sub>
                                </m:sSub>
                                <m:r>
                                  <a:rPr lang="en-US" sz="1100" b="0" i="1" kern="1200">
                                    <a:solidFill>
                                      <a:schemeClr val="tx1"/>
                                    </a:solidFill>
                                    <a:effectLst/>
                                    <a:latin typeface="Cambria Math"/>
                                    <a:ea typeface="+mn-ea"/>
                                    <a:cs typeface="Arial" charset="0"/>
                                  </a:rPr>
                                  <m:t>∗</m:t>
                                </m:r>
                                <m:sSub>
                                  <m:sSubPr>
                                    <m:ctrlPr>
                                      <a:rPr lang="en-US" sz="1100" b="0" i="1" kern="1200">
                                        <a:solidFill>
                                          <a:schemeClr val="tx1"/>
                                        </a:solidFill>
                                        <a:effectLst/>
                                        <a:latin typeface="Cambria Math" panose="02040503050406030204" pitchFamily="18" charset="0"/>
                                        <a:ea typeface="+mn-ea"/>
                                        <a:cs typeface="Arial" charset="0"/>
                                      </a:rPr>
                                    </m:ctrlPr>
                                  </m:sSubPr>
                                  <m:e>
                                    <m:r>
                                      <a:rPr lang="en-US" sz="1100" b="0" i="1" kern="1200">
                                        <a:solidFill>
                                          <a:schemeClr val="tx1"/>
                                        </a:solidFill>
                                        <a:effectLst/>
                                        <a:latin typeface="Cambria Math"/>
                                        <a:ea typeface="+mn-ea"/>
                                        <a:cs typeface="Arial" charset="0"/>
                                      </a:rPr>
                                      <m:t>𝑅</m:t>
                                    </m:r>
                                  </m:e>
                                  <m:sub>
                                    <m:r>
                                      <a:rPr lang="en-US" sz="1100" b="0" i="1" kern="1200">
                                        <a:solidFill>
                                          <a:schemeClr val="tx1"/>
                                        </a:solidFill>
                                        <a:effectLst/>
                                        <a:latin typeface="Cambria Math"/>
                                        <a:ea typeface="+mn-ea"/>
                                        <a:cs typeface="Arial" charset="0"/>
                                      </a:rPr>
                                      <m:t>2</m:t>
                                    </m:r>
                                  </m:sub>
                                </m:sSub>
                              </m:num>
                              <m:den>
                                <m:sSub>
                                  <m:sSubPr>
                                    <m:ctrlPr>
                                      <a:rPr lang="en-US" sz="1100" b="0" i="1" kern="1200">
                                        <a:solidFill>
                                          <a:schemeClr val="tx1"/>
                                        </a:solidFill>
                                        <a:effectLst/>
                                        <a:latin typeface="Cambria Math" panose="02040503050406030204" pitchFamily="18" charset="0"/>
                                        <a:ea typeface="+mn-ea"/>
                                        <a:cs typeface="Arial" charset="0"/>
                                      </a:rPr>
                                    </m:ctrlPr>
                                  </m:sSubPr>
                                  <m:e>
                                    <m:r>
                                      <a:rPr lang="en-US" sz="1100" b="0" i="1" kern="1200">
                                        <a:solidFill>
                                          <a:schemeClr val="tx1"/>
                                        </a:solidFill>
                                        <a:effectLst/>
                                        <a:latin typeface="Cambria Math"/>
                                        <a:ea typeface="+mn-ea"/>
                                        <a:cs typeface="Arial" charset="0"/>
                                      </a:rPr>
                                      <m:t>𝑅</m:t>
                                    </m:r>
                                  </m:e>
                                  <m:sub>
                                    <m:r>
                                      <a:rPr lang="en-US" sz="1100" b="0" i="1" kern="1200">
                                        <a:solidFill>
                                          <a:schemeClr val="tx1"/>
                                        </a:solidFill>
                                        <a:effectLst/>
                                        <a:latin typeface="Cambria Math"/>
                                        <a:ea typeface="+mn-ea"/>
                                        <a:cs typeface="Arial" charset="0"/>
                                      </a:rPr>
                                      <m:t>1</m:t>
                                    </m:r>
                                  </m:sub>
                                </m:sSub>
                                <m:r>
                                  <a:rPr lang="en-US" sz="1100" b="0" i="1" kern="1200">
                                    <a:solidFill>
                                      <a:schemeClr val="tx1"/>
                                    </a:solidFill>
                                    <a:effectLst/>
                                    <a:latin typeface="Cambria Math"/>
                                    <a:ea typeface="+mn-ea"/>
                                    <a:cs typeface="Arial" charset="0"/>
                                  </a:rPr>
                                  <m:t>+</m:t>
                                </m:r>
                                <m:sSub>
                                  <m:sSubPr>
                                    <m:ctrlPr>
                                      <a:rPr lang="en-US" sz="1100" b="0" i="1" kern="1200">
                                        <a:solidFill>
                                          <a:schemeClr val="tx1"/>
                                        </a:solidFill>
                                        <a:effectLst/>
                                        <a:latin typeface="Cambria Math" panose="02040503050406030204" pitchFamily="18" charset="0"/>
                                        <a:ea typeface="+mn-ea"/>
                                        <a:cs typeface="Arial" charset="0"/>
                                      </a:rPr>
                                    </m:ctrlPr>
                                  </m:sSubPr>
                                  <m:e>
                                    <m:r>
                                      <a:rPr lang="en-US" sz="1100" b="0" i="1" kern="1200">
                                        <a:solidFill>
                                          <a:schemeClr val="tx1"/>
                                        </a:solidFill>
                                        <a:effectLst/>
                                        <a:latin typeface="Cambria Math"/>
                                        <a:ea typeface="+mn-ea"/>
                                        <a:cs typeface="Arial" charset="0"/>
                                      </a:rPr>
                                      <m:t>𝑅</m:t>
                                    </m:r>
                                  </m:e>
                                  <m:sub>
                                    <m:r>
                                      <a:rPr lang="en-US" sz="1100" b="0" i="1" kern="1200">
                                        <a:solidFill>
                                          <a:schemeClr val="tx1"/>
                                        </a:solidFill>
                                        <a:effectLst/>
                                        <a:latin typeface="Cambria Math"/>
                                        <a:ea typeface="+mn-ea"/>
                                        <a:cs typeface="Arial" charset="0"/>
                                      </a:rPr>
                                      <m:t>2</m:t>
                                    </m:r>
                                  </m:sub>
                                </m:sSub>
                              </m:den>
                            </m:f>
                            <m:sSub>
                              <m:sSubPr>
                                <m:ctrlPr>
                                  <a:rPr lang="en-US" sz="1100" i="1" kern="1200">
                                    <a:solidFill>
                                      <a:schemeClr val="tx1"/>
                                    </a:solidFill>
                                    <a:effectLst/>
                                    <a:latin typeface="Cambria Math" panose="02040503050406030204" pitchFamily="18" charset="0"/>
                                    <a:ea typeface="+mn-ea"/>
                                    <a:cs typeface="Arial" charset="0"/>
                                  </a:rPr>
                                </m:ctrlPr>
                              </m:sSubPr>
                              <m:e>
                                <m:r>
                                  <a:rPr lang="en-US" sz="1100" b="0" i="1" kern="1200">
                                    <a:solidFill>
                                      <a:schemeClr val="tx1"/>
                                    </a:solidFill>
                                    <a:effectLst/>
                                    <a:latin typeface="Cambria Math"/>
                                    <a:ea typeface="+mn-ea"/>
                                    <a:cs typeface="Arial" charset="0"/>
                                  </a:rPr>
                                  <m:t>𝐶</m:t>
                                </m:r>
                              </m:e>
                              <m:sub>
                                <m:r>
                                  <a:rPr lang="en-US" sz="1100" b="0" i="1" kern="1200">
                                    <a:solidFill>
                                      <a:schemeClr val="tx1"/>
                                    </a:solidFill>
                                    <a:effectLst/>
                                    <a:latin typeface="Cambria Math"/>
                                    <a:ea typeface="+mn-ea"/>
                                    <a:cs typeface="Arial" charset="0"/>
                                  </a:rPr>
                                  <m:t>𝑓𝑓</m:t>
                                </m:r>
                              </m:sub>
                            </m:sSub>
                            <m:r>
                              <a:rPr lang="en-US" sz="1100" b="0" i="1" kern="1200">
                                <a:solidFill>
                                  <a:schemeClr val="tx1"/>
                                </a:solidFill>
                                <a:effectLst/>
                                <a:latin typeface="Cambria Math"/>
                                <a:ea typeface="+mn-ea"/>
                                <a:cs typeface="Arial" charset="0"/>
                              </a:rPr>
                              <m:t>)</m:t>
                            </m:r>
                          </m:den>
                        </m:f>
                      </m:den>
                    </m:f>
                  </m:oMath>
                </m:oMathPara>
              </a14:m>
              <a:endParaRPr lang="en-US"/>
            </a:p>
          </xdr:txBody>
        </xdr:sp>
      </mc:Choice>
      <mc:Fallback xmlns="">
        <xdr:sp macro="" textlink="">
          <xdr:nvSpPr>
            <xdr:cNvPr id="10" name="TextBox 7"/>
            <xdr:cNvSpPr txBox="1"/>
          </xdr:nvSpPr>
          <xdr:spPr>
            <a:xfrm>
              <a:off x="10810876" y="17987963"/>
              <a:ext cx="3081337" cy="2155158"/>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noAutofit/>
            </a:bodyPr>
            <a:lstStyle>
              <a:defPPr>
                <a:defRPr lang="en-US"/>
              </a:defPPr>
              <a:lvl1pPr algn="l" rtl="0" fontAlgn="base">
                <a:spcBef>
                  <a:spcPct val="0"/>
                </a:spcBef>
                <a:spcAft>
                  <a:spcPct val="0"/>
                </a:spcAft>
                <a:defRPr kern="1200">
                  <a:solidFill>
                    <a:schemeClr val="tx1"/>
                  </a:solidFill>
                  <a:latin typeface="Arial" charset="0"/>
                  <a:ea typeface="+mn-ea"/>
                  <a:cs typeface="Arial" charset="0"/>
                </a:defRPr>
              </a:lvl1pPr>
              <a:lvl2pPr marL="457200" algn="l" rtl="0" fontAlgn="base">
                <a:spcBef>
                  <a:spcPct val="0"/>
                </a:spcBef>
                <a:spcAft>
                  <a:spcPct val="0"/>
                </a:spcAft>
                <a:defRPr kern="1200">
                  <a:solidFill>
                    <a:schemeClr val="tx1"/>
                  </a:solidFill>
                  <a:latin typeface="Arial" charset="0"/>
                  <a:ea typeface="+mn-ea"/>
                  <a:cs typeface="Arial" charset="0"/>
                </a:defRPr>
              </a:lvl2pPr>
              <a:lvl3pPr marL="914400" algn="l" rtl="0" fontAlgn="base">
                <a:spcBef>
                  <a:spcPct val="0"/>
                </a:spcBef>
                <a:spcAft>
                  <a:spcPct val="0"/>
                </a:spcAft>
                <a:defRPr kern="1200">
                  <a:solidFill>
                    <a:schemeClr val="tx1"/>
                  </a:solidFill>
                  <a:latin typeface="Arial" charset="0"/>
                  <a:ea typeface="+mn-ea"/>
                  <a:cs typeface="Arial" charset="0"/>
                </a:defRPr>
              </a:lvl3pPr>
              <a:lvl4pPr marL="1371600" algn="l" rtl="0" fontAlgn="base">
                <a:spcBef>
                  <a:spcPct val="0"/>
                </a:spcBef>
                <a:spcAft>
                  <a:spcPct val="0"/>
                </a:spcAft>
                <a:defRPr kern="1200">
                  <a:solidFill>
                    <a:schemeClr val="tx1"/>
                  </a:solidFill>
                  <a:latin typeface="Arial" charset="0"/>
                  <a:ea typeface="+mn-ea"/>
                  <a:cs typeface="Arial" charset="0"/>
                </a:defRPr>
              </a:lvl4pPr>
              <a:lvl5pPr marL="1828800" algn="l" rtl="0" fontAlgn="base">
                <a:spcBef>
                  <a:spcPct val="0"/>
                </a:spcBef>
                <a:spcAft>
                  <a:spcPct val="0"/>
                </a:spcAft>
                <a:defRPr kern="1200">
                  <a:solidFill>
                    <a:schemeClr val="tx1"/>
                  </a:solidFill>
                  <a:latin typeface="Arial" charset="0"/>
                  <a:ea typeface="+mn-ea"/>
                  <a:cs typeface="Arial" charset="0"/>
                </a:defRPr>
              </a:lvl5pPr>
              <a:lvl6pPr marL="2286000" algn="l" defTabSz="914400" rtl="0" eaLnBrk="1" latinLnBrk="0" hangingPunct="1">
                <a:defRPr kern="1200">
                  <a:solidFill>
                    <a:schemeClr val="tx1"/>
                  </a:solidFill>
                  <a:latin typeface="Arial" charset="0"/>
                  <a:ea typeface="+mn-ea"/>
                  <a:cs typeface="Arial" charset="0"/>
                </a:defRPr>
              </a:lvl6pPr>
              <a:lvl7pPr marL="2743200" algn="l" defTabSz="914400" rtl="0" eaLnBrk="1" latinLnBrk="0" hangingPunct="1">
                <a:defRPr kern="1200">
                  <a:solidFill>
                    <a:schemeClr val="tx1"/>
                  </a:solidFill>
                  <a:latin typeface="Arial" charset="0"/>
                  <a:ea typeface="+mn-ea"/>
                  <a:cs typeface="Arial" charset="0"/>
                </a:defRPr>
              </a:lvl7pPr>
              <a:lvl8pPr marL="3200400" algn="l" defTabSz="914400" rtl="0" eaLnBrk="1" latinLnBrk="0" hangingPunct="1">
                <a:defRPr kern="1200">
                  <a:solidFill>
                    <a:schemeClr val="tx1"/>
                  </a:solidFill>
                  <a:latin typeface="Arial" charset="0"/>
                  <a:ea typeface="+mn-ea"/>
                  <a:cs typeface="Arial" charset="0"/>
                </a:defRPr>
              </a:lvl8pPr>
              <a:lvl9pPr marL="3657600" algn="l" defTabSz="914400" rtl="0" eaLnBrk="1" latinLnBrk="0" hangingPunct="1">
                <a:defRPr kern="1200">
                  <a:solidFill>
                    <a:schemeClr val="tx1"/>
                  </a:solidFill>
                  <a:latin typeface="Arial" charset="0"/>
                  <a:ea typeface="+mn-ea"/>
                  <a:cs typeface="Arial" charset="0"/>
                </a:defRPr>
              </a:lvl9pPr>
            </a:lstStyle>
            <a:p>
              <a:r>
                <a:rPr lang="en-US" sz="1400" i="0">
                  <a:latin typeface="Cambria Math"/>
                </a:rPr>
                <a:t>feedforward transfer</a:t>
              </a:r>
              <a:r>
                <a:rPr lang="en-US" sz="1400" i="0" baseline="0">
                  <a:latin typeface="Cambria Math"/>
                </a:rPr>
                <a:t> function</a:t>
              </a:r>
            </a:p>
            <a:p>
              <a:endParaRPr lang="en-US" i="1">
                <a:latin typeface="Cambria Math"/>
              </a:endParaRPr>
            </a:p>
            <a:p>
              <a:pPr/>
              <a:r>
                <a:rPr lang="en-US" altLang="zh-CN" sz="1400" b="0" i="0">
                  <a:latin typeface="Cambria Math"/>
                </a:rPr>
                <a:t>𝐺_𝑓𝑒𝑒𝑑𝑓𝑜𝑟𝑤𝑎𝑟𝑑</a:t>
              </a:r>
              <a:r>
                <a:rPr lang="en-US" sz="1400" b="0" i="0">
                  <a:latin typeface="Cambria Math"/>
                </a:rPr>
                <a:t>=</a:t>
              </a:r>
              <a:r>
                <a:rPr lang="en-US" sz="1400" i="0">
                  <a:latin typeface="Cambria Math"/>
                </a:rPr>
                <a:t>(</a:t>
              </a:r>
              <a:r>
                <a:rPr lang="en-US" sz="1400" b="0" i="0">
                  <a:latin typeface="Cambria Math"/>
                </a:rPr>
                <a:t>1+𝑠/(</a:t>
              </a:r>
              <a:r>
                <a:rPr lang="en-US" sz="1100" b="0" i="0" kern="1200">
                  <a:solidFill>
                    <a:schemeClr val="tx1"/>
                  </a:solidFill>
                  <a:effectLst/>
                  <a:latin typeface="Cambria Math"/>
                  <a:ea typeface="+mn-ea"/>
                </a:rPr>
                <a:t>〖</a:t>
              </a:r>
              <a:r>
                <a:rPr lang="en-US" altLang="zh-CN" sz="1100" b="0" i="0" kern="1200">
                  <a:solidFill>
                    <a:schemeClr val="tx1"/>
                  </a:solidFill>
                  <a:effectLst/>
                  <a:latin typeface="Cambria Math"/>
                  <a:ea typeface="+mn-ea"/>
                  <a:cs typeface="Arial" charset="0"/>
                </a:rPr>
                <a:t>1/(</a:t>
              </a:r>
              <a:r>
                <a:rPr lang="en-US" sz="1100" b="0" i="0" kern="1200">
                  <a:solidFill>
                    <a:schemeClr val="tx1"/>
                  </a:solidFill>
                  <a:effectLst/>
                  <a:latin typeface="Cambria Math"/>
                  <a:ea typeface="+mn-ea"/>
                  <a:cs typeface="Arial" charset="0"/>
                </a:rPr>
                <a:t>𝑅〗_2 𝐶_𝑓𝑓)</a:t>
              </a:r>
              <a:r>
                <a:rPr lang="en-US" sz="1400" b="0" i="0" kern="1200">
                  <a:solidFill>
                    <a:schemeClr val="tx1"/>
                  </a:solidFill>
                  <a:effectLst/>
                  <a:latin typeface="Cambria Math"/>
                  <a:ea typeface="+mn-ea"/>
                  <a:cs typeface="Arial" charset="0"/>
                </a:rPr>
                <a:t>))/(</a:t>
              </a:r>
              <a:r>
                <a:rPr lang="en-US" sz="1100" b="0" i="0" kern="1200">
                  <a:solidFill>
                    <a:schemeClr val="tx1"/>
                  </a:solidFill>
                  <a:effectLst/>
                  <a:latin typeface="Cambria Math"/>
                  <a:ea typeface="+mn-ea"/>
                  <a:cs typeface="Arial" charset="0"/>
                </a:rPr>
                <a:t>1+𝑠/(1/((𝑅_1∗𝑅_2)/(𝑅_1+𝑅_2 ) 𝐶_𝑓𝑓))</a:t>
              </a:r>
              <a:r>
                <a:rPr lang="en-US" sz="1400" b="0" i="0" kern="1200">
                  <a:solidFill>
                    <a:schemeClr val="tx1"/>
                  </a:solidFill>
                  <a:effectLst/>
                  <a:latin typeface="Cambria Math"/>
                  <a:ea typeface="+mn-ea"/>
                  <a:cs typeface="Arial" charset="0"/>
                </a:rPr>
                <a:t>)</a:t>
              </a:r>
              <a:endParaRPr lang="en-US"/>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590550</xdr:colOff>
      <xdr:row>5</xdr:row>
      <xdr:rowOff>133350</xdr:rowOff>
    </xdr:from>
    <xdr:to>
      <xdr:col>18</xdr:col>
      <xdr:colOff>242888</xdr:colOff>
      <xdr:row>36</xdr:row>
      <xdr:rowOff>119062</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I/BCS/datasheet/TPS61022/Bode%20Plot/20181025%20TPS61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Eload vs Resistor"/>
      <sheetName val="2.7V 0.5A"/>
      <sheetName val="3V 0.5A"/>
      <sheetName val="1.8V 1A"/>
      <sheetName val="2.7V 1A"/>
      <sheetName val="3V 1A"/>
      <sheetName val="3.6V 1A"/>
      <sheetName val="4.35V 1A"/>
      <sheetName val="2.7V 3A"/>
      <sheetName val="3.6V 3A"/>
      <sheetName val="4.35V 3A"/>
      <sheetName val="Sheet6"/>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5">
          <cell r="A5">
            <v>10</v>
          </cell>
          <cell r="B5">
            <v>63.3483988975279</v>
          </cell>
          <cell r="C5">
            <v>168.54954533086101</v>
          </cell>
          <cell r="E5">
            <v>100</v>
          </cell>
          <cell r="F5">
            <v>35.113546457865198</v>
          </cell>
          <cell r="G5">
            <v>4.8397595027832798</v>
          </cell>
          <cell r="I5">
            <v>100</v>
          </cell>
          <cell r="J5">
            <v>52.687620949153178</v>
          </cell>
          <cell r="K5">
            <v>90.458314616364987</v>
          </cell>
        </row>
        <row r="6">
          <cell r="A6">
            <v>10.0925288607668</v>
          </cell>
          <cell r="B6">
            <v>63.345438553567</v>
          </cell>
          <cell r="C6">
            <v>168.446132891807</v>
          </cell>
          <cell r="E6">
            <v>104.737089795945</v>
          </cell>
          <cell r="F6">
            <v>35.219656587955797</v>
          </cell>
          <cell r="G6">
            <v>4.94185293161138</v>
          </cell>
          <cell r="I6">
            <v>125.8925411794168</v>
          </cell>
          <cell r="J6">
            <v>50.685483621765478</v>
          </cell>
          <cell r="K6">
            <v>89.392984377820014</v>
          </cell>
        </row>
        <row r="7">
          <cell r="A7">
            <v>10.185913880541101</v>
          </cell>
          <cell r="B7">
            <v>63.342425237987101</v>
          </cell>
          <cell r="C7">
            <v>168.341832523221</v>
          </cell>
          <cell r="E7">
            <v>109.698579789238</v>
          </cell>
          <cell r="F7">
            <v>35.166432829485203</v>
          </cell>
          <cell r="G7">
            <v>5.2144951096762497</v>
          </cell>
          <cell r="I7">
            <v>158.48931924611136</v>
          </cell>
          <cell r="J7">
            <v>48.679078480174034</v>
          </cell>
          <cell r="K7">
            <v>88.296686331680576</v>
          </cell>
        </row>
        <row r="8">
          <cell r="A8">
            <v>10.2801629812647</v>
          </cell>
          <cell r="B8">
            <v>63.339358040577302</v>
          </cell>
          <cell r="C8">
            <v>168.23663784104701</v>
          </cell>
          <cell r="E8">
            <v>114.895100018731</v>
          </cell>
          <cell r="F8">
            <v>35.165222561626301</v>
          </cell>
          <cell r="G8">
            <v>5.2204656908203404</v>
          </cell>
          <cell r="I8">
            <v>199.52623149688804</v>
          </cell>
          <cell r="J8">
            <v>46.667049317930712</v>
          </cell>
          <cell r="K8">
            <v>87.112936440089499</v>
          </cell>
        </row>
        <row r="9">
          <cell r="A9">
            <v>10.375284158180101</v>
          </cell>
          <cell r="B9">
            <v>63.336236036858402</v>
          </cell>
          <cell r="C9">
            <v>168.13054245393599</v>
          </cell>
          <cell r="E9">
            <v>120.337784077759</v>
          </cell>
          <cell r="F9">
            <v>35.177605512629199</v>
          </cell>
          <cell r="G9">
            <v>5.0584921830204097</v>
          </cell>
          <cell r="I9">
            <v>251.188643150958</v>
          </cell>
          <cell r="J9">
            <v>44.64686827683969</v>
          </cell>
          <cell r="K9">
            <v>85.782173814611497</v>
          </cell>
        </row>
        <row r="10">
          <cell r="A10">
            <v>10.4712854805089</v>
          </cell>
          <cell r="B10">
            <v>63.333058287689703</v>
          </cell>
          <cell r="C10">
            <v>168.023539952276</v>
          </cell>
          <cell r="E10">
            <v>126.03829296797301</v>
          </cell>
          <cell r="F10">
            <v>35.154783153472202</v>
          </cell>
          <cell r="G10">
            <v>5.8849632129459399</v>
          </cell>
          <cell r="I10">
            <v>316.22776601683802</v>
          </cell>
          <cell r="J10">
            <v>42.614350758879297</v>
          </cell>
          <cell r="K10">
            <v>84.240238403108421</v>
          </cell>
        </row>
        <row r="11">
          <cell r="A11">
            <v>10.568175092136499</v>
          </cell>
          <cell r="B11">
            <v>63.329823839247901</v>
          </cell>
          <cell r="C11">
            <v>167.91562392225401</v>
          </cell>
          <cell r="E11">
            <v>132.00884008314199</v>
          </cell>
          <cell r="F11">
            <v>35.175100965206902</v>
          </cell>
          <cell r="G11">
            <v>5.8802470593969298</v>
          </cell>
          <cell r="I11">
            <v>398.10717055349755</v>
          </cell>
          <cell r="J11">
            <v>40.562900794884705</v>
          </cell>
          <cell r="K11">
            <v>82.418047101666829</v>
          </cell>
        </row>
        <row r="12">
          <cell r="A12">
            <v>10.6659612123025</v>
          </cell>
          <cell r="B12">
            <v>63.326531723319199</v>
          </cell>
          <cell r="C12">
            <v>167.80678793763099</v>
          </cell>
          <cell r="E12">
            <v>138.262217376466</v>
          </cell>
          <cell r="F12">
            <v>35.163371273030698</v>
          </cell>
          <cell r="G12">
            <v>5.83017012100896</v>
          </cell>
          <cell r="I12">
            <v>501.18723362727235</v>
          </cell>
          <cell r="J12">
            <v>38.482443677673224</v>
          </cell>
          <cell r="K12">
            <v>80.24366376626449</v>
          </cell>
        </row>
        <row r="13">
          <cell r="A13">
            <v>10.764652136298301</v>
          </cell>
          <cell r="B13">
            <v>63.3231809562064</v>
          </cell>
          <cell r="C13">
            <v>167.69702556695901</v>
          </cell>
          <cell r="E13">
            <v>144.81182276745301</v>
          </cell>
          <cell r="F13">
            <v>35.012485739640098</v>
          </cell>
          <cell r="G13">
            <v>6.6802151256844899</v>
          </cell>
          <cell r="I13">
            <v>630.95734448019368</v>
          </cell>
          <cell r="J13">
            <v>36.358082393297636</v>
          </cell>
          <cell r="K13">
            <v>77.648794062251525</v>
          </cell>
        </row>
        <row r="14">
          <cell r="A14">
            <v>10.864256236170601</v>
          </cell>
          <cell r="B14">
            <v>63.319770539607603</v>
          </cell>
          <cell r="C14">
            <v>167.58633036979199</v>
          </cell>
          <cell r="E14">
            <v>151.67168884709201</v>
          </cell>
          <cell r="F14">
            <v>34.989227751841497</v>
          </cell>
          <cell r="G14">
            <v>6.1936449239648503</v>
          </cell>
          <cell r="I14">
            <v>794.32823472428197</v>
          </cell>
          <cell r="J14">
            <v>34.168741039338549</v>
          </cell>
          <cell r="K14">
            <v>74.582609850758047</v>
          </cell>
        </row>
        <row r="15">
          <cell r="A15">
            <v>10.9647819614318</v>
          </cell>
          <cell r="B15">
            <v>63.316299459273402</v>
          </cell>
          <cell r="C15">
            <v>167.474695901084</v>
          </cell>
          <cell r="E15">
            <v>158.85651294280501</v>
          </cell>
          <cell r="F15">
            <v>35.080534075761797</v>
          </cell>
          <cell r="G15">
            <v>7.8852110330301501</v>
          </cell>
          <cell r="I15">
            <v>1000</v>
          </cell>
          <cell r="J15">
            <v>31.886519487837454</v>
          </cell>
          <cell r="K15">
            <v>71.035773433025099</v>
          </cell>
        </row>
        <row r="16">
          <cell r="A16">
            <v>11.066237839776599</v>
          </cell>
          <cell r="B16">
            <v>63.312766685800298</v>
          </cell>
          <cell r="C16">
            <v>167.36211571196</v>
          </cell>
          <cell r="E16">
            <v>166.381688607613</v>
          </cell>
          <cell r="F16">
            <v>35.003038055760001</v>
          </cell>
          <cell r="G16">
            <v>7.8296389058886504</v>
          </cell>
          <cell r="I16">
            <v>1258.9254117941678</v>
          </cell>
          <cell r="J16">
            <v>29.478132110424824</v>
          </cell>
          <cell r="K16">
            <v>67.074447790847614</v>
          </cell>
        </row>
        <row r="17">
          <cell r="A17">
            <v>11.1686324778056</v>
          </cell>
          <cell r="B17">
            <v>63.309171173772697</v>
          </cell>
          <cell r="C17">
            <v>167.24858334837</v>
          </cell>
          <cell r="E17">
            <v>174.263338600965</v>
          </cell>
          <cell r="F17">
            <v>35.068448912175498</v>
          </cell>
          <cell r="G17">
            <v>7.9299442391372601</v>
          </cell>
          <cell r="I17">
            <v>1584.8931924611154</v>
          </cell>
          <cell r="J17">
            <v>26.910136968146396</v>
          </cell>
          <cell r="K17">
            <v>62.875485538490238</v>
          </cell>
        </row>
        <row r="18">
          <cell r="A18">
            <v>11.271974561755099</v>
          </cell>
          <cell r="B18">
            <v>63.305511862363602</v>
          </cell>
          <cell r="C18">
            <v>167.13409235778599</v>
          </cell>
          <cell r="E18">
            <v>182.518349431904</v>
          </cell>
          <cell r="F18">
            <v>35.0443130046785</v>
          </cell>
          <cell r="G18">
            <v>8.1420133235992207</v>
          </cell>
          <cell r="I18">
            <v>1995.2623149688802</v>
          </cell>
          <cell r="J18">
            <v>24.158573335565933</v>
          </cell>
          <cell r="K18">
            <v>58.741761613679074</v>
          </cell>
        </row>
        <row r="19">
          <cell r="A19">
            <v>11.3762728582343</v>
          </cell>
          <cell r="B19">
            <v>63.301787674497</v>
          </cell>
          <cell r="C19">
            <v>167.01863628406801</v>
          </cell>
          <cell r="E19">
            <v>191.16440753857</v>
          </cell>
          <cell r="F19">
            <v>35.005787265588602</v>
          </cell>
          <cell r="G19">
            <v>8.8353147777460794</v>
          </cell>
          <cell r="I19">
            <v>2511.8864315095807</v>
          </cell>
          <cell r="J19">
            <v>21.220480395770807</v>
          </cell>
          <cell r="K19">
            <v>55.072945628563076</v>
          </cell>
        </row>
        <row r="20">
          <cell r="A20">
            <v>11.4815362149688</v>
          </cell>
          <cell r="B20">
            <v>63.297997516693101</v>
          </cell>
          <cell r="C20">
            <v>166.90220867427001</v>
          </cell>
          <cell r="E20">
            <v>200.22003718155801</v>
          </cell>
          <cell r="F20">
            <v>35.043978610365201</v>
          </cell>
          <cell r="G20">
            <v>9.3204935051954401</v>
          </cell>
          <cell r="I20">
            <v>3162.2776601683827</v>
          </cell>
          <cell r="J20">
            <v>18.121652298059644</v>
          </cell>
          <cell r="K20">
            <v>52.286638683595186</v>
          </cell>
        </row>
        <row r="21">
          <cell r="A21">
            <v>11.587773561551201</v>
          </cell>
          <cell r="B21">
            <v>63.294140279141502</v>
          </cell>
          <cell r="C21">
            <v>166.784803075882</v>
          </cell>
          <cell r="E21">
            <v>209.70464013232299</v>
          </cell>
          <cell r="F21">
            <v>34.976279458933298</v>
          </cell>
          <cell r="G21">
            <v>9.42213910879188</v>
          </cell>
          <cell r="I21">
            <v>3981.071705534976</v>
          </cell>
          <cell r="J21">
            <v>14.915929102972868</v>
          </cell>
          <cell r="K21">
            <v>50.718267832614089</v>
          </cell>
        </row>
        <row r="22">
          <cell r="A22">
            <v>11.694993910198701</v>
          </cell>
          <cell r="B22">
            <v>63.290214835787403</v>
          </cell>
          <cell r="C22">
            <v>166.66641304151901</v>
          </cell>
          <cell r="E22">
            <v>219.638537241655</v>
          </cell>
          <cell r="F22">
            <v>34.931569366403302</v>
          </cell>
          <cell r="G22">
            <v>9.8778923139998298</v>
          </cell>
          <cell r="I22">
            <v>5011.8723362727269</v>
          </cell>
          <cell r="J22">
            <v>11.676334503549299</v>
          </cell>
          <cell r="K22">
            <v>50.540489081383299</v>
          </cell>
        </row>
        <row r="23">
          <cell r="A23">
            <v>11.803206356517199</v>
          </cell>
          <cell r="B23">
            <v>63.286220043432401</v>
          </cell>
          <cell r="C23">
            <v>166.547032128441</v>
          </cell>
          <cell r="E23">
            <v>230.043011977292</v>
          </cell>
          <cell r="F23">
            <v>34.847834835327198</v>
          </cell>
          <cell r="G23">
            <v>10.0479911748833</v>
          </cell>
          <cell r="I23">
            <v>6309.5734448019321</v>
          </cell>
          <cell r="J23">
            <v>8.481942306133206</v>
          </cell>
          <cell r="K23">
            <v>51.723348361778335</v>
          </cell>
        </row>
        <row r="24">
          <cell r="A24">
            <v>11.9124200802737</v>
          </cell>
          <cell r="B24">
            <v>63.282154742067704</v>
          </cell>
          <cell r="C24">
            <v>166.42665389956599</v>
          </cell>
          <cell r="E24">
            <v>240.94035602395201</v>
          </cell>
          <cell r="F24">
            <v>34.7935903525727</v>
          </cell>
          <cell r="G24">
            <v>11.1857287246164</v>
          </cell>
          <cell r="I24">
            <v>7943.2823472428208</v>
          </cell>
          <cell r="J24">
            <v>5.4037745581787178</v>
          </cell>
          <cell r="K24">
            <v>54.036487818842801</v>
          </cell>
        </row>
        <row r="25">
          <cell r="A25">
            <v>12.022644346174101</v>
          </cell>
          <cell r="B25">
            <v>63.278017754779697</v>
          </cell>
          <cell r="C25">
            <v>166.305271929014</v>
          </cell>
          <cell r="E25">
            <v>252.353917043477</v>
          </cell>
          <cell r="F25">
            <v>34.714756449362</v>
          </cell>
          <cell r="G25">
            <v>11.3526569399636</v>
          </cell>
          <cell r="I25">
            <v>10000</v>
          </cell>
          <cell r="J25">
            <v>2.4920410728021203</v>
          </cell>
          <cell r="K25">
            <v>57.093592556314235</v>
          </cell>
        </row>
        <row r="26">
          <cell r="A26">
            <v>12.1338885046497</v>
          </cell>
          <cell r="B26">
            <v>63.273807887221601</v>
          </cell>
          <cell r="C26">
            <v>166.18287979783301</v>
          </cell>
          <cell r="E26">
            <v>264.30814869741101</v>
          </cell>
          <cell r="F26">
            <v>34.831389153416801</v>
          </cell>
          <cell r="G26">
            <v>11.8453933362859</v>
          </cell>
          <cell r="I26">
            <v>12589.25411794168</v>
          </cell>
          <cell r="J26">
            <v>-0.231743202109854</v>
          </cell>
          <cell r="K26">
            <v>60.436041560987945</v>
          </cell>
        </row>
        <row r="27">
          <cell r="A27">
            <v>12.2461619926504</v>
          </cell>
          <cell r="B27">
            <v>63.269523927570901</v>
          </cell>
          <cell r="C27">
            <v>166.05947109939399</v>
          </cell>
          <cell r="E27">
            <v>276.82866303920702</v>
          </cell>
          <cell r="F27">
            <v>34.711167640499497</v>
          </cell>
          <cell r="G27">
            <v>12.386721321475401</v>
          </cell>
          <cell r="I27">
            <v>15848.931924611155</v>
          </cell>
          <cell r="J27">
            <v>-2.7741176393401954</v>
          </cell>
          <cell r="K27">
            <v>63.630654995711325</v>
          </cell>
        </row>
        <row r="28">
          <cell r="A28">
            <v>12.3594743344451</v>
          </cell>
          <cell r="B28">
            <v>63.265164646745397</v>
          </cell>
          <cell r="C28">
            <v>165.935039440411</v>
          </cell>
          <cell r="E28">
            <v>289.94228538828798</v>
          </cell>
          <cell r="F28">
            <v>34.644193529305902</v>
          </cell>
          <cell r="G28">
            <v>12.808845380586</v>
          </cell>
          <cell r="I28">
            <v>19952.623149688803</v>
          </cell>
          <cell r="J28">
            <v>-5.1609823024744763</v>
          </cell>
          <cell r="K28">
            <v>66.34019721870429</v>
          </cell>
        </row>
        <row r="29">
          <cell r="A29">
            <v>12.473835142429399</v>
          </cell>
          <cell r="B29">
            <v>63.260728797530298</v>
          </cell>
          <cell r="C29">
            <v>165.80957844414201</v>
          </cell>
          <cell r="E29">
            <v>303.67711180354598</v>
          </cell>
          <cell r="F29">
            <v>34.544729396003603</v>
          </cell>
          <cell r="G29">
            <v>13.236981941998</v>
          </cell>
          <cell r="I29">
            <v>25118.864315095812</v>
          </cell>
          <cell r="J29">
            <v>-7.4260167133812942</v>
          </cell>
          <cell r="K29">
            <v>68.342560355568608</v>
          </cell>
        </row>
        <row r="30">
          <cell r="A30">
            <v>12.5892541179416</v>
          </cell>
          <cell r="B30">
            <v>63.2562151149939</v>
          </cell>
          <cell r="C30">
            <v>165.683081748614</v>
          </cell>
          <cell r="E30">
            <v>318.062569279412</v>
          </cell>
          <cell r="F30">
            <v>34.547802886507</v>
          </cell>
          <cell r="G30">
            <v>13.788806581806099</v>
          </cell>
          <cell r="I30">
            <v>31622.776601683803</v>
          </cell>
          <cell r="J30">
            <v>-9.6015660594924377</v>
          </cell>
          <cell r="K30">
            <v>69.508009823022761</v>
          </cell>
        </row>
        <row r="31">
          <cell r="A31">
            <v>12.705741052085401</v>
          </cell>
          <cell r="B31">
            <v>63.251622315995</v>
          </cell>
          <cell r="C31">
            <v>165.55554300938499</v>
          </cell>
          <cell r="E31">
            <v>333.129478793467</v>
          </cell>
          <cell r="F31">
            <v>34.4321314046908</v>
          </cell>
          <cell r="G31">
            <v>14.5013904764477</v>
          </cell>
          <cell r="I31">
            <v>39810.717055349771</v>
          </cell>
          <cell r="J31">
            <v>-11.713972095793732</v>
          </cell>
          <cell r="K31">
            <v>69.759947126377881</v>
          </cell>
        </row>
        <row r="32">
          <cell r="A32">
            <v>12.823305826560199</v>
          </cell>
          <cell r="B32">
            <v>63.246949099446901</v>
          </cell>
          <cell r="C32">
            <v>165.426955906654</v>
          </cell>
          <cell r="E32">
            <v>348.91012134067699</v>
          </cell>
          <cell r="F32">
            <v>34.344053943694803</v>
          </cell>
          <cell r="G32">
            <v>14.5840680015194</v>
          </cell>
          <cell r="I32">
            <v>50118.723362727324</v>
          </cell>
          <cell r="J32">
            <v>-13.782431145647603</v>
          </cell>
          <cell r="K32">
            <v>69.038826271163828</v>
          </cell>
        </row>
        <row r="33">
          <cell r="A33">
            <v>12.941958414499799</v>
          </cell>
          <cell r="B33">
            <v>63.242194145545803</v>
          </cell>
          <cell r="C33">
            <v>165.29731413796401</v>
          </cell>
          <cell r="E33">
            <v>365.43830709572501</v>
          </cell>
          <cell r="F33">
            <v>34.274508204218897</v>
          </cell>
          <cell r="G33">
            <v>15.776941574498499</v>
          </cell>
          <cell r="I33">
            <v>63095.734448019386</v>
          </cell>
          <cell r="J33">
            <v>-15.819652915581599</v>
          </cell>
          <cell r="K33">
            <v>67.277044661047711</v>
          </cell>
        </row>
        <row r="34">
          <cell r="A34">
            <v>13.061708881318401</v>
          </cell>
          <cell r="B34">
            <v>63.237356116226302</v>
          </cell>
          <cell r="C34">
            <v>165.16661142795701</v>
          </cell>
          <cell r="E34">
            <v>382.74944785163098</v>
          </cell>
          <cell r="F34">
            <v>34.140128906128197</v>
          </cell>
          <cell r="G34">
            <v>15.9488086325055</v>
          </cell>
          <cell r="I34">
            <v>79432.82347242815</v>
          </cell>
          <cell r="J34">
            <v>-17.83303844337394</v>
          </cell>
          <cell r="K34">
            <v>64.385587468484374</v>
          </cell>
        </row>
        <row r="35">
          <cell r="A35">
            <v>13.182567385564001</v>
          </cell>
          <cell r="B35">
            <v>63.232433654407501</v>
          </cell>
          <cell r="C35">
            <v>165.03484152640701</v>
          </cell>
          <cell r="E35">
            <v>400.88063288984603</v>
          </cell>
          <cell r="F35">
            <v>33.854829017018503</v>
          </cell>
          <cell r="G35">
            <v>16.141922295507001</v>
          </cell>
          <cell r="I35">
            <v>100000</v>
          </cell>
          <cell r="J35">
            <v>-19.825761528371331</v>
          </cell>
          <cell r="K35">
            <v>60.251900320849472</v>
          </cell>
        </row>
        <row r="36">
          <cell r="A36">
            <v>13.304544179780899</v>
          </cell>
          <cell r="B36">
            <v>63.227425384445603</v>
          </cell>
          <cell r="C36">
            <v>164.90199821391801</v>
          </cell>
          <cell r="E36">
            <v>419.87070844439103</v>
          </cell>
          <cell r="F36">
            <v>33.871483087339698</v>
          </cell>
          <cell r="G36">
            <v>15.413826038613299</v>
          </cell>
          <cell r="I36">
            <v>125892.54117941672</v>
          </cell>
          <cell r="J36">
            <v>-21.797632536529612</v>
          </cell>
          <cell r="K36">
            <v>54.750347399570757</v>
          </cell>
        </row>
        <row r="37">
          <cell r="A37">
            <v>13.4276496113786</v>
          </cell>
          <cell r="B37">
            <v>63.222329911666598</v>
          </cell>
          <cell r="C37">
            <v>164.76807529799299</v>
          </cell>
          <cell r="E37">
            <v>439.76036093027199</v>
          </cell>
          <cell r="F37">
            <v>33.819783727605298</v>
          </cell>
          <cell r="G37">
            <v>17.784191922776699</v>
          </cell>
          <cell r="I37">
            <v>158489.31924611147</v>
          </cell>
          <cell r="J37">
            <v>-23.745956895359502</v>
          </cell>
          <cell r="K37">
            <v>47.769193566348406</v>
          </cell>
        </row>
        <row r="38">
          <cell r="A38">
            <v>13.5518941235103</v>
          </cell>
          <cell r="B38">
            <v>63.217145822076098</v>
          </cell>
          <cell r="C38">
            <v>164.63306661980999</v>
          </cell>
          <cell r="E38">
            <v>460.59220411451003</v>
          </cell>
          <cell r="F38">
            <v>33.5190152755086</v>
          </cell>
          <cell r="G38">
            <v>18.656338814702401</v>
          </cell>
          <cell r="I38">
            <v>199526.23149688792</v>
          </cell>
          <cell r="J38">
            <v>-25.666835686039452</v>
          </cell>
          <cell r="K38">
            <v>39.258538521743645</v>
          </cell>
        </row>
        <row r="39">
          <cell r="A39">
            <v>13.6772882559584</v>
          </cell>
          <cell r="B39">
            <v>63.2118716827447</v>
          </cell>
          <cell r="C39">
            <v>164.49696605668899</v>
          </cell>
          <cell r="E39">
            <v>482.41087041653702</v>
          </cell>
          <cell r="F39">
            <v>33.579432571380103</v>
          </cell>
          <cell r="G39">
            <v>19.212687973752701</v>
          </cell>
          <cell r="I39">
            <v>251188.64315095858</v>
          </cell>
          <cell r="J39">
            <v>-27.557370189451163</v>
          </cell>
          <cell r="K39">
            <v>29.297655559560525</v>
          </cell>
        </row>
        <row r="40">
          <cell r="A40">
            <v>13.8038426460288</v>
          </cell>
          <cell r="B40">
            <v>63.206506040934798</v>
          </cell>
          <cell r="C40">
            <v>164.35976752055001</v>
          </cell>
          <cell r="E40">
            <v>505.26310653356802</v>
          </cell>
          <cell r="F40">
            <v>33.448152134104703</v>
          </cell>
          <cell r="G40">
            <v>19.899226291895999</v>
          </cell>
          <cell r="I40">
            <v>316227.76601683837</v>
          </cell>
          <cell r="J40">
            <v>-29.418639079849264</v>
          </cell>
          <cell r="K40">
            <v>18.163654067475505</v>
          </cell>
        </row>
        <row r="41">
          <cell r="A41">
            <v>13.931568029453</v>
          </cell>
          <cell r="B41">
            <v>63.201047424730703</v>
          </cell>
          <cell r="C41">
            <v>164.22146496514799</v>
          </cell>
          <cell r="E41">
            <v>529.19787359584404</v>
          </cell>
          <cell r="F41">
            <v>33.110991765626402</v>
          </cell>
          <cell r="G41">
            <v>20.5343393018622</v>
          </cell>
          <cell r="I41">
            <v>398107.17055349739</v>
          </cell>
          <cell r="J41">
            <v>-31.257940333116828</v>
          </cell>
          <cell r="K41">
            <v>6.3616653734760007</v>
          </cell>
        </row>
        <row r="42">
          <cell r="A42">
            <v>14.0604752412991</v>
          </cell>
          <cell r="B42">
            <v>63.195494342465203</v>
          </cell>
          <cell r="C42">
            <v>164.08205238381299</v>
          </cell>
          <cell r="E42">
            <v>554.26645206631099</v>
          </cell>
          <cell r="F42">
            <v>33.135135048349603</v>
          </cell>
          <cell r="G42">
            <v>20.943582659505701</v>
          </cell>
          <cell r="I42">
            <v>501187.23362727294</v>
          </cell>
          <cell r="J42">
            <v>-33.087817506931636</v>
          </cell>
          <cell r="K42">
            <v>-5.4258106008215066</v>
          </cell>
        </row>
        <row r="43">
          <cell r="A43">
            <v>14.190575216890901</v>
          </cell>
          <cell r="B43">
            <v>63.189845282701803</v>
          </cell>
          <cell r="C43">
            <v>163.94152381569401</v>
          </cell>
          <cell r="E43">
            <v>580.52255160949005</v>
          </cell>
          <cell r="F43">
            <v>33.011093690274301</v>
          </cell>
          <cell r="G43">
            <v>21.579218437812401</v>
          </cell>
          <cell r="I43">
            <v>630957.34448019345</v>
          </cell>
          <cell r="J43">
            <v>-34.921038394014808</v>
          </cell>
          <cell r="K43">
            <v>-16.471290156927466</v>
          </cell>
        </row>
        <row r="44">
          <cell r="A44">
            <v>14.3218789927354</v>
          </cell>
          <cell r="B44">
            <v>63.184098713891203</v>
          </cell>
          <cell r="C44">
            <v>163.79987334339299</v>
          </cell>
          <cell r="E44">
            <v>608.022426164943</v>
          </cell>
          <cell r="F44">
            <v>32.713762030014301</v>
          </cell>
          <cell r="G44">
            <v>22.2967277404952</v>
          </cell>
          <cell r="I44">
            <v>794328.2347242824</v>
          </cell>
          <cell r="J44">
            <v>-36.764345462744814</v>
          </cell>
          <cell r="K44">
            <v>-26.154808274734023</v>
          </cell>
        </row>
        <row r="45">
          <cell r="A45">
            <v>14.454397707459201</v>
          </cell>
          <cell r="B45">
            <v>63.178253084810301</v>
          </cell>
          <cell r="C45">
            <v>163.65709510186801</v>
          </cell>
          <cell r="E45">
            <v>636.82499447185899</v>
          </cell>
          <cell r="F45">
            <v>32.459389760232803</v>
          </cell>
          <cell r="G45">
            <v>23.223320718030799</v>
          </cell>
          <cell r="I45">
            <v>1000000</v>
          </cell>
          <cell r="J45">
            <v>-38.614877696201091</v>
          </cell>
          <cell r="K45">
            <v>-34.058155803733456</v>
          </cell>
        </row>
        <row r="46">
          <cell r="A46">
            <v>14.5881426027534</v>
          </cell>
          <cell r="B46">
            <v>63.172306823948098</v>
          </cell>
          <cell r="C46">
            <v>163.513183274304</v>
          </cell>
          <cell r="E46">
            <v>666.99196630301196</v>
          </cell>
          <cell r="F46">
            <v>32.318967337044199</v>
          </cell>
          <cell r="G46">
            <v>23.737549091358598</v>
          </cell>
        </row>
        <row r="47">
          <cell r="A47">
            <v>14.7231250243271</v>
          </cell>
          <cell r="B47">
            <v>63.166258339566703</v>
          </cell>
          <cell r="C47">
            <v>163.36813209974599</v>
          </cell>
          <cell r="E47">
            <v>698.58797467852503</v>
          </cell>
          <cell r="F47">
            <v>32.137546098631098</v>
          </cell>
          <cell r="G47">
            <v>24.2526417122467</v>
          </cell>
        </row>
        <row r="48">
          <cell r="A48">
            <v>14.85935642287</v>
          </cell>
          <cell r="B48">
            <v>63.160106019658997</v>
          </cell>
          <cell r="C48">
            <v>163.22193587561699</v>
          </cell>
          <cell r="E48">
            <v>731.68071434271906</v>
          </cell>
          <cell r="F48">
            <v>31.8903019015547</v>
          </cell>
          <cell r="G48">
            <v>24.991963485780399</v>
          </cell>
        </row>
        <row r="49">
          <cell r="A49">
            <v>14.996848355023699</v>
          </cell>
          <cell r="B49">
            <v>63.153848231889597</v>
          </cell>
          <cell r="C49">
            <v>163.074588953844</v>
          </cell>
          <cell r="E49">
            <v>766.34108680074598</v>
          </cell>
          <cell r="F49">
            <v>31.643955043423201</v>
          </cell>
          <cell r="G49">
            <v>25.1699134376322</v>
          </cell>
        </row>
        <row r="50">
          <cell r="A50">
            <v>15.135612484361999</v>
          </cell>
          <cell r="B50">
            <v>63.147483323345497</v>
          </cell>
          <cell r="C50">
            <v>162.92608575303501</v>
          </cell>
          <cell r="E50">
            <v>802.64335222571697</v>
          </cell>
          <cell r="F50">
            <v>31.311752711391499</v>
          </cell>
          <cell r="G50">
            <v>25.949297143071298</v>
          </cell>
        </row>
        <row r="51">
          <cell r="A51">
            <v>15.2756605823807</v>
          </cell>
          <cell r="B51">
            <v>63.141009620468601</v>
          </cell>
          <cell r="C51">
            <v>162.776420752197</v>
          </cell>
          <cell r="E51">
            <v>840.66528856183299</v>
          </cell>
          <cell r="F51">
            <v>31.055191999463801</v>
          </cell>
          <cell r="G51">
            <v>26.530831997791601</v>
          </cell>
        </row>
        <row r="52">
          <cell r="A52">
            <v>15.4170045294955</v>
          </cell>
          <cell r="B52">
            <v>63.134425429286402</v>
          </cell>
          <cell r="C52">
            <v>162.62558850316</v>
          </cell>
          <cell r="E52">
            <v>880.48835816434598</v>
          </cell>
          <cell r="F52">
            <v>30.752863337022301</v>
          </cell>
          <cell r="G52">
            <v>27.257272013710601</v>
          </cell>
        </row>
        <row r="53">
          <cell r="A53">
            <v>15.559656316050701</v>
          </cell>
          <cell r="B53">
            <v>63.127729035068803</v>
          </cell>
          <cell r="C53">
            <v>162.47358362409099</v>
          </cell>
          <cell r="E53">
            <v>922.19788233343195</v>
          </cell>
          <cell r="F53">
            <v>30.455725648250301</v>
          </cell>
          <cell r="G53">
            <v>27.722826834376399</v>
          </cell>
        </row>
        <row r="54">
          <cell r="A54">
            <v>15.703628043335501</v>
          </cell>
          <cell r="B54">
            <v>63.120918702075301</v>
          </cell>
          <cell r="C54">
            <v>162.32040080741899</v>
          </cell>
          <cell r="E54">
            <v>965.88322411587103</v>
          </cell>
          <cell r="F54">
            <v>30.105741097640198</v>
          </cell>
          <cell r="G54">
            <v>28.118223482111802</v>
          </cell>
        </row>
        <row r="55">
          <cell r="A55">
            <v>15.848931924611099</v>
          </cell>
          <cell r="B55">
            <v>63.113992674132099</v>
          </cell>
          <cell r="C55">
            <v>162.166034824419</v>
          </cell>
          <cell r="E55">
            <v>1011.63797976621</v>
          </cell>
          <cell r="F55">
            <v>29.7924717907777</v>
          </cell>
          <cell r="G55">
            <v>28.3695652906028</v>
          </cell>
        </row>
        <row r="56">
          <cell r="A56">
            <v>15.9955802861466</v>
          </cell>
          <cell r="B56">
            <v>63.106949174078999</v>
          </cell>
          <cell r="C56">
            <v>162.01048052302599</v>
          </cell>
          <cell r="E56">
            <v>1059.5601792776199</v>
          </cell>
          <cell r="F56">
            <v>29.406315580953098</v>
          </cell>
          <cell r="G56">
            <v>28.832056448622701</v>
          </cell>
        </row>
        <row r="57">
          <cell r="A57">
            <v>16.1435855682648</v>
          </cell>
          <cell r="B57">
            <v>63.099786403796102</v>
          </cell>
          <cell r="C57">
            <v>161.85373283447399</v>
          </cell>
          <cell r="E57">
            <v>1109.7524964120701</v>
          </cell>
          <cell r="F57">
            <v>29.047876434345302</v>
          </cell>
          <cell r="G57">
            <v>29.160425134035801</v>
          </cell>
        </row>
        <row r="58">
          <cell r="A58">
            <v>16.2929603263972</v>
          </cell>
          <cell r="B58">
            <v>63.092502544261897</v>
          </cell>
          <cell r="C58">
            <v>161.695786776261</v>
          </cell>
          <cell r="E58">
            <v>1162.3224686798501</v>
          </cell>
          <cell r="F58">
            <v>28.690234055290698</v>
          </cell>
          <cell r="G58">
            <v>29.724564576432801</v>
          </cell>
        </row>
        <row r="59">
          <cell r="A59">
            <v>16.4437172321493</v>
          </cell>
          <cell r="B59">
            <v>63.085095755643302</v>
          </cell>
          <cell r="C59">
            <v>161.536637453715</v>
          </cell>
          <cell r="E59">
            <v>1217.3827277396599</v>
          </cell>
          <cell r="F59">
            <v>28.2785725626584</v>
          </cell>
          <cell r="G59">
            <v>30.094663027264499</v>
          </cell>
        </row>
        <row r="60">
          <cell r="A60">
            <v>16.595869074375599</v>
          </cell>
          <cell r="B60">
            <v>63.077564177186098</v>
          </cell>
          <cell r="C60">
            <v>161.37628006497499</v>
          </cell>
          <cell r="E60">
            <v>1275.05124071301</v>
          </cell>
          <cell r="F60">
            <v>27.821050602274401</v>
          </cell>
          <cell r="G60">
            <v>30.374097648449201</v>
          </cell>
        </row>
        <row r="61">
          <cell r="A61">
            <v>16.749428760264301</v>
          </cell>
          <cell r="B61">
            <v>63.069905927209398</v>
          </cell>
          <cell r="C61">
            <v>161.21470990546399</v>
          </cell>
          <cell r="E61">
            <v>1335.4515629299001</v>
          </cell>
          <cell r="F61">
            <v>27.3947603286075</v>
          </cell>
          <cell r="G61">
            <v>30.731216339614299</v>
          </cell>
        </row>
        <row r="62">
          <cell r="A62">
            <v>16.904409316432599</v>
          </cell>
          <cell r="B62">
            <v>63.062119102925998</v>
          </cell>
          <cell r="C62">
            <v>161.051922363214</v>
          </cell>
          <cell r="E62">
            <v>1398.71310264724</v>
          </cell>
          <cell r="F62">
            <v>26.972483603929501</v>
          </cell>
          <cell r="G62">
            <v>30.930108615942999</v>
          </cell>
        </row>
        <row r="63">
          <cell r="A63">
            <v>17.060823890031202</v>
          </cell>
          <cell r="B63">
            <v>63.054201780878202</v>
          </cell>
          <cell r="C63">
            <v>160.887912934761</v>
          </cell>
          <cell r="E63">
            <v>1464.97139830728</v>
          </cell>
          <cell r="F63">
            <v>26.489587991150302</v>
          </cell>
          <cell r="G63">
            <v>31.1358935960689</v>
          </cell>
        </row>
        <row r="64">
          <cell r="A64">
            <v>17.218685749860001</v>
          </cell>
          <cell r="B64">
            <v>63.046152016860702</v>
          </cell>
          <cell r="C64">
            <v>160.72267721807901</v>
          </cell>
          <cell r="E64">
            <v>1534.36840893001</v>
          </cell>
          <cell r="F64">
            <v>26.030503912339899</v>
          </cell>
          <cell r="G64">
            <v>31.4610756443521</v>
          </cell>
        </row>
        <row r="65">
          <cell r="A65">
            <v>17.378008287493699</v>
          </cell>
          <cell r="B65">
            <v>63.037967845395698</v>
          </cell>
          <cell r="C65">
            <v>160.556210921803</v>
          </cell>
          <cell r="E65">
            <v>1607.0528182616399</v>
          </cell>
          <cell r="F65">
            <v>25.524240655186102</v>
          </cell>
          <cell r="G65">
            <v>31.473379827447399</v>
          </cell>
        </row>
        <row r="66">
          <cell r="A66">
            <v>17.538805018417602</v>
          </cell>
          <cell r="B66">
            <v>63.029647280533602</v>
          </cell>
          <cell r="C66">
            <v>160.38850986611001</v>
          </cell>
          <cell r="E66">
            <v>1683.1803533309601</v>
          </cell>
          <cell r="F66">
            <v>25.033585479499099</v>
          </cell>
          <cell r="G66">
            <v>31.713874449456501</v>
          </cell>
        </row>
        <row r="67">
          <cell r="A67">
            <v>17.701089583174198</v>
          </cell>
          <cell r="B67">
            <v>63.021188315858403</v>
          </cell>
          <cell r="C67">
            <v>160.219569986708</v>
          </cell>
          <cell r="E67">
            <v>1762.91411809595</v>
          </cell>
          <cell r="F67">
            <v>24.5221915093537</v>
          </cell>
          <cell r="G67">
            <v>31.901396801801599</v>
          </cell>
        </row>
        <row r="68">
          <cell r="A68">
            <v>17.8648757485205</v>
          </cell>
          <cell r="B68">
            <v>63.012588924089698</v>
          </cell>
          <cell r="C68">
            <v>160.04938733923001</v>
          </cell>
          <cell r="E68">
            <v>1846.42494289554</v>
          </cell>
          <cell r="F68">
            <v>23.9638642465675</v>
          </cell>
          <cell r="G68">
            <v>32.195646814727901</v>
          </cell>
        </row>
        <row r="69">
          <cell r="A69">
            <v>18.030177408595598</v>
          </cell>
          <cell r="B69">
            <v>63.003847057220703</v>
          </cell>
          <cell r="C69">
            <v>159.87795810238299</v>
          </cell>
          <cell r="E69">
            <v>1933.8917504552301</v>
          </cell>
          <cell r="F69">
            <v>23.434336425316999</v>
          </cell>
          <cell r="G69">
            <v>32.2500625362227</v>
          </cell>
        </row>
        <row r="70">
          <cell r="A70">
            <v>18.197008586099798</v>
          </cell>
          <cell r="B70">
            <v>62.994960647295699</v>
          </cell>
          <cell r="C70">
            <v>159.70527858039301</v>
          </cell>
          <cell r="E70">
            <v>2025.5019392306699</v>
          </cell>
          <cell r="F70">
            <v>22.896711307095199</v>
          </cell>
          <cell r="G70">
            <v>32.379689202306203</v>
          </cell>
        </row>
        <row r="71">
          <cell r="A71">
            <v>18.365383433483402</v>
          </cell>
          <cell r="B71">
            <v>62.985927605582702</v>
          </cell>
          <cell r="C71">
            <v>159.53134520926099</v>
          </cell>
          <cell r="E71">
            <v>2121.4517849106301</v>
          </cell>
          <cell r="F71">
            <v>22.314006539830601</v>
          </cell>
          <cell r="G71">
            <v>32.5520330080465</v>
          </cell>
        </row>
        <row r="72">
          <cell r="A72">
            <v>18.535316234148102</v>
          </cell>
          <cell r="B72">
            <v>62.9767458234613</v>
          </cell>
          <cell r="C72">
            <v>159.35615455777599</v>
          </cell>
          <cell r="E72">
            <v>2221.9468609395199</v>
          </cell>
          <cell r="F72">
            <v>21.802434366299799</v>
          </cell>
          <cell r="G72">
            <v>32.734378229652698</v>
          </cell>
        </row>
        <row r="73">
          <cell r="A73">
            <v>18.706821403658001</v>
          </cell>
          <cell r="B73">
            <v>62.967413172183797</v>
          </cell>
          <cell r="C73">
            <v>159.17970333348299</v>
          </cell>
          <cell r="E73">
            <v>2327.2024789604102</v>
          </cell>
          <cell r="F73">
            <v>21.2040992728307</v>
          </cell>
          <cell r="G73">
            <v>32.959746845319302</v>
          </cell>
        </row>
        <row r="74">
          <cell r="A74">
            <v>18.879913490962899</v>
          </cell>
          <cell r="B74">
            <v>62.957927503036601</v>
          </cell>
          <cell r="C74">
            <v>159.00198838530099</v>
          </cell>
          <cell r="E74">
            <v>2437.44415012222</v>
          </cell>
          <cell r="F74">
            <v>20.652509955682</v>
          </cell>
          <cell r="G74">
            <v>33.163634370959301</v>
          </cell>
        </row>
        <row r="75">
          <cell r="A75">
            <v>19.054607179632399</v>
          </cell>
          <cell r="B75">
            <v>62.948286647726299</v>
          </cell>
          <cell r="C75">
            <v>158.82300670631099</v>
          </cell>
          <cell r="E75">
            <v>2552.9080682395202</v>
          </cell>
          <cell r="F75">
            <v>20.051231486656199</v>
          </cell>
          <cell r="G75">
            <v>33.374266332648197</v>
          </cell>
        </row>
        <row r="76">
          <cell r="A76">
            <v>19.230917289101502</v>
          </cell>
          <cell r="B76">
            <v>62.9384884182831</v>
          </cell>
          <cell r="C76">
            <v>158.642755440006</v>
          </cell>
          <cell r="E76">
            <v>2673.84161583995</v>
          </cell>
          <cell r="F76">
            <v>19.498344299616399</v>
          </cell>
          <cell r="G76">
            <v>33.594496093852001</v>
          </cell>
        </row>
        <row r="77">
          <cell r="A77">
            <v>19.408858775927701</v>
          </cell>
          <cell r="B77">
            <v>62.9285306075558</v>
          </cell>
          <cell r="C77">
            <v>158.46123188293299</v>
          </cell>
          <cell r="E77">
            <v>2800.5038941836301</v>
          </cell>
          <cell r="F77">
            <v>18.875563970125999</v>
          </cell>
          <cell r="G77">
            <v>33.730485542657398</v>
          </cell>
        </row>
        <row r="78">
          <cell r="A78">
            <v>19.588446735059801</v>
          </cell>
          <cell r="B78">
            <v>62.9184109890979</v>
          </cell>
          <cell r="C78">
            <v>158.27843348742999</v>
          </cell>
          <cell r="E78">
            <v>2933.1662783900401</v>
          </cell>
          <cell r="F78">
            <v>18.271424440305701</v>
          </cell>
          <cell r="G78">
            <v>33.876992629274497</v>
          </cell>
        </row>
        <row r="79">
          <cell r="A79">
            <v>19.769696401118601</v>
          </cell>
          <cell r="B79">
            <v>62.908127317683501</v>
          </cell>
          <cell r="C79">
            <v>158.09435786773301</v>
          </cell>
          <cell r="E79">
            <v>3072.1129988617599</v>
          </cell>
          <cell r="F79">
            <v>17.644083987128099</v>
          </cell>
          <cell r="G79">
            <v>34.229783414424098</v>
          </cell>
        </row>
        <row r="80">
          <cell r="A80">
            <v>19.952623149688701</v>
          </cell>
          <cell r="B80">
            <v>62.897677329317801</v>
          </cell>
          <cell r="C80">
            <v>157.90900280218699</v>
          </cell>
          <cell r="E80">
            <v>3217.6417502507402</v>
          </cell>
          <cell r="F80">
            <v>17.042681418205198</v>
          </cell>
          <cell r="G80">
            <v>34.491728593740497</v>
          </cell>
        </row>
        <row r="81">
          <cell r="A81">
            <v>20.137242498623799</v>
          </cell>
          <cell r="B81">
            <v>62.887058741703001</v>
          </cell>
          <cell r="C81">
            <v>157.72236623758801</v>
          </cell>
          <cell r="E81">
            <v>3370.0643292719301</v>
          </cell>
          <cell r="F81">
            <v>16.4011670458883</v>
          </cell>
          <cell r="G81">
            <v>34.691094332391899</v>
          </cell>
        </row>
        <row r="82">
          <cell r="A82">
            <v>20.323570109362201</v>
          </cell>
          <cell r="B82">
            <v>62.876269254350099</v>
          </cell>
          <cell r="C82">
            <v>157.534446294882</v>
          </cell>
          <cell r="E82">
            <v>3529.7073027306501</v>
          </cell>
          <cell r="F82">
            <v>15.801423806696899</v>
          </cell>
          <cell r="G82">
            <v>35.019178059153198</v>
          </cell>
        </row>
        <row r="83">
          <cell r="A83">
            <v>20.511621788255599</v>
          </cell>
          <cell r="B83">
            <v>62.865306548971901</v>
          </cell>
          <cell r="C83">
            <v>157.34524126978599</v>
          </cell>
          <cell r="E83">
            <v>3696.9127071950302</v>
          </cell>
          <cell r="F83">
            <v>15.1354511559577</v>
          </cell>
          <cell r="G83">
            <v>35.259332606990597</v>
          </cell>
        </row>
        <row r="84">
          <cell r="A84">
            <v>20.701413487910401</v>
          </cell>
          <cell r="B84">
            <v>62.854168289809799</v>
          </cell>
          <cell r="C84">
            <v>157.15474963907101</v>
          </cell>
          <cell r="E84">
            <v>3872.03878181256</v>
          </cell>
          <cell r="F84">
            <v>14.541464419139</v>
          </cell>
          <cell r="G84">
            <v>35.709677404451099</v>
          </cell>
        </row>
        <row r="85">
          <cell r="A85">
            <v>20.892961308540301</v>
          </cell>
          <cell r="B85">
            <v>62.842852123831896</v>
          </cell>
          <cell r="C85">
            <v>156.96297006437001</v>
          </cell>
          <cell r="E85">
            <v>4055.4607358408298</v>
          </cell>
          <cell r="F85">
            <v>13.873499680428401</v>
          </cell>
          <cell r="G85">
            <v>36.005461701492997</v>
          </cell>
        </row>
        <row r="86">
          <cell r="A86">
            <v>21.086281499332799</v>
          </cell>
          <cell r="B86">
            <v>62.831355681176802</v>
          </cell>
          <cell r="C86">
            <v>156.76990139671599</v>
          </cell>
          <cell r="E86">
            <v>4247.5715525368996</v>
          </cell>
          <cell r="F86">
            <v>13.2448723444511</v>
          </cell>
          <cell r="G86">
            <v>36.378272026769899</v>
          </cell>
        </row>
        <row r="87">
          <cell r="A87">
            <v>21.281390459827101</v>
          </cell>
          <cell r="B87">
            <v>62.819676575531702</v>
          </cell>
          <cell r="C87">
            <v>156.57554267666799</v>
          </cell>
          <cell r="E87">
            <v>4448.7828311275898</v>
          </cell>
          <cell r="F87">
            <v>12.578265055430199</v>
          </cell>
          <cell r="G87">
            <v>36.853988266911799</v>
          </cell>
        </row>
        <row r="88">
          <cell r="A88">
            <v>21.478304741305301</v>
          </cell>
          <cell r="B88">
            <v>62.807812404335898</v>
          </cell>
          <cell r="C88">
            <v>156.379893145159</v>
          </cell>
          <cell r="E88">
            <v>4659.5256686646799</v>
          </cell>
          <cell r="F88">
            <v>11.9581070493703</v>
          </cell>
          <cell r="G88">
            <v>37.242215028205401</v>
          </cell>
        </row>
        <row r="89">
          <cell r="A89">
            <v>21.677041048196902</v>
          </cell>
          <cell r="B89">
            <v>62.7957607495998</v>
          </cell>
          <cell r="C89">
            <v>156.18295224068501</v>
          </cell>
          <cell r="E89">
            <v>4880.2515836544299</v>
          </cell>
          <cell r="F89">
            <v>11.307076518496901</v>
          </cell>
          <cell r="G89">
            <v>37.806602359582101</v>
          </cell>
        </row>
        <row r="90">
          <cell r="A90">
            <v>21.877616239495499</v>
          </cell>
          <cell r="B90">
            <v>62.783519177705998</v>
          </cell>
          <cell r="C90">
            <v>155.984719607475</v>
          </cell>
          <cell r="E90">
            <v>5111.4334834401698</v>
          </cell>
          <cell r="F90">
            <v>10.6993185433455</v>
          </cell>
          <cell r="G90">
            <v>38.219903489781899</v>
          </cell>
        </row>
        <row r="91">
          <cell r="A91">
            <v>22.080047330188901</v>
          </cell>
          <cell r="B91">
            <v>62.771085240379001</v>
          </cell>
          <cell r="C91">
            <v>155.785195096991</v>
          </cell>
          <cell r="E91">
            <v>5353.5666774107203</v>
          </cell>
          <cell r="F91">
            <v>10.031121293356</v>
          </cell>
          <cell r="G91">
            <v>38.729681951835502</v>
          </cell>
        </row>
        <row r="92">
          <cell r="A92">
            <v>22.284351492702999</v>
          </cell>
          <cell r="B92">
            <v>62.758456474967502</v>
          </cell>
          <cell r="C92">
            <v>155.58437877497701</v>
          </cell>
          <cell r="E92">
            <v>5607.1699382054603</v>
          </cell>
          <cell r="F92">
            <v>9.4334497892563807</v>
          </cell>
          <cell r="G92">
            <v>39.216264048147401</v>
          </cell>
        </row>
        <row r="93">
          <cell r="A93">
            <v>22.490546058357801</v>
          </cell>
          <cell r="B93">
            <v>62.745630404676298</v>
          </cell>
          <cell r="C93">
            <v>155.38227092148199</v>
          </cell>
          <cell r="E93">
            <v>5872.7866131894798</v>
          </cell>
          <cell r="F93">
            <v>8.7720448174111407</v>
          </cell>
          <cell r="G93">
            <v>39.7756689900081</v>
          </cell>
        </row>
        <row r="94">
          <cell r="A94">
            <v>22.698648518838201</v>
          </cell>
          <cell r="B94">
            <v>62.732604539463502</v>
          </cell>
          <cell r="C94">
            <v>155.178872037498</v>
          </cell>
          <cell r="E94">
            <v>6150.9857885805004</v>
          </cell>
          <cell r="F94">
            <v>8.1666700618656893</v>
          </cell>
          <cell r="G94">
            <v>40.233527778336303</v>
          </cell>
        </row>
        <row r="95">
          <cell r="A95">
            <v>22.908676527677699</v>
          </cell>
          <cell r="B95">
            <v>62.719376376445197</v>
          </cell>
          <cell r="C95">
            <v>154.97418284814</v>
          </cell>
          <cell r="E95">
            <v>6442.3635087213697</v>
          </cell>
          <cell r="F95">
            <v>7.5263940832803504</v>
          </cell>
          <cell r="G95">
            <v>40.866241560242798</v>
          </cell>
        </row>
        <row r="96">
          <cell r="A96">
            <v>23.120647901755898</v>
          </cell>
          <cell r="B96">
            <v>62.705943400139397</v>
          </cell>
          <cell r="C96">
            <v>154.76820430494399</v>
          </cell>
          <cell r="E96">
            <v>6747.5440531106897</v>
          </cell>
          <cell r="F96">
            <v>6.9391321282815204</v>
          </cell>
          <cell r="G96">
            <v>41.476716060560697</v>
          </cell>
        </row>
        <row r="97">
          <cell r="A97">
            <v>23.334580622810002</v>
          </cell>
          <cell r="B97">
            <v>62.6923030832046</v>
          </cell>
          <cell r="C97">
            <v>154.56093759310801</v>
          </cell>
          <cell r="E97">
            <v>7067.1812739274901</v>
          </cell>
          <cell r="F97">
            <v>6.30655389340874</v>
          </cell>
          <cell r="G97">
            <v>42.035061106718601</v>
          </cell>
        </row>
        <row r="98">
          <cell r="A98">
            <v>23.55049283896</v>
          </cell>
          <cell r="B98">
            <v>62.678452887124102</v>
          </cell>
          <cell r="C98">
            <v>154.35238413263701</v>
          </cell>
          <cell r="E98">
            <v>7401.9599969156397</v>
          </cell>
          <cell r="F98">
            <v>5.7342023492608103</v>
          </cell>
          <cell r="G98">
            <v>42.601219869918701</v>
          </cell>
        </row>
        <row r="99">
          <cell r="A99">
            <v>23.768402866248699</v>
          </cell>
          <cell r="B99">
            <v>62.6643902628456</v>
          </cell>
          <cell r="C99">
            <v>154.14254557973999</v>
          </cell>
          <cell r="E99">
            <v>7752.5974886294598</v>
          </cell>
          <cell r="F99">
            <v>5.1232036488142301</v>
          </cell>
          <cell r="G99">
            <v>43.252106649140003</v>
          </cell>
        </row>
        <row r="100">
          <cell r="A100">
            <v>23.9883291901949</v>
          </cell>
          <cell r="B100">
            <v>62.650112650857103</v>
          </cell>
          <cell r="C100">
            <v>153.931423838451</v>
          </cell>
          <cell r="E100">
            <v>8119.8449931840096</v>
          </cell>
          <cell r="F100">
            <v>4.5617258747015104</v>
          </cell>
          <cell r="G100">
            <v>43.801464129100999</v>
          </cell>
        </row>
        <row r="101">
          <cell r="A101">
            <v>24.210290467361698</v>
          </cell>
          <cell r="B101">
            <v>62.635617482827797</v>
          </cell>
          <cell r="C101">
            <v>153.71902105434501</v>
          </cell>
          <cell r="E101">
            <v>8504.4893418026804</v>
          </cell>
          <cell r="F101">
            <v>3.9960357015382799</v>
          </cell>
          <cell r="G101">
            <v>44.381059966737602</v>
          </cell>
        </row>
        <row r="102">
          <cell r="A102">
            <v>24.434305526939699</v>
          </cell>
          <cell r="B102">
            <v>62.620902180917298</v>
          </cell>
          <cell r="C102">
            <v>153.50533962533399</v>
          </cell>
          <cell r="E102">
            <v>8907.3546386104408</v>
          </cell>
          <cell r="F102">
            <v>3.4028413442116698</v>
          </cell>
          <cell r="G102">
            <v>44.992076787957998</v>
          </cell>
        </row>
        <row r="103">
          <cell r="A103">
            <v>24.6603933723433</v>
          </cell>
          <cell r="B103">
            <v>62.6059641597545</v>
          </cell>
          <cell r="C103">
            <v>153.29038220199701</v>
          </cell>
          <cell r="E103">
            <v>9329.3040262846898</v>
          </cell>
          <cell r="F103">
            <v>2.86254284308718</v>
          </cell>
          <cell r="G103">
            <v>45.559925251986499</v>
          </cell>
        </row>
        <row r="104">
          <cell r="A104">
            <v>24.888573182823901</v>
          </cell>
          <cell r="B104">
            <v>62.590800826279903</v>
          </cell>
          <cell r="C104">
            <v>153.07415169183801</v>
          </cell>
          <cell r="E104">
            <v>9771.2415353465003</v>
          </cell>
          <cell r="F104">
            <v>2.2854861725200402</v>
          </cell>
          <cell r="G104">
            <v>46.067387729570498</v>
          </cell>
        </row>
        <row r="105">
          <cell r="A105">
            <v>25.118864315095799</v>
          </cell>
          <cell r="B105">
            <v>62.575409580834602</v>
          </cell>
          <cell r="C105">
            <v>152.85665126173299</v>
          </cell>
          <cell r="E105">
            <v>10234.1140210545</v>
          </cell>
          <cell r="F105">
            <v>1.7555064723450999</v>
          </cell>
          <cell r="G105">
            <v>46.579852546100497</v>
          </cell>
        </row>
        <row r="106">
          <cell r="A106">
            <v>25.351286304978998</v>
          </cell>
          <cell r="B106">
            <v>62.559787817737998</v>
          </cell>
          <cell r="C106">
            <v>152.637884342858</v>
          </cell>
          <cell r="E106">
            <v>10718.913192051299</v>
          </cell>
          <cell r="F106">
            <v>1.2013636799678</v>
          </cell>
          <cell r="G106">
            <v>47.105473418938701</v>
          </cell>
        </row>
        <row r="107">
          <cell r="A107">
            <v>25.585858869056398</v>
          </cell>
          <cell r="B107">
            <v>62.543932926066397</v>
          </cell>
          <cell r="C107">
            <v>152.41785463255599</v>
          </cell>
          <cell r="E107">
            <v>11226.6777351081</v>
          </cell>
          <cell r="F107">
            <v>1.1524337910825999</v>
          </cell>
          <cell r="G107">
            <v>47.246032141773803</v>
          </cell>
        </row>
        <row r="108">
          <cell r="A108">
            <v>25.822601906345898</v>
          </cell>
          <cell r="B108">
            <v>62.527842290811002</v>
          </cell>
          <cell r="C108">
            <v>152.19656609662499</v>
          </cell>
          <cell r="E108">
            <v>11758.495540521601</v>
          </cell>
          <cell r="F108">
            <v>0.13313270903337401</v>
          </cell>
          <cell r="G108">
            <v>48.565937007576203</v>
          </cell>
        </row>
        <row r="109">
          <cell r="A109">
            <v>26.061535499988899</v>
          </cell>
          <cell r="B109">
            <v>62.511513292676398</v>
          </cell>
          <cell r="C109">
            <v>151.97402297524201</v>
          </cell>
          <cell r="E109">
            <v>12315.506032928301</v>
          </cell>
          <cell r="F109">
            <v>-0.36946482314150803</v>
          </cell>
          <cell r="G109">
            <v>49.048073751027601</v>
          </cell>
        </row>
        <row r="110">
          <cell r="A110">
            <v>26.3026799189538</v>
          </cell>
          <cell r="B110">
            <v>62.494943309980002</v>
          </cell>
          <cell r="C110">
            <v>151.750229783105</v>
          </cell>
          <cell r="E110">
            <v>12898.9026125331</v>
          </cell>
          <cell r="F110">
            <v>-0.90717054638547601</v>
          </cell>
          <cell r="G110">
            <v>49.482664236921401</v>
          </cell>
        </row>
        <row r="111">
          <cell r="A111">
            <v>26.5460556197553</v>
          </cell>
          <cell r="B111">
            <v>62.4781297191535</v>
          </cell>
          <cell r="C111">
            <v>151.525191313037</v>
          </cell>
          <cell r="E111">
            <v>13509.935211980301</v>
          </cell>
          <cell r="F111">
            <v>-1.3967282094233999</v>
          </cell>
          <cell r="G111">
            <v>49.819162661444103</v>
          </cell>
        </row>
        <row r="112">
          <cell r="A112">
            <v>26.791683248190299</v>
          </cell>
          <cell r="B112">
            <v>62.4610698950708</v>
          </cell>
          <cell r="C112">
            <v>151.29891263970401</v>
          </cell>
          <cell r="E112">
            <v>14149.9129743458</v>
          </cell>
          <cell r="F112">
            <v>-1.91477294363058</v>
          </cell>
          <cell r="G112">
            <v>50.262438954127198</v>
          </cell>
        </row>
        <row r="113">
          <cell r="A113">
            <v>27.039583641088399</v>
          </cell>
          <cell r="B113">
            <v>62.4437612126004</v>
          </cell>
          <cell r="C113">
            <v>151.07139912013099</v>
          </cell>
          <cell r="E113">
            <v>14820.2070579886</v>
          </cell>
          <cell r="F113">
            <v>-2.3963161099190899</v>
          </cell>
          <cell r="G113">
            <v>50.538276369423102</v>
          </cell>
        </row>
        <row r="114">
          <cell r="A114">
            <v>27.2897778280804</v>
          </cell>
          <cell r="B114">
            <v>62.426201047416498</v>
          </cell>
          <cell r="C114">
            <v>150.84265639790101</v>
          </cell>
          <cell r="E114">
            <v>15522.2535742705</v>
          </cell>
          <cell r="F114">
            <v>-2.9142880544109699</v>
          </cell>
          <cell r="G114">
            <v>50.956796956647999</v>
          </cell>
        </row>
        <row r="115">
          <cell r="A115">
            <v>27.542287033381601</v>
          </cell>
          <cell r="B115">
            <v>62.408386776160199</v>
          </cell>
          <cell r="C115">
            <v>150.61269040523101</v>
          </cell>
          <cell r="E115">
            <v>16257.5566644379</v>
          </cell>
          <cell r="F115">
            <v>-3.3798583151514201</v>
          </cell>
          <cell r="G115">
            <v>51.126072328000497</v>
          </cell>
        </row>
        <row r="116">
          <cell r="A116">
            <v>27.797132677592799</v>
          </cell>
          <cell r="B116">
            <v>62.390315778452198</v>
          </cell>
          <cell r="C116">
            <v>150.38150736436501</v>
          </cell>
          <cell r="E116">
            <v>17027.691722258998</v>
          </cell>
          <cell r="F116">
            <v>-3.8716969561642398</v>
          </cell>
          <cell r="G116">
            <v>51.323384515597802</v>
          </cell>
        </row>
        <row r="117">
          <cell r="A117">
            <v>28.0543363795171</v>
          </cell>
          <cell r="B117">
            <v>62.371985437144403</v>
          </cell>
          <cell r="C117">
            <v>150.14911379012301</v>
          </cell>
          <cell r="E117">
            <v>17834.308769319101</v>
          </cell>
          <cell r="F117">
            <v>-4.3277225259809597</v>
          </cell>
          <cell r="G117">
            <v>51.590086189957397</v>
          </cell>
        </row>
        <row r="118">
          <cell r="A118">
            <v>28.313919957993701</v>
          </cell>
          <cell r="B118">
            <v>62.353393139473802</v>
          </cell>
          <cell r="C118">
            <v>149.91551649282701</v>
          </cell>
          <cell r="E118">
            <v>18679.1359902078</v>
          </cell>
          <cell r="F118">
            <v>-4.8274609508615898</v>
          </cell>
          <cell r="G118">
            <v>51.617021416276103</v>
          </cell>
        </row>
        <row r="119">
          <cell r="A119">
            <v>28.575905433749401</v>
          </cell>
          <cell r="B119">
            <v>62.334536277836399</v>
          </cell>
          <cell r="C119">
            <v>149.68072257738501</v>
          </cell>
          <cell r="E119">
            <v>19563.983435170601</v>
          </cell>
          <cell r="F119">
            <v>-5.2664055941882699</v>
          </cell>
          <cell r="G119">
            <v>51.603832786378398</v>
          </cell>
        </row>
        <row r="120">
          <cell r="A120">
            <v>28.840315031266002</v>
          </cell>
          <cell r="B120">
            <v>62.315412251154697</v>
          </cell>
          <cell r="C120">
            <v>149.44473944894801</v>
          </cell>
          <cell r="E120">
            <v>20490.746898158501</v>
          </cell>
          <cell r="F120">
            <v>-5.7518828402749103</v>
          </cell>
          <cell r="G120">
            <v>51.6202312412873</v>
          </cell>
        </row>
        <row r="121">
          <cell r="A121">
            <v>29.107171180666001</v>
          </cell>
          <cell r="B121">
            <v>62.296018465684398</v>
          </cell>
          <cell r="C121">
            <v>149.20757480969101</v>
          </cell>
          <cell r="E121">
            <v>21461.411978584001</v>
          </cell>
          <cell r="F121">
            <v>-6.2148823148144201</v>
          </cell>
          <cell r="G121">
            <v>51.533701948671897</v>
          </cell>
        </row>
        <row r="122">
          <cell r="A122">
            <v>29.376496519615301</v>
          </cell>
          <cell r="B122">
            <v>62.276352336127303</v>
          </cell>
          <cell r="C122">
            <v>148.96923666369699</v>
          </cell>
          <cell r="E122">
            <v>22478.058335487302</v>
          </cell>
          <cell r="F122">
            <v>-6.6857772773486897</v>
          </cell>
          <cell r="G122">
            <v>51.455693904647603</v>
          </cell>
        </row>
        <row r="123">
          <cell r="A123">
            <v>29.648313895243401</v>
          </cell>
          <cell r="B123">
            <v>62.256411286349199</v>
          </cell>
          <cell r="C123">
            <v>148.729733317632</v>
          </cell>
          <cell r="E123">
            <v>23542.8641432242</v>
          </cell>
          <cell r="F123">
            <v>-7.1500123455872204</v>
          </cell>
          <cell r="G123">
            <v>51.221313072197802</v>
          </cell>
        </row>
        <row r="124">
          <cell r="A124">
            <v>29.9226463660818</v>
          </cell>
          <cell r="B124">
            <v>62.236192751011401</v>
          </cell>
          <cell r="C124">
            <v>148.48907337954401</v>
          </cell>
          <cell r="E124">
            <v>24658.110758226001</v>
          </cell>
          <cell r="F124">
            <v>-7.6468880048224497</v>
          </cell>
          <cell r="G124">
            <v>51.1399392683538</v>
          </cell>
        </row>
        <row r="125">
          <cell r="A125">
            <v>30.199517204020101</v>
          </cell>
          <cell r="B125">
            <v>62.215694175955399</v>
          </cell>
          <cell r="C125">
            <v>148.247265762642</v>
          </cell>
          <cell r="E125">
            <v>25826.187606826701</v>
          </cell>
          <cell r="F125">
            <v>-8.0943572571901203</v>
          </cell>
          <cell r="G125">
            <v>50.7430810922896</v>
          </cell>
        </row>
        <row r="126">
          <cell r="A126">
            <v>30.478949896279801</v>
          </cell>
          <cell r="B126">
            <v>62.194913020045497</v>
          </cell>
          <cell r="C126">
            <v>148.004319683397</v>
          </cell>
          <cell r="E126">
            <v>27049.597304631301</v>
          </cell>
          <cell r="F126">
            <v>-8.5381332811447308</v>
          </cell>
          <cell r="G126">
            <v>50.456576739053197</v>
          </cell>
        </row>
        <row r="127">
          <cell r="A127">
            <v>30.760968147406999</v>
          </cell>
          <cell r="B127">
            <v>62.173846755496697</v>
          </cell>
          <cell r="C127">
            <v>147.76024466384601</v>
          </cell>
          <cell r="E127">
            <v>28330.961018393202</v>
          </cell>
          <cell r="F127">
            <v>-9.0101576065481606</v>
          </cell>
          <cell r="G127">
            <v>50.007853940041599</v>
          </cell>
        </row>
        <row r="128">
          <cell r="A128">
            <v>31.0455958812835</v>
          </cell>
          <cell r="B128">
            <v>62.152492869561001</v>
          </cell>
          <cell r="C128">
            <v>147.51505053042499</v>
          </cell>
          <cell r="E128">
            <v>29673.0240818887</v>
          </cell>
          <cell r="F128">
            <v>-9.48985390079722</v>
          </cell>
          <cell r="G128">
            <v>49.386081043145602</v>
          </cell>
        </row>
        <row r="129">
          <cell r="A129">
            <v>31.3328572431558</v>
          </cell>
          <cell r="B129">
            <v>62.130848865515802</v>
          </cell>
          <cell r="C129">
            <v>147.268747414617</v>
          </cell>
          <cell r="E129">
            <v>31078.661877820101</v>
          </cell>
          <cell r="F129">
            <v>-9.9467131075758992</v>
          </cell>
          <cell r="G129">
            <v>48.828788761738302</v>
          </cell>
        </row>
        <row r="130">
          <cell r="A130">
            <v>31.6227766016837</v>
          </cell>
          <cell r="B130">
            <v>62.108912263324598</v>
          </cell>
          <cell r="C130">
            <v>147.02134575395499</v>
          </cell>
          <cell r="E130">
            <v>32550.885998350601</v>
          </cell>
          <cell r="F130">
            <v>-10.4164480899711</v>
          </cell>
          <cell r="G130">
            <v>48.1419741831971</v>
          </cell>
        </row>
        <row r="131">
          <cell r="A131">
            <v>31.915378551007599</v>
          </cell>
          <cell r="B131">
            <v>62.086680601460003</v>
          </cell>
          <cell r="C131">
            <v>146.77285629004899</v>
          </cell>
          <cell r="E131">
            <v>34092.8506974681</v>
          </cell>
          <cell r="F131">
            <v>-10.867035361445399</v>
          </cell>
          <cell r="G131">
            <v>47.295945585374099</v>
          </cell>
        </row>
        <row r="132">
          <cell r="A132">
            <v>32.210687912834302</v>
          </cell>
          <cell r="B132">
            <v>62.0641514377674</v>
          </cell>
          <cell r="C132">
            <v>146.52329006775099</v>
          </cell>
          <cell r="E132">
            <v>35707.859649004597</v>
          </cell>
          <cell r="F132">
            <v>-11.368499365723499</v>
          </cell>
          <cell r="G132">
            <v>46.6176474988251</v>
          </cell>
        </row>
        <row r="133">
          <cell r="A133">
            <v>32.508729738543401</v>
          </cell>
          <cell r="B133">
            <v>62.041322350293399</v>
          </cell>
          <cell r="C133">
            <v>146.27265843708</v>
          </cell>
          <cell r="E133">
            <v>37399.373024788001</v>
          </cell>
          <cell r="F133">
            <v>-11.816609859453299</v>
          </cell>
          <cell r="G133">
            <v>46.255369147105199</v>
          </cell>
        </row>
        <row r="134">
          <cell r="A134">
            <v>32.809529311311898</v>
          </cell>
          <cell r="B134">
            <v>62.018190938959002</v>
          </cell>
          <cell r="C134">
            <v>146.02097304896901</v>
          </cell>
          <cell r="E134">
            <v>39171.014908092598</v>
          </cell>
          <cell r="F134">
            <v>-12.3098919626712</v>
          </cell>
          <cell r="G134">
            <v>44.902119846676797</v>
          </cell>
        </row>
        <row r="135">
          <cell r="A135">
            <v>33.113112148259098</v>
          </cell>
          <cell r="B135">
            <v>61.994754826350501</v>
          </cell>
          <cell r="C135">
            <v>145.768245856368</v>
          </cell>
          <cell r="E135">
            <v>41026.581058271899</v>
          </cell>
          <cell r="F135">
            <v>-12.7790417399027</v>
          </cell>
          <cell r="G135">
            <v>43.6437231668652</v>
          </cell>
        </row>
        <row r="136">
          <cell r="A136">
            <v>33.419504002611397</v>
          </cell>
          <cell r="B136">
            <v>61.971011659090998</v>
          </cell>
          <cell r="C136">
            <v>145.51448911246999</v>
          </cell>
          <cell r="E136">
            <v>42970.047043208397</v>
          </cell>
          <cell r="F136">
            <v>-13.2397622209325</v>
          </cell>
          <cell r="G136">
            <v>42.6270152153553</v>
          </cell>
        </row>
        <row r="137">
          <cell r="A137">
            <v>33.728730865886803</v>
          </cell>
          <cell r="B137">
            <v>61.9469591090714</v>
          </cell>
          <cell r="C137">
            <v>145.259715366877</v>
          </cell>
          <cell r="E137">
            <v>45005.576757005001</v>
          </cell>
          <cell r="F137">
            <v>-13.7441324935669</v>
          </cell>
          <cell r="G137">
            <v>41.4814456407425</v>
          </cell>
        </row>
        <row r="138">
          <cell r="A138">
            <v>34.040818970099998</v>
          </cell>
          <cell r="B138">
            <v>61.922594874122503</v>
          </cell>
          <cell r="C138">
            <v>145.00393746813401</v>
          </cell>
          <cell r="E138">
            <v>47137.531341167298</v>
          </cell>
          <cell r="F138">
            <v>-14.203061012904</v>
          </cell>
          <cell r="G138">
            <v>39.9658238577871</v>
          </cell>
        </row>
        <row r="139">
          <cell r="A139">
            <v>34.355794789987399</v>
          </cell>
          <cell r="B139">
            <v>61.897916679853203</v>
          </cell>
          <cell r="C139">
            <v>144.74716855744001</v>
          </cell>
          <cell r="E139">
            <v>49370.478528389998</v>
          </cell>
          <cell r="F139">
            <v>-14.750344737472</v>
          </cell>
          <cell r="G139">
            <v>39.122873265764497</v>
          </cell>
        </row>
        <row r="140">
          <cell r="A140">
            <v>34.673685045253102</v>
          </cell>
          <cell r="B140">
            <v>61.872922280325703</v>
          </cell>
          <cell r="C140">
            <v>144.48942206918599</v>
          </cell>
          <cell r="E140">
            <v>51709.202428967597</v>
          </cell>
          <cell r="F140">
            <v>-15.311221620331899</v>
          </cell>
          <cell r="G140">
            <v>37.384650894952998</v>
          </cell>
        </row>
        <row r="141">
          <cell r="A141">
            <v>34.994516702835703</v>
          </cell>
          <cell r="B141">
            <v>61.847609459537601</v>
          </cell>
          <cell r="C141">
            <v>144.23071172690601</v>
          </cell>
          <cell r="E141">
            <v>54158.713780794598</v>
          </cell>
          <cell r="F141">
            <v>-15.705595123613699</v>
          </cell>
          <cell r="G141">
            <v>35.636866130647398</v>
          </cell>
        </row>
        <row r="142">
          <cell r="A142">
            <v>35.3183169791957</v>
          </cell>
          <cell r="B142">
            <v>61.8219760323475</v>
          </cell>
          <cell r="C142">
            <v>143.97105154024899</v>
          </cell>
          <cell r="E142">
            <v>56724.260684919798</v>
          </cell>
          <cell r="F142">
            <v>-16.1513138680629</v>
          </cell>
          <cell r="G142">
            <v>34.074081001270102</v>
          </cell>
        </row>
        <row r="143">
          <cell r="A143">
            <v>35.645113342624398</v>
          </cell>
          <cell r="B143">
            <v>61.796019845619703</v>
          </cell>
          <cell r="C143">
            <v>143.710455804709</v>
          </cell>
          <cell r="E143">
            <v>59411.339849650401</v>
          </cell>
          <cell r="F143">
            <v>-16.643227147115901</v>
          </cell>
          <cell r="G143">
            <v>32.1606146696884</v>
          </cell>
        </row>
        <row r="144">
          <cell r="A144">
            <v>35.9749335155742</v>
          </cell>
          <cell r="B144">
            <v>61.769738779829297</v>
          </cell>
          <cell r="C144">
            <v>143.44893909470099</v>
          </cell>
          <cell r="E144">
            <v>62225.708367302301</v>
          </cell>
          <cell r="F144">
            <v>-17.2581837600417</v>
          </cell>
          <cell r="G144">
            <v>30.749694694975801</v>
          </cell>
        </row>
        <row r="145">
          <cell r="A145">
            <v>36.307805477010099</v>
          </cell>
          <cell r="B145">
            <v>61.743130749700597</v>
          </cell>
          <cell r="C145">
            <v>143.18651626237801</v>
          </cell>
          <cell r="E145">
            <v>65173.396048824201</v>
          </cell>
          <cell r="F145">
            <v>-17.670150196630001</v>
          </cell>
          <cell r="G145">
            <v>26.783742005041901</v>
          </cell>
        </row>
        <row r="146">
          <cell r="A146">
            <v>36.643757464783299</v>
          </cell>
          <cell r="B146">
            <v>61.716193705419897</v>
          </cell>
          <cell r="C146">
            <v>142.923202433635</v>
          </cell>
          <cell r="E146">
            <v>68260.718342723805</v>
          </cell>
          <cell r="F146">
            <v>-18.3267929374794</v>
          </cell>
          <cell r="G146">
            <v>27.251776845815598</v>
          </cell>
        </row>
        <row r="147">
          <cell r="A147">
            <v>36.982817978026603</v>
          </cell>
          <cell r="B147">
            <v>61.688925634003603</v>
          </cell>
          <cell r="C147">
            <v>142.65901300388899</v>
          </cell>
          <cell r="E147">
            <v>71494.289865975807</v>
          </cell>
          <cell r="F147">
            <v>-18.879115145351101</v>
          </cell>
          <cell r="G147">
            <v>24.617618840527101</v>
          </cell>
        </row>
        <row r="148">
          <cell r="A148">
            <v>37.325015779571999</v>
          </cell>
          <cell r="B148">
            <v>61.661324560372002</v>
          </cell>
          <cell r="C148">
            <v>142.393963633776</v>
          </cell>
          <cell r="E148">
            <v>74881.038575900297</v>
          </cell>
          <cell r="F148">
            <v>-19.4801716501666</v>
          </cell>
          <cell r="G148">
            <v>21.946363563054799</v>
          </cell>
        </row>
        <row r="149">
          <cell r="A149">
            <v>37.670379898390799</v>
          </cell>
          <cell r="B149">
            <v>61.633388548093897</v>
          </cell>
          <cell r="C149">
            <v>142.12807024616001</v>
          </cell>
          <cell r="E149">
            <v>78428.220613376805</v>
          </cell>
          <cell r="F149">
            <v>-19.999303976880899</v>
          </cell>
          <cell r="G149">
            <v>19.265004770657399</v>
          </cell>
        </row>
        <row r="150">
          <cell r="A150">
            <v>38.018939632056103</v>
          </cell>
          <cell r="B150">
            <v>61.605115701046898</v>
          </cell>
          <cell r="C150">
            <v>141.86134901948799</v>
          </cell>
          <cell r="E150">
            <v>82143.435849194197</v>
          </cell>
          <cell r="F150">
            <v>-20.413538473617901</v>
          </cell>
          <cell r="G150">
            <v>15.6596472299764</v>
          </cell>
        </row>
        <row r="151">
          <cell r="A151">
            <v>38.370724549227802</v>
          </cell>
          <cell r="B151">
            <v>61.576504164139898</v>
          </cell>
          <cell r="C151">
            <v>141.593816384061</v>
          </cell>
          <cell r="E151">
            <v>86034.644166844897</v>
          </cell>
          <cell r="F151">
            <v>-21.122402548854101</v>
          </cell>
          <cell r="G151">
            <v>13.3161191274032</v>
          </cell>
        </row>
        <row r="152">
          <cell r="A152">
            <v>38.725764492161701</v>
          </cell>
          <cell r="B152">
            <v>61.547552124456601</v>
          </cell>
          <cell r="C152">
            <v>141.32548901632299</v>
          </cell>
          <cell r="E152">
            <v>90110.182516650195</v>
          </cell>
          <cell r="F152">
            <v>-21.834360844335901</v>
          </cell>
          <cell r="G152">
            <v>8.92022128416545</v>
          </cell>
        </row>
        <row r="153">
          <cell r="A153">
            <v>39.0840895792401</v>
          </cell>
          <cell r="B153">
            <v>61.518257812305102</v>
          </cell>
          <cell r="C153">
            <v>141.05638383494801</v>
          </cell>
          <cell r="E153">
            <v>94378.782777753906</v>
          </cell>
          <cell r="F153">
            <v>-22.575019457658701</v>
          </cell>
          <cell r="G153">
            <v>6.8928281107181304</v>
          </cell>
        </row>
        <row r="154">
          <cell r="A154">
            <v>39.445730207527802</v>
          </cell>
          <cell r="B154">
            <v>61.488619502384999</v>
          </cell>
          <cell r="C154">
            <v>140.78651799336899</v>
          </cell>
          <cell r="E154">
            <v>98849.590466255904</v>
          </cell>
          <cell r="F154">
            <v>-22.936937901573501</v>
          </cell>
          <cell r="G154">
            <v>2.95899990792751</v>
          </cell>
        </row>
        <row r="155">
          <cell r="A155">
            <v>39.810717055349699</v>
          </cell>
          <cell r="B155">
            <v>61.458635514499598</v>
          </cell>
          <cell r="C155">
            <v>140.51590887650099</v>
          </cell>
          <cell r="E155">
            <v>103532.18432956599</v>
          </cell>
          <cell r="F155">
            <v>-23.676650384870001</v>
          </cell>
          <cell r="G155">
            <v>3.1065755115165099</v>
          </cell>
        </row>
        <row r="156">
          <cell r="A156">
            <v>40.179081084893902</v>
          </cell>
          <cell r="B156">
            <v>61.428304214884797</v>
          </cell>
          <cell r="C156">
            <v>140.24457409170401</v>
          </cell>
          <cell r="E156">
            <v>108436.596868961</v>
          </cell>
          <cell r="F156">
            <v>-24.497272762143101</v>
          </cell>
          <cell r="G156">
            <v>-3.5990459667690802</v>
          </cell>
        </row>
        <row r="157">
          <cell r="A157">
            <v>40.550853544838297</v>
          </cell>
          <cell r="B157">
            <v>61.397624016871703</v>
          </cell>
          <cell r="C157">
            <v>139.972531465934</v>
          </cell>
          <cell r="E157">
            <v>113573.335834311</v>
          </cell>
          <cell r="F157">
            <v>-24.931895970019799</v>
          </cell>
          <cell r="G157">
            <v>-5.1245220860173797</v>
          </cell>
        </row>
        <row r="158">
          <cell r="A158">
            <v>40.926065973001002</v>
          </cell>
          <cell r="B158">
            <v>61.366593382287903</v>
          </cell>
          <cell r="C158">
            <v>139.699799036439</v>
          </cell>
          <cell r="E158">
            <v>118953.406737032</v>
          </cell>
          <cell r="F158">
            <v>-25.446473504573198</v>
          </cell>
          <cell r="G158">
            <v>-9.7476333601561205</v>
          </cell>
        </row>
        <row r="159">
          <cell r="A159">
            <v>41.304750199016098</v>
          </cell>
          <cell r="B159">
            <v>61.3352108218997</v>
          </cell>
          <cell r="C159">
            <v>139.42639504488599</v>
          </cell>
          <cell r="E159">
            <v>124588.336429501</v>
          </cell>
          <cell r="F159">
            <v>-26.3786234251526</v>
          </cell>
          <cell r="G159">
            <v>-12.259084636167399</v>
          </cell>
        </row>
        <row r="160">
          <cell r="A160">
            <v>41.686938347033497</v>
          </cell>
          <cell r="B160">
            <v>61.303474896642797</v>
          </cell>
          <cell r="C160">
            <v>139.152337932124</v>
          </cell>
          <cell r="E160">
            <v>130490.19780143999</v>
          </cell>
          <cell r="F160">
            <v>-26.6375746849825</v>
          </cell>
          <cell r="G160">
            <v>-19.102610129011701</v>
          </cell>
        </row>
        <row r="161">
          <cell r="A161">
            <v>42.072662838444401</v>
          </cell>
          <cell r="B161">
            <v>61.271384218157699</v>
          </cell>
          <cell r="C161">
            <v>138.87764633030699</v>
          </cell>
          <cell r="E161">
            <v>136671.635646201</v>
          </cell>
          <cell r="F161">
            <v>-27.091798263076299</v>
          </cell>
          <cell r="G161">
            <v>-18.483743753759398</v>
          </cell>
        </row>
        <row r="162">
          <cell r="A162">
            <v>42.461956394631201</v>
          </cell>
          <cell r="B162">
            <v>61.238937450098803</v>
          </cell>
          <cell r="C162">
            <v>138.60233905411701</v>
          </cell>
          <cell r="E162">
            <v>143145.893752348</v>
          </cell>
          <cell r="F162">
            <v>-28.0800822147765</v>
          </cell>
          <cell r="G162">
            <v>-27.834522840482499</v>
          </cell>
        </row>
        <row r="163">
          <cell r="A163">
            <v>42.854852039743903</v>
          </cell>
          <cell r="B163">
            <v>61.206133308640801</v>
          </cell>
          <cell r="C163">
            <v>138.326435095618</v>
          </cell>
          <cell r="E163">
            <v>149926.843278605</v>
          </cell>
          <cell r="F163">
            <v>-28.530717990307199</v>
          </cell>
          <cell r="G163">
            <v>-31.599881148565299</v>
          </cell>
        </row>
        <row r="164">
          <cell r="A164">
            <v>43.2513831035008</v>
          </cell>
          <cell r="B164">
            <v>61.172970563193502</v>
          </cell>
          <cell r="C164">
            <v>138.049953616507</v>
          </cell>
          <cell r="E164">
            <v>157029.01247293799</v>
          </cell>
          <cell r="F164">
            <v>-29.2607956033123</v>
          </cell>
          <cell r="G164">
            <v>-33.164573225677699</v>
          </cell>
        </row>
        <row r="165">
          <cell r="A165">
            <v>43.651583224016598</v>
          </cell>
          <cell r="B165">
            <v>61.139448037590903</v>
          </cell>
          <cell r="C165">
            <v>137.772913937927</v>
          </cell>
          <cell r="E165">
            <v>164467.61779946601</v>
          </cell>
          <cell r="F165">
            <v>-29.563123516174102</v>
          </cell>
          <cell r="G165">
            <v>-40.4104673683455</v>
          </cell>
        </row>
        <row r="166">
          <cell r="A166">
            <v>44.0554863506553</v>
          </cell>
          <cell r="B166">
            <v>61.1055646103366</v>
          </cell>
          <cell r="C166">
            <v>137.49533553537901</v>
          </cell>
          <cell r="E166">
            <v>172258.59653987901</v>
          </cell>
          <cell r="F166">
            <v>-30.7648646639418</v>
          </cell>
          <cell r="G166">
            <v>-44.061843731892701</v>
          </cell>
        </row>
        <row r="167">
          <cell r="A167">
            <v>44.463126746910802</v>
          </cell>
          <cell r="B167">
            <v>61.0713192155267</v>
          </cell>
          <cell r="C167">
            <v>137.21723802952201</v>
          </cell>
          <cell r="E167">
            <v>180418.64093920699</v>
          </cell>
          <cell r="F167">
            <v>-30.211892227022101</v>
          </cell>
          <cell r="G167">
            <v>-52.459829073658703</v>
          </cell>
        </row>
        <row r="168">
          <cell r="A168">
            <v>44.874538993313202</v>
          </cell>
          <cell r="B168">
            <v>61.036710843507201</v>
          </cell>
          <cell r="C168">
            <v>136.93864117793399</v>
          </cell>
          <cell r="E168">
            <v>188965.23396912101</v>
          </cell>
          <cell r="F168">
            <v>-32.087203428019002</v>
          </cell>
          <cell r="G168">
            <v>-53.1878591258792</v>
          </cell>
        </row>
        <row r="169">
          <cell r="A169">
            <v>45.289757990361998</v>
          </cell>
          <cell r="B169">
            <v>61.001738541552001</v>
          </cell>
          <cell r="C169">
            <v>136.65956486600999</v>
          </cell>
          <cell r="E169">
            <v>197916.686785356</v>
          </cell>
          <cell r="F169">
            <v>-32.892966120558597</v>
          </cell>
          <cell r="G169">
            <v>-59.701204485707997</v>
          </cell>
        </row>
        <row r="170">
          <cell r="A170">
            <v>45.708818961487502</v>
          </cell>
          <cell r="B170">
            <v>60.966401414338797</v>
          </cell>
          <cell r="C170">
            <v>136.38002909954201</v>
          </cell>
          <cell r="E170">
            <v>207292.17795953699</v>
          </cell>
          <cell r="F170">
            <v>-33.305117648271398</v>
          </cell>
          <cell r="G170">
            <v>-67.176679774098901</v>
          </cell>
        </row>
        <row r="171">
          <cell r="A171">
            <v>46.131757456037903</v>
          </cell>
          <cell r="B171">
            <v>60.930698624373299</v>
          </cell>
          <cell r="C171">
            <v>136.10005399704301</v>
          </cell>
          <cell r="E171">
            <v>217111.79456945101</v>
          </cell>
          <cell r="F171">
            <v>-34.150734347210403</v>
          </cell>
          <cell r="G171">
            <v>-77.800674064431107</v>
          </cell>
        </row>
        <row r="172">
          <cell r="A172">
            <v>46.558609352295903</v>
          </cell>
          <cell r="B172">
            <v>60.894629392950399</v>
          </cell>
          <cell r="C172">
            <v>135.819659777173</v>
          </cell>
          <cell r="E172">
            <v>227396.57523579299</v>
          </cell>
          <cell r="F172">
            <v>-34.726707264645498</v>
          </cell>
          <cell r="G172">
            <v>-77.993069358728704</v>
          </cell>
        </row>
        <row r="173">
          <cell r="A173">
            <v>46.989410860521502</v>
          </cell>
          <cell r="B173">
            <v>60.858193000276003</v>
          </cell>
          <cell r="C173">
            <v>135.538866753821</v>
          </cell>
          <cell r="E173">
            <v>238168.55519761599</v>
          </cell>
          <cell r="F173">
            <v>-34.9495442194277</v>
          </cell>
          <cell r="G173">
            <v>-82.787972186427098</v>
          </cell>
        </row>
        <row r="174">
          <cell r="A174">
            <v>47.424198526024398</v>
          </cell>
          <cell r="B174">
            <v>60.821388785924398</v>
          </cell>
          <cell r="C174">
            <v>135.25769532506101</v>
          </cell>
          <cell r="E174">
            <v>249450.813523032</v>
          </cell>
          <cell r="F174">
            <v>-34.854331709317499</v>
          </cell>
          <cell r="G174">
            <v>-90.206561950203096</v>
          </cell>
        </row>
        <row r="175">
          <cell r="A175">
            <v>47.863009232263799</v>
          </cell>
          <cell r="B175">
            <v>60.784216149378899</v>
          </cell>
          <cell r="C175">
            <v>134.97616596456899</v>
          </cell>
          <cell r="E175">
            <v>261267.52255633299</v>
          </cell>
          <cell r="F175">
            <v>-38.975084679817698</v>
          </cell>
          <cell r="G175">
            <v>-88.619833574033706</v>
          </cell>
        </row>
        <row r="176">
          <cell r="A176">
            <v>48.305880203977203</v>
          </cell>
          <cell r="B176">
            <v>60.746674550264501</v>
          </cell>
          <cell r="C176">
            <v>134.69429921268599</v>
          </cell>
          <cell r="E176">
            <v>273643.99970746698</v>
          </cell>
          <cell r="F176">
            <v>-36.628703214966102</v>
          </cell>
          <cell r="G176">
            <v>-99.611500857731997</v>
          </cell>
        </row>
        <row r="177">
          <cell r="A177">
            <v>48.752849010338601</v>
          </cell>
          <cell r="B177">
            <v>60.708763508841798</v>
          </cell>
          <cell r="C177">
            <v>134.41211566575399</v>
          </cell>
          <cell r="E177">
            <v>286606.76169482502</v>
          </cell>
          <cell r="F177">
            <v>-36.079834356686703</v>
          </cell>
          <cell r="G177">
            <v>-84.434966197167398</v>
          </cell>
        </row>
        <row r="178">
          <cell r="A178">
            <v>49.203953568145003</v>
          </cell>
          <cell r="B178">
            <v>60.670482606200899</v>
          </cell>
          <cell r="C178">
            <v>134.12963596780199</v>
          </cell>
          <cell r="E178">
            <v>300183.58135755901</v>
          </cell>
          <cell r="F178">
            <v>-35.152319315332598</v>
          </cell>
          <cell r="G178">
            <v>-89.053369479415906</v>
          </cell>
        </row>
        <row r="179">
          <cell r="A179">
            <v>49.659232145033499</v>
          </cell>
          <cell r="B179">
            <v>60.631831484094398</v>
          </cell>
          <cell r="C179">
            <v>133.84688080359399</v>
          </cell>
          <cell r="E179">
            <v>314403.54715915001</v>
          </cell>
          <cell r="F179">
            <v>-35.440020886118397</v>
          </cell>
          <cell r="G179">
            <v>-81.851911721030504</v>
          </cell>
        </row>
        <row r="180">
          <cell r="A180">
            <v>50.118723362727202</v>
          </cell>
          <cell r="B180">
            <v>60.592809846041803</v>
          </cell>
          <cell r="C180">
            <v>133.56387088313801</v>
          </cell>
          <cell r="E180">
            <v>329297.125509715</v>
          </cell>
          <cell r="F180">
            <v>-33.661653557797997</v>
          </cell>
          <cell r="G180">
            <v>-97.377265052889001</v>
          </cell>
        </row>
        <row r="181">
          <cell r="A181">
            <v>50.582466200311401</v>
          </cell>
          <cell r="B181">
            <v>60.553417456722698</v>
          </cell>
          <cell r="C181">
            <v>133.280626937378</v>
          </cell>
          <cell r="E181">
            <v>344896.226040576</v>
          </cell>
          <cell r="F181">
            <v>-35.253863759250997</v>
          </cell>
          <cell r="G181">
            <v>-104.745956123813</v>
          </cell>
        </row>
        <row r="182">
          <cell r="A182">
            <v>51.050499997540598</v>
          </cell>
          <cell r="B182">
            <v>60.513654142154103</v>
          </cell>
          <cell r="C182">
            <v>132.99716970769501</v>
          </cell>
          <cell r="E182">
            <v>361234.26997094299</v>
          </cell>
          <cell r="F182">
            <v>-35.406323988005298</v>
          </cell>
          <cell r="G182">
            <v>-108.096899969243</v>
          </cell>
        </row>
        <row r="183">
          <cell r="A183">
            <v>51.522864458175597</v>
          </cell>
          <cell r="B183">
            <v>60.473519790309702</v>
          </cell>
          <cell r="C183">
            <v>132.71351993303699</v>
          </cell>
          <cell r="E183">
            <v>378346.26171319297</v>
          </cell>
          <cell r="F183">
            <v>-35.3907623007388</v>
          </cell>
          <cell r="G183">
            <v>-106.511242540674</v>
          </cell>
        </row>
        <row r="184">
          <cell r="A184">
            <v>51.999599653351602</v>
          </cell>
          <cell r="B184">
            <v>60.433014350498603</v>
          </cell>
          <cell r="C184">
            <v>132.42969834518399</v>
          </cell>
          <cell r="E184">
            <v>396268.86387014802</v>
          </cell>
          <cell r="F184">
            <v>-36.450310248518598</v>
          </cell>
          <cell r="G184">
            <v>-118.91129560434599</v>
          </cell>
        </row>
        <row r="185">
          <cell r="A185">
            <v>52.480746024977201</v>
          </cell>
          <cell r="B185">
            <v>60.392137833620801</v>
          </cell>
          <cell r="C185">
            <v>132.145725656054</v>
          </cell>
          <cell r="E185">
            <v>415040.47578504699</v>
          </cell>
          <cell r="F185">
            <v>-37.030632857797002</v>
          </cell>
          <cell r="G185">
            <v>-119.716681433904</v>
          </cell>
        </row>
        <row r="186">
          <cell r="A186">
            <v>52.966344389165698</v>
          </cell>
          <cell r="B186">
            <v>60.350890312242001</v>
          </cell>
          <cell r="C186">
            <v>131.86162254830401</v>
          </cell>
          <cell r="E186">
            <v>434701.31581250299</v>
          </cell>
          <cell r="F186">
            <v>-37.184650334344902</v>
          </cell>
          <cell r="G186">
            <v>-121.568687711168</v>
          </cell>
        </row>
        <row r="187">
          <cell r="A187">
            <v>53.456435939697101</v>
          </cell>
          <cell r="B187">
            <v>60.309271920305498</v>
          </cell>
          <cell r="C187">
            <v>131.57740966656101</v>
          </cell>
          <cell r="E187">
            <v>455293.50748669502</v>
          </cell>
          <cell r="F187">
            <v>-36.849169282896803</v>
          </cell>
          <cell r="G187">
            <v>-121.110996274782</v>
          </cell>
        </row>
        <row r="188">
          <cell r="A188">
            <v>53.951062251512703</v>
          </cell>
          <cell r="B188">
            <v>60.267282853069702</v>
          </cell>
          <cell r="C188">
            <v>131.29310760726199</v>
          </cell>
          <cell r="E188">
            <v>476861.16977144702</v>
          </cell>
          <cell r="F188">
            <v>-37.500322525597902</v>
          </cell>
          <cell r="G188">
            <v>-119.864770174421</v>
          </cell>
        </row>
        <row r="189">
          <cell r="A189">
            <v>54.4502652842421</v>
          </cell>
          <cell r="B189">
            <v>60.2249233667863</v>
          </cell>
          <cell r="C189">
            <v>131.00873691018401</v>
          </cell>
          <cell r="E189">
            <v>499450.511585514</v>
          </cell>
          <cell r="F189">
            <v>-36.311308828188103</v>
          </cell>
          <cell r="G189">
            <v>-112.728229432902</v>
          </cell>
        </row>
        <row r="190">
          <cell r="A190">
            <v>54.954087385762399</v>
          </cell>
          <cell r="B190">
            <v>60.182193778715799</v>
          </cell>
          <cell r="C190">
            <v>130.72431804742001</v>
          </cell>
          <cell r="E190">
            <v>523109.93080562598</v>
          </cell>
          <cell r="F190">
            <v>-36.181739037137703</v>
          </cell>
          <cell r="G190">
            <v>-109.75810350299901</v>
          </cell>
        </row>
        <row r="191">
          <cell r="A191">
            <v>55.462571295791001</v>
          </cell>
          <cell r="B191">
            <v>60.139094466687702</v>
          </cell>
          <cell r="C191">
            <v>130.43987141470501</v>
          </cell>
          <cell r="E191">
            <v>547890.117959394</v>
          </cell>
          <cell r="F191">
            <v>-37.3617944847093</v>
          </cell>
          <cell r="G191">
            <v>-114.970487809944</v>
          </cell>
        </row>
        <row r="192">
          <cell r="A192">
            <v>55.975760149510997</v>
          </cell>
          <cell r="B192">
            <v>60.095625868808398</v>
          </cell>
          <cell r="C192">
            <v>130.15541732197599</v>
          </cell>
          <cell r="E192">
            <v>573844.16483023902</v>
          </cell>
          <cell r="F192">
            <v>-35.372385181474797</v>
          </cell>
          <cell r="G192">
            <v>-116.965955833732</v>
          </cell>
        </row>
        <row r="193">
          <cell r="A193">
            <v>56.4936974812302</v>
          </cell>
          <cell r="B193">
            <v>60.051788483225401</v>
          </cell>
          <cell r="C193">
            <v>129.870975984285</v>
          </cell>
          <cell r="E193">
            <v>601027.67820703902</v>
          </cell>
          <cell r="F193">
            <v>-37.143562802718201</v>
          </cell>
          <cell r="G193">
            <v>-107.99759250263</v>
          </cell>
        </row>
        <row r="194">
          <cell r="A194">
            <v>57.016427228074697</v>
          </cell>
          <cell r="B194">
            <v>60.007582867454197</v>
          </cell>
          <cell r="C194">
            <v>129.586567512653</v>
          </cell>
          <cell r="E194">
            <v>629498.89902218897</v>
          </cell>
          <cell r="F194">
            <v>-37.138616744398597</v>
          </cell>
          <cell r="G194">
            <v>-114.79784248366801</v>
          </cell>
        </row>
        <row r="195">
          <cell r="A195">
            <v>57.543993733715602</v>
          </cell>
          <cell r="B195">
            <v>59.963009638332203</v>
          </cell>
          <cell r="C195">
            <v>129.30221190399899</v>
          </cell>
          <cell r="E195">
            <v>659318.82713335403</v>
          </cell>
          <cell r="F195">
            <v>-35.880981479103603</v>
          </cell>
          <cell r="G195">
            <v>-111.790030347175</v>
          </cell>
        </row>
        <row r="196">
          <cell r="A196">
            <v>58.076441752131203</v>
          </cell>
          <cell r="B196">
            <v>59.918069471176402</v>
          </cell>
          <cell r="C196">
            <v>129.01792903338901</v>
          </cell>
          <cell r="E196">
            <v>690551.35201623302</v>
          </cell>
          <cell r="F196">
            <v>-36.731561169090298</v>
          </cell>
          <cell r="G196">
            <v>-115.976559312359</v>
          </cell>
        </row>
        <row r="197">
          <cell r="A197">
            <v>58.613816451402798</v>
          </cell>
          <cell r="B197">
            <v>59.872763099599901</v>
          </cell>
          <cell r="C197">
            <v>128.73373864377399</v>
          </cell>
          <cell r="E197">
            <v>723263.38964835298</v>
          </cell>
          <cell r="F197">
            <v>-35.858594516630397</v>
          </cell>
          <cell r="G197">
            <v>-102.710643229643</v>
          </cell>
        </row>
        <row r="198">
          <cell r="A198">
            <v>59.156163417547397</v>
          </cell>
          <cell r="B198">
            <v>59.827091314742901</v>
          </cell>
          <cell r="C198">
            <v>128.44966033837301</v>
          </cell>
          <cell r="E198">
            <v>757525.02587719203</v>
          </cell>
          <cell r="F198">
            <v>-34.836322537778599</v>
          </cell>
          <cell r="G198">
            <v>-103.871600248953</v>
          </cell>
        </row>
        <row r="199">
          <cell r="A199">
            <v>59.703528658383597</v>
          </cell>
          <cell r="B199">
            <v>59.781054964675903</v>
          </cell>
          <cell r="C199">
            <v>128.16571357197199</v>
          </cell>
          <cell r="E199">
            <v>793409.66657974897</v>
          </cell>
          <cell r="F199">
            <v>-33.805370099350597</v>
          </cell>
          <cell r="G199">
            <v>-99.901071249167401</v>
          </cell>
        </row>
        <row r="200">
          <cell r="A200">
            <v>60.255958607435701</v>
          </cell>
          <cell r="B200">
            <v>59.734654954070599</v>
          </cell>
          <cell r="C200">
            <v>127.88191763969201</v>
          </cell>
          <cell r="E200">
            <v>830994.19493533904</v>
          </cell>
          <cell r="F200">
            <v>-34.139838993848201</v>
          </cell>
          <cell r="G200">
            <v>-102.605810476626</v>
          </cell>
        </row>
        <row r="201">
          <cell r="A201">
            <v>60.813500127871698</v>
          </cell>
          <cell r="B201">
            <v>59.687892242995801</v>
          </cell>
          <cell r="C201">
            <v>127.598291674401</v>
          </cell>
          <cell r="E201">
            <v>870359.13614851702</v>
          </cell>
          <cell r="F201">
            <v>-34.055588727223103</v>
          </cell>
          <cell r="G201">
            <v>-94.013516371605903</v>
          </cell>
        </row>
        <row r="202">
          <cell r="A202">
            <v>61.3762005164794</v>
          </cell>
          <cell r="B202">
            <v>59.640767846857003</v>
          </cell>
          <cell r="C202">
            <v>127.314854631218</v>
          </cell>
          <cell r="E202">
            <v>911588.82997508405</v>
          </cell>
          <cell r="F202">
            <v>-32.242458617649099</v>
          </cell>
          <cell r="G202">
            <v>-95.073061819852995</v>
          </cell>
        </row>
        <row r="203">
          <cell r="A203">
            <v>61.944107507678098</v>
          </cell>
          <cell r="B203">
            <v>59.593282835159698</v>
          </cell>
          <cell r="C203">
            <v>127.03162528551699</v>
          </cell>
          <cell r="E203">
            <v>954771.61142080696</v>
          </cell>
          <cell r="F203">
            <v>-32.010732357533499</v>
          </cell>
          <cell r="G203">
            <v>-92.975980964464597</v>
          </cell>
        </row>
        <row r="204">
          <cell r="A204">
            <v>62.517269277568502</v>
          </cell>
          <cell r="B204">
            <v>59.545438331057198</v>
          </cell>
          <cell r="C204">
            <v>126.748622221087</v>
          </cell>
          <cell r="E204">
            <v>1000000</v>
          </cell>
          <cell r="F204">
            <v>-32.852617894616102</v>
          </cell>
          <cell r="G204">
            <v>-96.143030558322806</v>
          </cell>
        </row>
        <row r="205">
          <cell r="A205">
            <v>63.0957344480193</v>
          </cell>
          <cell r="B205">
            <v>59.497235510454402</v>
          </cell>
          <cell r="C205">
            <v>126.46586382386</v>
          </cell>
        </row>
        <row r="206">
          <cell r="A206">
            <v>63.679552090791503</v>
          </cell>
          <cell r="B206">
            <v>59.448675601100398</v>
          </cell>
          <cell r="C206">
            <v>126.18336827504299</v>
          </cell>
        </row>
        <row r="207">
          <cell r="A207">
            <v>64.268771731701904</v>
          </cell>
          <cell r="B207">
            <v>59.399759881937896</v>
          </cell>
          <cell r="C207">
            <v>125.901153541192</v>
          </cell>
        </row>
        <row r="208">
          <cell r="A208">
            <v>64.863443354823801</v>
          </cell>
          <cell r="B208">
            <v>59.350489681968398</v>
          </cell>
          <cell r="C208">
            <v>125.61923737045301</v>
          </cell>
        </row>
        <row r="209">
          <cell r="A209">
            <v>65.463617406727394</v>
          </cell>
          <cell r="B209">
            <v>59.300866379600699</v>
          </cell>
          <cell r="C209">
            <v>125.337637281857</v>
          </cell>
        </row>
        <row r="210">
          <cell r="A210">
            <v>66.069344800759495</v>
          </cell>
          <cell r="B210">
            <v>59.2508914015011</v>
          </cell>
          <cell r="C210">
            <v>125.056370561218</v>
          </cell>
        </row>
        <row r="211">
          <cell r="A211">
            <v>66.680676921362206</v>
          </cell>
          <cell r="B211">
            <v>59.200566221767197</v>
          </cell>
          <cell r="C211">
            <v>124.775454253329</v>
          </cell>
        </row>
        <row r="212">
          <cell r="A212">
            <v>67.297665628431702</v>
          </cell>
          <cell r="B212">
            <v>59.149892360749803</v>
          </cell>
          <cell r="C212">
            <v>124.494905156744</v>
          </cell>
        </row>
        <row r="213">
          <cell r="A213">
            <v>67.920363261718407</v>
          </cell>
          <cell r="B213">
            <v>59.098871384362802</v>
          </cell>
          <cell r="C213">
            <v>124.214739814791</v>
          </cell>
        </row>
        <row r="214">
          <cell r="A214">
            <v>68.5488226452661</v>
          </cell>
          <cell r="B214">
            <v>59.047504902819199</v>
          </cell>
          <cell r="C214">
            <v>123.93497451160501</v>
          </cell>
        </row>
        <row r="215">
          <cell r="A215">
            <v>69.1830970918936</v>
          </cell>
          <cell r="B215">
            <v>58.995794569615398</v>
          </cell>
          <cell r="C215">
            <v>123.655625267137</v>
          </cell>
        </row>
        <row r="216">
          <cell r="A216">
            <v>69.823240407717094</v>
          </cell>
          <cell r="B216">
            <v>58.943742080419099</v>
          </cell>
          <cell r="C216">
            <v>123.376707829577</v>
          </cell>
        </row>
        <row r="217">
          <cell r="A217">
            <v>70.469306896714599</v>
          </cell>
          <cell r="B217">
            <v>58.891349172168503</v>
          </cell>
          <cell r="C217">
            <v>123.098237670762</v>
          </cell>
        </row>
        <row r="218">
          <cell r="A218">
            <v>71.121351365332799</v>
          </cell>
          <cell r="B218">
            <v>58.8386176217195</v>
          </cell>
          <cell r="C218">
            <v>122.82022998159501</v>
          </cell>
        </row>
        <row r="219">
          <cell r="A219">
            <v>71.779429127136098</v>
          </cell>
          <cell r="B219">
            <v>58.785549244819798</v>
          </cell>
          <cell r="C219">
            <v>122.54269966704101</v>
          </cell>
        </row>
        <row r="220">
          <cell r="A220">
            <v>72.443596007498996</v>
          </cell>
          <cell r="B220">
            <v>58.732145895100103</v>
          </cell>
          <cell r="C220">
            <v>122.26566134038301</v>
          </cell>
        </row>
        <row r="221">
          <cell r="A221">
            <v>73.113908348341695</v>
          </cell>
          <cell r="B221">
            <v>58.678409462787499</v>
          </cell>
          <cell r="C221">
            <v>121.98912931951099</v>
          </cell>
        </row>
        <row r="222">
          <cell r="A222">
            <v>73.790423012909997</v>
          </cell>
          <cell r="B222">
            <v>58.624341873468303</v>
          </cell>
          <cell r="C222">
            <v>121.713117623758</v>
          </cell>
        </row>
        <row r="223">
          <cell r="A223">
            <v>74.473197390598799</v>
          </cell>
          <cell r="B223">
            <v>58.569945087115102</v>
          </cell>
          <cell r="C223">
            <v>121.43763996803099</v>
          </cell>
        </row>
        <row r="224">
          <cell r="A224">
            <v>75.162289401820502</v>
          </cell>
          <cell r="B224">
            <v>58.515221096807601</v>
          </cell>
          <cell r="C224">
            <v>121.162709760165</v>
          </cell>
        </row>
        <row r="225">
          <cell r="A225">
            <v>75.857757502918304</v>
          </cell>
          <cell r="B225">
            <v>58.460171927450297</v>
          </cell>
          <cell r="C225">
            <v>120.888340098001</v>
          </cell>
        </row>
        <row r="226">
          <cell r="A226">
            <v>76.5596606911256</v>
          </cell>
          <cell r="B226">
            <v>58.404799634830702</v>
          </cell>
          <cell r="C226">
            <v>120.61454376403</v>
          </cell>
        </row>
        <row r="227">
          <cell r="A227">
            <v>77.268058509570196</v>
          </cell>
          <cell r="B227">
            <v>58.349106304115203</v>
          </cell>
          <cell r="C227">
            <v>120.34133322451</v>
          </cell>
        </row>
        <row r="228">
          <cell r="A228">
            <v>77.983011052325807</v>
          </cell>
          <cell r="B228">
            <v>58.293094048816798</v>
          </cell>
          <cell r="C228">
            <v>120.068720626428</v>
          </cell>
        </row>
        <row r="229">
          <cell r="A229">
            <v>78.704578969509797</v>
          </cell>
          <cell r="B229">
            <v>58.236765009652899</v>
          </cell>
          <cell r="C229">
            <v>119.79671779259201</v>
          </cell>
        </row>
        <row r="230">
          <cell r="A230">
            <v>79.432823472428097</v>
          </cell>
          <cell r="B230">
            <v>58.180121353083997</v>
          </cell>
          <cell r="C230">
            <v>119.525336223219</v>
          </cell>
        </row>
        <row r="231">
          <cell r="A231">
            <v>80.167806338767903</v>
          </cell>
          <cell r="B231">
            <v>58.123165270377697</v>
          </cell>
          <cell r="C231">
            <v>119.254587089995</v>
          </cell>
        </row>
        <row r="232">
          <cell r="A232">
            <v>80.909589917838204</v>
          </cell>
          <cell r="B232">
            <v>58.065898976178197</v>
          </cell>
          <cell r="C232">
            <v>118.984481236704</v>
          </cell>
        </row>
        <row r="233">
          <cell r="A233">
            <v>81.658237135859196</v>
          </cell>
          <cell r="B233">
            <v>58.0083247075058</v>
          </cell>
          <cell r="C233">
            <v>118.715029176074</v>
          </cell>
        </row>
        <row r="234">
          <cell r="A234">
            <v>82.413811501300202</v>
          </cell>
          <cell r="B234">
            <v>57.950444722317897</v>
          </cell>
          <cell r="C234">
            <v>118.446241089748</v>
          </cell>
        </row>
        <row r="235">
          <cell r="A235">
            <v>83.176377110267097</v>
          </cell>
          <cell r="B235">
            <v>57.892261298519301</v>
          </cell>
          <cell r="C235">
            <v>118.17812682498</v>
          </cell>
        </row>
        <row r="236">
          <cell r="A236">
            <v>83.945998651939703</v>
          </cell>
          <cell r="B236">
            <v>57.833776732539199</v>
          </cell>
          <cell r="C236">
            <v>117.910695896861</v>
          </cell>
        </row>
        <row r="237">
          <cell r="A237">
            <v>84.722741414059598</v>
          </cell>
          <cell r="B237">
            <v>57.774993338379502</v>
          </cell>
          <cell r="C237">
            <v>117.643957483611</v>
          </cell>
        </row>
        <row r="238">
          <cell r="A238">
            <v>85.506671288468297</v>
          </cell>
          <cell r="B238">
            <v>57.715913446246397</v>
          </cell>
          <cell r="C238">
            <v>117.377920428989</v>
          </cell>
        </row>
        <row r="239">
          <cell r="A239">
            <v>86.297854776696994</v>
          </cell>
          <cell r="B239">
            <v>57.656539401437897</v>
          </cell>
          <cell r="C239">
            <v>117.11259324069199</v>
          </cell>
        </row>
        <row r="240">
          <cell r="A240">
            <v>87.096358995608</v>
          </cell>
          <cell r="B240">
            <v>57.596873563120198</v>
          </cell>
          <cell r="C240">
            <v>116.847984090613</v>
          </cell>
        </row>
        <row r="241">
          <cell r="A241">
            <v>87.902251683088394</v>
          </cell>
          <cell r="B241">
            <v>57.536918303275897</v>
          </cell>
          <cell r="C241">
            <v>116.584100813939</v>
          </cell>
        </row>
        <row r="242">
          <cell r="A242">
            <v>88.715601203795998</v>
          </cell>
          <cell r="B242">
            <v>57.476676005456099</v>
          </cell>
          <cell r="C242">
            <v>116.32095090988901</v>
          </cell>
        </row>
        <row r="243">
          <cell r="A243">
            <v>89.536476554959293</v>
          </cell>
          <cell r="B243">
            <v>57.416149063589202</v>
          </cell>
          <cell r="C243">
            <v>116.058541543209</v>
          </cell>
        </row>
        <row r="244">
          <cell r="A244">
            <v>90.364947372230105</v>
          </cell>
          <cell r="B244">
            <v>57.355339880988097</v>
          </cell>
          <cell r="C244">
            <v>115.796879542901</v>
          </cell>
        </row>
        <row r="245">
          <cell r="A245">
            <v>91.201083935590901</v>
          </cell>
          <cell r="B245">
            <v>57.294250869143198</v>
          </cell>
          <cell r="C245">
            <v>115.53597140381601</v>
          </cell>
        </row>
        <row r="246">
          <cell r="A246">
            <v>92.044957175317094</v>
          </cell>
          <cell r="B246">
            <v>57.232884446581899</v>
          </cell>
          <cell r="C246">
            <v>115.275823288003</v>
          </cell>
        </row>
        <row r="247">
          <cell r="A247">
            <v>92.896638677993593</v>
          </cell>
          <cell r="B247">
            <v>57.171243037875897</v>
          </cell>
          <cell r="C247">
            <v>115.016441025102</v>
          </cell>
        </row>
        <row r="248">
          <cell r="A248">
            <v>93.756200692587996</v>
          </cell>
          <cell r="B248">
            <v>57.109329072443799</v>
          </cell>
          <cell r="C248">
            <v>114.75783011408301</v>
          </cell>
        </row>
        <row r="249">
          <cell r="A249">
            <v>94.623716136579205</v>
          </cell>
          <cell r="B249">
            <v>57.047144983592602</v>
          </cell>
          <cell r="C249">
            <v>114.499995724396</v>
          </cell>
        </row>
        <row r="250">
          <cell r="A250">
            <v>95.499258602143499</v>
          </cell>
          <cell r="B250">
            <v>56.984693207446703</v>
          </cell>
          <cell r="C250">
            <v>114.242942696697</v>
          </cell>
        </row>
        <row r="251">
          <cell r="A251">
            <v>96.382902362397004</v>
          </cell>
          <cell r="B251">
            <v>56.921976181754502</v>
          </cell>
          <cell r="C251">
            <v>113.986675547557</v>
          </cell>
        </row>
        <row r="252">
          <cell r="A252">
            <v>97.274722377696506</v>
          </cell>
          <cell r="B252">
            <v>56.858996345119202</v>
          </cell>
          <cell r="C252">
            <v>113.73119846763301</v>
          </cell>
        </row>
        <row r="253">
          <cell r="A253">
            <v>98.174794301998404</v>
          </cell>
          <cell r="B253">
            <v>56.795756135844599</v>
          </cell>
          <cell r="C253">
            <v>113.47651532584899</v>
          </cell>
        </row>
        <row r="254">
          <cell r="A254">
            <v>99.083194489276707</v>
          </cell>
          <cell r="B254">
            <v>56.732257990949002</v>
          </cell>
          <cell r="C254">
            <v>113.222629671002</v>
          </cell>
        </row>
        <row r="255">
          <cell r="A255">
            <v>100</v>
          </cell>
          <cell r="B255">
            <v>56.668504345220498</v>
          </cell>
          <cell r="C255">
            <v>112.96954473466</v>
          </cell>
        </row>
        <row r="256">
          <cell r="A256">
            <v>100.92528860766799</v>
          </cell>
          <cell r="B256">
            <v>56.604497630345399</v>
          </cell>
          <cell r="C256">
            <v>112.71726343182399</v>
          </cell>
        </row>
        <row r="257">
          <cell r="A257">
            <v>101.85913880541101</v>
          </cell>
          <cell r="B257">
            <v>56.540240273815499</v>
          </cell>
          <cell r="C257">
            <v>112.465788365902</v>
          </cell>
        </row>
        <row r="258">
          <cell r="A258">
            <v>102.80162981264699</v>
          </cell>
          <cell r="B258">
            <v>56.475734698135099</v>
          </cell>
          <cell r="C258">
            <v>112.21512182936399</v>
          </cell>
        </row>
        <row r="259">
          <cell r="A259">
            <v>103.75284158180099</v>
          </cell>
          <cell r="B259">
            <v>56.410983319882497</v>
          </cell>
          <cell r="C259">
            <v>111.965265807443</v>
          </cell>
        </row>
        <row r="260">
          <cell r="A260">
            <v>104.71285480508899</v>
          </cell>
          <cell r="B260">
            <v>56.345988548817203</v>
          </cell>
          <cell r="C260">
            <v>111.716221980961</v>
          </cell>
        </row>
        <row r="261">
          <cell r="A261">
            <v>105.68175092136499</v>
          </cell>
          <cell r="B261">
            <v>56.280752787121997</v>
          </cell>
          <cell r="C261">
            <v>111.46799172807501</v>
          </cell>
        </row>
        <row r="262">
          <cell r="A262">
            <v>106.659612123025</v>
          </cell>
          <cell r="B262">
            <v>56.215278428331402</v>
          </cell>
          <cell r="C262">
            <v>111.22057613051901</v>
          </cell>
        </row>
        <row r="263">
          <cell r="A263">
            <v>107.64652136298299</v>
          </cell>
          <cell r="B263">
            <v>56.149567856814201</v>
          </cell>
          <cell r="C263">
            <v>110.97397597217601</v>
          </cell>
        </row>
        <row r="264">
          <cell r="A264">
            <v>108.642562361706</v>
          </cell>
          <cell r="B264">
            <v>56.083623446734499</v>
          </cell>
          <cell r="C264">
            <v>110.728191746343</v>
          </cell>
        </row>
        <row r="265">
          <cell r="A265">
            <v>109.647819614318</v>
          </cell>
          <cell r="B265">
            <v>56.0174475613494</v>
          </cell>
          <cell r="C265">
            <v>110.483223657053</v>
          </cell>
        </row>
        <row r="266">
          <cell r="A266">
            <v>110.66237839776601</v>
          </cell>
          <cell r="B266">
            <v>55.951042552298297</v>
          </cell>
          <cell r="C266">
            <v>110.239071622328</v>
          </cell>
        </row>
        <row r="267">
          <cell r="A267">
            <v>111.686324778056</v>
          </cell>
          <cell r="B267">
            <v>55.884410758753802</v>
          </cell>
          <cell r="C267">
            <v>109.99573527875</v>
          </cell>
        </row>
        <row r="268">
          <cell r="A268">
            <v>112.719745617551</v>
          </cell>
          <cell r="B268">
            <v>55.817554506795503</v>
          </cell>
          <cell r="C268">
            <v>109.753213984228</v>
          </cell>
        </row>
        <row r="269">
          <cell r="A269">
            <v>113.762728582343</v>
          </cell>
          <cell r="B269">
            <v>55.7504761086348</v>
          </cell>
          <cell r="C269">
            <v>109.51150682143</v>
          </cell>
        </row>
        <row r="270">
          <cell r="A270">
            <v>114.815362149688</v>
          </cell>
          <cell r="B270">
            <v>55.683177861986302</v>
          </cell>
          <cell r="C270">
            <v>109.270612602033</v>
          </cell>
        </row>
        <row r="271">
          <cell r="A271">
            <v>115.87773561551199</v>
          </cell>
          <cell r="B271">
            <v>55.615662049330602</v>
          </cell>
          <cell r="C271">
            <v>109.03052987011201</v>
          </cell>
        </row>
        <row r="272">
          <cell r="A272">
            <v>116.949939101987</v>
          </cell>
          <cell r="B272">
            <v>55.547930937321702</v>
          </cell>
          <cell r="C272">
            <v>108.791256905916</v>
          </cell>
        </row>
        <row r="273">
          <cell r="A273">
            <v>118.032063565172</v>
          </cell>
          <cell r="B273">
            <v>55.479986776173497</v>
          </cell>
          <cell r="C273">
            <v>108.552791729129</v>
          </cell>
        </row>
        <row r="274">
          <cell r="A274">
            <v>119.12420080273699</v>
          </cell>
          <cell r="B274">
            <v>55.411831798977197</v>
          </cell>
          <cell r="C274">
            <v>108.31513210396299</v>
          </cell>
        </row>
        <row r="275">
          <cell r="A275">
            <v>120.226443461741</v>
          </cell>
          <cell r="B275">
            <v>55.343468221186797</v>
          </cell>
          <cell r="C275">
            <v>108.078275541471</v>
          </cell>
        </row>
        <row r="276">
          <cell r="A276">
            <v>121.338885046497</v>
          </cell>
          <cell r="B276">
            <v>55.2748982399985</v>
          </cell>
          <cell r="C276">
            <v>107.84221930444301</v>
          </cell>
        </row>
        <row r="277">
          <cell r="A277">
            <v>122.461619926504</v>
          </cell>
          <cell r="B277">
            <v>55.206124033784597</v>
          </cell>
          <cell r="C277">
            <v>107.60696041166</v>
          </cell>
        </row>
        <row r="278">
          <cell r="A278">
            <v>123.594743344451</v>
          </cell>
          <cell r="B278">
            <v>55.137147761618898</v>
          </cell>
          <cell r="C278">
            <v>107.372495640457</v>
          </cell>
        </row>
        <row r="279">
          <cell r="A279">
            <v>124.738351424294</v>
          </cell>
          <cell r="B279">
            <v>55.067971562705999</v>
          </cell>
          <cell r="C279">
            <v>107.138821531986</v>
          </cell>
        </row>
        <row r="280">
          <cell r="A280">
            <v>125.892541179416</v>
          </cell>
          <cell r="B280">
            <v>54.998597555893099</v>
          </cell>
          <cell r="C280">
            <v>106.905934394767</v>
          </cell>
        </row>
        <row r="281">
          <cell r="A281">
            <v>127.05741052085401</v>
          </cell>
          <cell r="B281">
            <v>54.9290278392182</v>
          </cell>
          <cell r="C281">
            <v>106.67383030770699</v>
          </cell>
        </row>
        <row r="282">
          <cell r="A282">
            <v>128.23305826560201</v>
          </cell>
          <cell r="B282">
            <v>54.859264489336503</v>
          </cell>
          <cell r="C282">
            <v>106.44250512705101</v>
          </cell>
        </row>
        <row r="283">
          <cell r="A283">
            <v>129.419584144998</v>
          </cell>
          <cell r="B283">
            <v>54.7893095612339</v>
          </cell>
          <cell r="C283">
            <v>106.211954486398</v>
          </cell>
        </row>
        <row r="284">
          <cell r="A284">
            <v>130.61708881318401</v>
          </cell>
          <cell r="B284">
            <v>54.719165087677801</v>
          </cell>
          <cell r="C284">
            <v>105.98217380368099</v>
          </cell>
        </row>
        <row r="285">
          <cell r="A285">
            <v>131.82567385563999</v>
          </cell>
          <cell r="B285">
            <v>54.648833078811499</v>
          </cell>
          <cell r="C285">
            <v>105.753158284264</v>
          </cell>
        </row>
        <row r="286">
          <cell r="A286">
            <v>133.04544179780899</v>
          </cell>
          <cell r="B286">
            <v>54.578315521804498</v>
          </cell>
          <cell r="C286">
            <v>105.524902924632</v>
          </cell>
        </row>
        <row r="287">
          <cell r="A287">
            <v>134.27649611378601</v>
          </cell>
          <cell r="B287">
            <v>54.507614380425402</v>
          </cell>
          <cell r="C287">
            <v>105.297402516723</v>
          </cell>
        </row>
        <row r="288">
          <cell r="A288">
            <v>135.518941235103</v>
          </cell>
          <cell r="B288">
            <v>54.436731594676601</v>
          </cell>
          <cell r="C288">
            <v>105.070651652309</v>
          </cell>
        </row>
        <row r="289">
          <cell r="A289">
            <v>136.77288255958399</v>
          </cell>
          <cell r="B289">
            <v>54.365669080446999</v>
          </cell>
          <cell r="C289">
            <v>104.84464472667</v>
          </cell>
        </row>
        <row r="290">
          <cell r="A290">
            <v>138.03842646028801</v>
          </cell>
          <cell r="B290">
            <v>54.294428729168096</v>
          </cell>
          <cell r="C290">
            <v>104.619375942365</v>
          </cell>
        </row>
        <row r="291">
          <cell r="A291">
            <v>139.31568029453001</v>
          </cell>
          <cell r="B291">
            <v>54.223012407517103</v>
          </cell>
          <cell r="C291">
            <v>104.394839313311</v>
          </cell>
        </row>
        <row r="292">
          <cell r="A292">
            <v>140.60475241299099</v>
          </cell>
          <cell r="B292">
            <v>54.151421957050097</v>
          </cell>
          <cell r="C292">
            <v>104.171028669297</v>
          </cell>
        </row>
        <row r="293">
          <cell r="A293">
            <v>141.905752168909</v>
          </cell>
          <cell r="B293">
            <v>54.079659193957802</v>
          </cell>
          <cell r="C293">
            <v>103.94793765919999</v>
          </cell>
        </row>
        <row r="294">
          <cell r="A294">
            <v>143.21878992735401</v>
          </cell>
          <cell r="B294">
            <v>54.0077259087603</v>
          </cell>
          <cell r="C294">
            <v>103.725559755421</v>
          </cell>
        </row>
        <row r="295">
          <cell r="A295">
            <v>144.54397707459199</v>
          </cell>
          <cell r="B295">
            <v>53.935623866002302</v>
          </cell>
          <cell r="C295">
            <v>103.503888257852</v>
          </cell>
        </row>
        <row r="296">
          <cell r="A296">
            <v>145.88142602753399</v>
          </cell>
          <cell r="B296">
            <v>53.863354804070198</v>
          </cell>
          <cell r="C296">
            <v>103.282916296821</v>
          </cell>
        </row>
        <row r="297">
          <cell r="A297">
            <v>147.23125024327101</v>
          </cell>
          <cell r="B297">
            <v>53.790920434880803</v>
          </cell>
          <cell r="C297">
            <v>103.062636838565</v>
          </cell>
        </row>
        <row r="298">
          <cell r="A298">
            <v>148.59356422869999</v>
          </cell>
          <cell r="B298">
            <v>53.718322443671397</v>
          </cell>
          <cell r="C298">
            <v>102.84304268791399</v>
          </cell>
        </row>
        <row r="299">
          <cell r="A299">
            <v>149.96848355023701</v>
          </cell>
          <cell r="B299">
            <v>53.645562488787697</v>
          </cell>
          <cell r="C299">
            <v>102.624126492187</v>
          </cell>
        </row>
        <row r="300">
          <cell r="A300">
            <v>151.35612484361999</v>
          </cell>
          <cell r="B300">
            <v>53.572642201431599</v>
          </cell>
          <cell r="C300">
            <v>102.405880745788</v>
          </cell>
        </row>
        <row r="301">
          <cell r="A301">
            <v>152.75660582380701</v>
          </cell>
          <cell r="B301">
            <v>53.499563185524799</v>
          </cell>
          <cell r="C301">
            <v>102.188297793008</v>
          </cell>
        </row>
        <row r="302">
          <cell r="A302">
            <v>154.170045294955</v>
          </cell>
          <cell r="B302">
            <v>53.426327017462597</v>
          </cell>
          <cell r="C302">
            <v>101.97136983241001</v>
          </cell>
        </row>
        <row r="303">
          <cell r="A303">
            <v>155.596563160507</v>
          </cell>
          <cell r="B303">
            <v>53.352935245980099</v>
          </cell>
          <cell r="C303">
            <v>101.75508891984499</v>
          </cell>
        </row>
        <row r="304">
          <cell r="A304">
            <v>157.03628043335499</v>
          </cell>
          <cell r="B304">
            <v>53.279389391939901</v>
          </cell>
          <cell r="C304">
            <v>101.53944697312799</v>
          </cell>
        </row>
        <row r="305">
          <cell r="A305">
            <v>158.48931924611099</v>
          </cell>
          <cell r="B305">
            <v>53.205690948207902</v>
          </cell>
          <cell r="C305">
            <v>101.324435774961</v>
          </cell>
        </row>
        <row r="306">
          <cell r="A306">
            <v>159.955802861466</v>
          </cell>
          <cell r="B306">
            <v>53.131841379467701</v>
          </cell>
          <cell r="C306">
            <v>101.110046976935</v>
          </cell>
        </row>
        <row r="307">
          <cell r="A307">
            <v>161.435855682648</v>
          </cell>
          <cell r="B307">
            <v>53.057842122125599</v>
          </cell>
          <cell r="C307">
            <v>100.896272102556</v>
          </cell>
        </row>
        <row r="308">
          <cell r="A308">
            <v>162.92960326397201</v>
          </cell>
          <cell r="B308">
            <v>52.9836945841367</v>
          </cell>
          <cell r="C308">
            <v>100.683102551404</v>
          </cell>
        </row>
        <row r="309">
          <cell r="A309">
            <v>164.43717232149299</v>
          </cell>
          <cell r="B309">
            <v>52.909400144908197</v>
          </cell>
          <cell r="C309">
            <v>100.470529602124</v>
          </cell>
        </row>
        <row r="310">
          <cell r="A310">
            <v>165.95869074375599</v>
          </cell>
          <cell r="B310">
            <v>52.834960155166002</v>
          </cell>
          <cell r="C310">
            <v>100.258544416516</v>
          </cell>
        </row>
        <row r="311">
          <cell r="A311">
            <v>167.494287602643</v>
          </cell>
          <cell r="B311">
            <v>52.760375936830101</v>
          </cell>
          <cell r="C311">
            <v>100.047138042947</v>
          </cell>
        </row>
        <row r="312">
          <cell r="A312">
            <v>169.044093164326</v>
          </cell>
          <cell r="B312">
            <v>52.685648782983499</v>
          </cell>
          <cell r="C312">
            <v>99.8363014180226</v>
          </cell>
        </row>
        <row r="313">
          <cell r="A313">
            <v>170.60823890031199</v>
          </cell>
          <cell r="B313">
            <v>52.610779957663802</v>
          </cell>
          <cell r="C313">
            <v>99.626025373625595</v>
          </cell>
        </row>
        <row r="314">
          <cell r="A314">
            <v>172.18685749860001</v>
          </cell>
          <cell r="B314">
            <v>52.535770695904503</v>
          </cell>
          <cell r="C314">
            <v>99.416300635789995</v>
          </cell>
        </row>
        <row r="315">
          <cell r="A315">
            <v>173.78008287493699</v>
          </cell>
          <cell r="B315">
            <v>52.460622203536403</v>
          </cell>
          <cell r="C315">
            <v>99.207117831886706</v>
          </cell>
        </row>
        <row r="316">
          <cell r="A316">
            <v>175.388050184176</v>
          </cell>
          <cell r="B316">
            <v>52.3853356571951</v>
          </cell>
          <cell r="C316">
            <v>98.998467491404796</v>
          </cell>
        </row>
        <row r="317">
          <cell r="A317">
            <v>177.010895831742</v>
          </cell>
          <cell r="B317">
            <v>52.309912204224801</v>
          </cell>
          <cell r="C317">
            <v>98.790340049968606</v>
          </cell>
        </row>
        <row r="318">
          <cell r="A318">
            <v>178.64875748520501</v>
          </cell>
          <cell r="B318">
            <v>52.234352962576097</v>
          </cell>
          <cell r="C318">
            <v>98.582725853439499</v>
          </cell>
        </row>
        <row r="319">
          <cell r="A319">
            <v>180.301774085956</v>
          </cell>
          <cell r="B319">
            <v>52.158659020818298</v>
          </cell>
          <cell r="C319">
            <v>98.375615159422395</v>
          </cell>
        </row>
        <row r="320">
          <cell r="A320">
            <v>181.97008586099801</v>
          </cell>
          <cell r="B320">
            <v>52.0828314380379</v>
          </cell>
          <cell r="C320">
            <v>98.1689981413368</v>
          </cell>
        </row>
        <row r="321">
          <cell r="A321">
            <v>183.65383433483399</v>
          </cell>
          <cell r="B321">
            <v>52.006871243793597</v>
          </cell>
          <cell r="C321">
            <v>97.962864891921996</v>
          </cell>
        </row>
        <row r="322">
          <cell r="A322">
            <v>185.35316234148101</v>
          </cell>
          <cell r="B322">
            <v>51.930779438091299</v>
          </cell>
          <cell r="C322">
            <v>97.757205424996897</v>
          </cell>
        </row>
        <row r="323">
          <cell r="A323">
            <v>187.06821403658</v>
          </cell>
          <cell r="B323">
            <v>51.854556991323101</v>
          </cell>
          <cell r="C323">
            <v>97.552009679989396</v>
          </cell>
        </row>
        <row r="324">
          <cell r="A324">
            <v>188.799134909629</v>
          </cell>
          <cell r="B324">
            <v>51.778204844247597</v>
          </cell>
          <cell r="C324">
            <v>97.347267523876894</v>
          </cell>
        </row>
        <row r="325">
          <cell r="A325">
            <v>190.54607179632399</v>
          </cell>
          <cell r="B325">
            <v>51.701723907946999</v>
          </cell>
          <cell r="C325">
            <v>97.142968754528596</v>
          </cell>
        </row>
        <row r="326">
          <cell r="A326">
            <v>192.30917289101501</v>
          </cell>
          <cell r="B326">
            <v>51.6251150638046</v>
          </cell>
          <cell r="C326">
            <v>96.939103103435002</v>
          </cell>
        </row>
        <row r="327">
          <cell r="A327">
            <v>194.088587759277</v>
          </cell>
          <cell r="B327">
            <v>51.548379163464404</v>
          </cell>
          <cell r="C327">
            <v>96.735660239561</v>
          </cell>
        </row>
        <row r="328">
          <cell r="A328">
            <v>195.88446735059901</v>
          </cell>
          <cell r="B328">
            <v>51.471517028836701</v>
          </cell>
          <cell r="C328">
            <v>96.532629770392802</v>
          </cell>
        </row>
        <row r="329">
          <cell r="A329">
            <v>197.696964011186</v>
          </cell>
          <cell r="B329">
            <v>51.394529452055203</v>
          </cell>
          <cell r="C329">
            <v>96.330001246491605</v>
          </cell>
        </row>
        <row r="330">
          <cell r="A330">
            <v>199.52623149688699</v>
          </cell>
          <cell r="B330">
            <v>51.317417195461601</v>
          </cell>
          <cell r="C330">
            <v>96.127764163685796</v>
          </cell>
        </row>
        <row r="331">
          <cell r="A331">
            <v>201.372424986238</v>
          </cell>
          <cell r="B331">
            <v>51.240180991603097</v>
          </cell>
          <cell r="C331">
            <v>95.925907965896997</v>
          </cell>
        </row>
        <row r="332">
          <cell r="A332">
            <v>203.235701093622</v>
          </cell>
          <cell r="B332">
            <v>51.162821543211699</v>
          </cell>
          <cell r="C332">
            <v>95.724422047335494</v>
          </cell>
        </row>
        <row r="333">
          <cell r="A333">
            <v>205.11621788255599</v>
          </cell>
          <cell r="B333">
            <v>51.0853395231943</v>
          </cell>
          <cell r="C333">
            <v>95.523295756573702</v>
          </cell>
        </row>
        <row r="334">
          <cell r="A334">
            <v>207.01413487910401</v>
          </cell>
          <cell r="B334">
            <v>51.007735574637302</v>
          </cell>
          <cell r="C334">
            <v>95.322518397382296</v>
          </cell>
        </row>
        <row r="335">
          <cell r="A335">
            <v>208.92961308540299</v>
          </cell>
          <cell r="B335">
            <v>50.930010310769902</v>
          </cell>
          <cell r="C335">
            <v>95.122079233764396</v>
          </cell>
        </row>
        <row r="336">
          <cell r="A336">
            <v>210.86281499332799</v>
          </cell>
          <cell r="B336">
            <v>50.852164314991803</v>
          </cell>
          <cell r="C336">
            <v>94.921967490759698</v>
          </cell>
        </row>
        <row r="337">
          <cell r="A337">
            <v>212.81390459827099</v>
          </cell>
          <cell r="B337">
            <v>50.774198140857401</v>
          </cell>
          <cell r="C337">
            <v>94.722172357272996</v>
          </cell>
        </row>
        <row r="338">
          <cell r="A338">
            <v>214.783047413053</v>
          </cell>
          <cell r="B338">
            <v>50.696112312071698</v>
          </cell>
          <cell r="C338">
            <v>94.522682989741398</v>
          </cell>
        </row>
        <row r="339">
          <cell r="A339">
            <v>216.77041048196901</v>
          </cell>
          <cell r="B339">
            <v>50.617907322487703</v>
          </cell>
          <cell r="C339">
            <v>94.323488514122502</v>
          </cell>
        </row>
        <row r="340">
          <cell r="A340">
            <v>218.77616239495501</v>
          </cell>
          <cell r="B340">
            <v>50.5395836361146</v>
          </cell>
          <cell r="C340">
            <v>94.124578028263301</v>
          </cell>
        </row>
        <row r="341">
          <cell r="A341">
            <v>220.80047330189001</v>
          </cell>
          <cell r="B341">
            <v>50.461141687115699</v>
          </cell>
          <cell r="C341">
            <v>93.925940604678601</v>
          </cell>
        </row>
        <row r="342">
          <cell r="A342">
            <v>222.84351492702999</v>
          </cell>
          <cell r="B342">
            <v>50.382581879812101</v>
          </cell>
          <cell r="C342">
            <v>93.727565293081994</v>
          </cell>
        </row>
        <row r="343">
          <cell r="A343">
            <v>224.90546058357799</v>
          </cell>
          <cell r="B343">
            <v>50.3039045886784</v>
          </cell>
          <cell r="C343">
            <v>93.529441123365501</v>
          </cell>
        </row>
        <row r="344">
          <cell r="A344">
            <v>226.98648518838201</v>
          </cell>
          <cell r="B344">
            <v>50.2251101583539</v>
          </cell>
          <cell r="C344">
            <v>93.331557107405899</v>
          </cell>
        </row>
        <row r="345">
          <cell r="A345">
            <v>229.08676527677699</v>
          </cell>
          <cell r="B345">
            <v>50.146198903648703</v>
          </cell>
          <cell r="C345">
            <v>93.1339022419223</v>
          </cell>
        </row>
        <row r="346">
          <cell r="A346">
            <v>231.20647901755899</v>
          </cell>
          <cell r="B346">
            <v>50.0671711095411</v>
          </cell>
          <cell r="C346">
            <v>92.936465510872097</v>
          </cell>
        </row>
        <row r="347">
          <cell r="A347">
            <v>233.3458062281</v>
          </cell>
          <cell r="B347">
            <v>49.988027031187599</v>
          </cell>
          <cell r="C347">
            <v>92.739235888186997</v>
          </cell>
        </row>
        <row r="348">
          <cell r="A348">
            <v>235.50492838960099</v>
          </cell>
          <cell r="B348">
            <v>49.908766893923797</v>
          </cell>
          <cell r="C348">
            <v>92.542202340123893</v>
          </cell>
        </row>
        <row r="349">
          <cell r="A349">
            <v>237.68402866248701</v>
          </cell>
          <cell r="B349">
            <v>49.829390893277399</v>
          </cell>
          <cell r="C349">
            <v>92.3453538278021</v>
          </cell>
        </row>
        <row r="350">
          <cell r="A350">
            <v>239.88329190194901</v>
          </cell>
          <cell r="B350">
            <v>49.749899194966098</v>
          </cell>
          <cell r="C350">
            <v>92.148679309071795</v>
          </cell>
        </row>
        <row r="351">
          <cell r="A351">
            <v>242.10290467361699</v>
          </cell>
          <cell r="B351">
            <v>49.670291934913401</v>
          </cell>
          <cell r="C351">
            <v>91.952167742104706</v>
          </cell>
        </row>
        <row r="352">
          <cell r="A352">
            <v>244.34305526939701</v>
          </cell>
          <cell r="B352">
            <v>49.590569219241999</v>
          </cell>
          <cell r="C352">
            <v>91.755808086765498</v>
          </cell>
        </row>
        <row r="353">
          <cell r="A353">
            <v>246.60393372343299</v>
          </cell>
          <cell r="B353">
            <v>49.5107311242908</v>
          </cell>
          <cell r="C353">
            <v>91.559589307936307</v>
          </cell>
        </row>
        <row r="354">
          <cell r="A354">
            <v>248.88573182823899</v>
          </cell>
          <cell r="B354">
            <v>49.430777696621803</v>
          </cell>
          <cell r="C354">
            <v>91.363500376715294</v>
          </cell>
        </row>
        <row r="355">
          <cell r="A355">
            <v>251.18864315095701</v>
          </cell>
          <cell r="B355">
            <v>49.350708953014902</v>
          </cell>
          <cell r="C355">
            <v>91.167530274961607</v>
          </cell>
        </row>
        <row r="356">
          <cell r="A356">
            <v>253.51286304979001</v>
          </cell>
          <cell r="B356">
            <v>49.2705248804875</v>
          </cell>
          <cell r="C356">
            <v>90.971667995460905</v>
          </cell>
        </row>
        <row r="357">
          <cell r="A357">
            <v>255.85858869056401</v>
          </cell>
          <cell r="B357">
            <v>49.190225436300302</v>
          </cell>
          <cell r="C357">
            <v>90.775902545549599</v>
          </cell>
        </row>
        <row r="358">
          <cell r="A358">
            <v>258.22601906345898</v>
          </cell>
          <cell r="B358">
            <v>49.109810547953799</v>
          </cell>
          <cell r="C358">
            <v>90.580222950101899</v>
          </cell>
        </row>
        <row r="359">
          <cell r="A359">
            <v>260.61535499988901</v>
          </cell>
          <cell r="B359">
            <v>49.0292801132045</v>
          </cell>
          <cell r="C359">
            <v>90.384618252328295</v>
          </cell>
        </row>
        <row r="360">
          <cell r="A360">
            <v>263.026799189538</v>
          </cell>
          <cell r="B360">
            <v>48.9486340000715</v>
          </cell>
          <cell r="C360">
            <v>90.189077517651796</v>
          </cell>
        </row>
        <row r="361">
          <cell r="A361">
            <v>265.46055619755299</v>
          </cell>
          <cell r="B361">
            <v>48.867872046840802</v>
          </cell>
          <cell r="C361">
            <v>89.993589836072402</v>
          </cell>
        </row>
        <row r="362">
          <cell r="A362">
            <v>267.91683248190299</v>
          </cell>
          <cell r="B362">
            <v>48.786994062073802</v>
          </cell>
          <cell r="C362">
            <v>89.798144323805701</v>
          </cell>
        </row>
        <row r="363">
          <cell r="A363">
            <v>270.39583641088399</v>
          </cell>
          <cell r="B363">
            <v>48.705999824617898</v>
          </cell>
          <cell r="C363">
            <v>89.602730126268597</v>
          </cell>
        </row>
        <row r="364">
          <cell r="A364">
            <v>272.897778280804</v>
          </cell>
          <cell r="B364">
            <v>48.624889083610498</v>
          </cell>
          <cell r="C364">
            <v>89.407336420765503</v>
          </cell>
        </row>
        <row r="365">
          <cell r="A365">
            <v>275.42287033381598</v>
          </cell>
          <cell r="B365">
            <v>48.543661558491202</v>
          </cell>
          <cell r="C365">
            <v>89.211952418702396</v>
          </cell>
        </row>
        <row r="366">
          <cell r="A366">
            <v>277.97132677592799</v>
          </cell>
          <cell r="B366">
            <v>48.462316939009</v>
          </cell>
          <cell r="C366">
            <v>89.016567368533799</v>
          </cell>
        </row>
        <row r="367">
          <cell r="A367">
            <v>280.54336379517099</v>
          </cell>
          <cell r="B367">
            <v>48.380854885230299</v>
          </cell>
          <cell r="C367">
            <v>88.821170557144498</v>
          </cell>
        </row>
        <row r="368">
          <cell r="A368">
            <v>283.13919957993699</v>
          </cell>
          <cell r="B368">
            <v>48.299275027556</v>
          </cell>
          <cell r="C368">
            <v>88.625751314087495</v>
          </cell>
        </row>
        <row r="369">
          <cell r="A369">
            <v>285.75905433749398</v>
          </cell>
          <cell r="B369">
            <v>48.217576966726</v>
          </cell>
          <cell r="C369">
            <v>88.430299012856807</v>
          </cell>
        </row>
        <row r="370">
          <cell r="A370">
            <v>288.40315031265999</v>
          </cell>
          <cell r="B370">
            <v>48.135760273828403</v>
          </cell>
          <cell r="C370">
            <v>88.234803073714502</v>
          </cell>
        </row>
        <row r="371">
          <cell r="A371">
            <v>291.07171180666001</v>
          </cell>
          <cell r="B371">
            <v>48.053824490323201</v>
          </cell>
          <cell r="C371">
            <v>88.039252966781106</v>
          </cell>
        </row>
        <row r="372">
          <cell r="A372">
            <v>293.76496519615301</v>
          </cell>
          <cell r="B372">
            <v>47.971769128046901</v>
          </cell>
          <cell r="C372">
            <v>87.843638214311198</v>
          </cell>
        </row>
        <row r="373">
          <cell r="A373">
            <v>296.48313895243399</v>
          </cell>
          <cell r="B373">
            <v>47.889593669230301</v>
          </cell>
          <cell r="C373">
            <v>87.6479483930745</v>
          </cell>
        </row>
        <row r="374">
          <cell r="A374">
            <v>299.22646366081801</v>
          </cell>
          <cell r="B374">
            <v>47.807297566514301</v>
          </cell>
          <cell r="C374">
            <v>87.452173137462907</v>
          </cell>
        </row>
        <row r="375">
          <cell r="A375">
            <v>301.995172040201</v>
          </cell>
          <cell r="B375">
            <v>47.724880242971103</v>
          </cell>
          <cell r="C375">
            <v>87.256302142061401</v>
          </cell>
        </row>
        <row r="376">
          <cell r="A376">
            <v>304.78949896279801</v>
          </cell>
          <cell r="B376">
            <v>47.642341092118599</v>
          </cell>
          <cell r="C376">
            <v>87.060325164109898</v>
          </cell>
        </row>
        <row r="377">
          <cell r="A377">
            <v>307.60968147406999</v>
          </cell>
          <cell r="B377">
            <v>47.559679477943398</v>
          </cell>
          <cell r="C377">
            <v>86.864232026550596</v>
          </cell>
        </row>
        <row r="378">
          <cell r="A378">
            <v>310.45595881283498</v>
          </cell>
          <cell r="B378">
            <v>47.476894734924997</v>
          </cell>
          <cell r="C378">
            <v>86.668012620538505</v>
          </cell>
        </row>
        <row r="379">
          <cell r="A379">
            <v>313.32857243155797</v>
          </cell>
          <cell r="B379">
            <v>47.393986168059698</v>
          </cell>
          <cell r="C379">
            <v>86.471656908298399</v>
          </cell>
        </row>
        <row r="380">
          <cell r="A380">
            <v>316.22776601683699</v>
          </cell>
          <cell r="B380">
            <v>47.310953052891101</v>
          </cell>
          <cell r="C380">
            <v>86.275154926283804</v>
          </cell>
        </row>
        <row r="381">
          <cell r="A381">
            <v>319.15378551007598</v>
          </cell>
          <cell r="B381">
            <v>47.2277946355334</v>
          </cell>
          <cell r="C381">
            <v>86.078496787128699</v>
          </cell>
        </row>
        <row r="382">
          <cell r="A382">
            <v>322.106879128343</v>
          </cell>
          <cell r="B382">
            <v>47.1445101327092</v>
          </cell>
          <cell r="C382">
            <v>85.881672683470597</v>
          </cell>
        </row>
        <row r="383">
          <cell r="A383">
            <v>325.087297385434</v>
          </cell>
          <cell r="B383">
            <v>47.061098731785997</v>
          </cell>
          <cell r="C383">
            <v>85.684672890384306</v>
          </cell>
        </row>
        <row r="384">
          <cell r="A384">
            <v>328.095293113119</v>
          </cell>
          <cell r="B384">
            <v>46.977559590807701</v>
          </cell>
          <cell r="C384">
            <v>85.487487768215701</v>
          </cell>
        </row>
        <row r="385">
          <cell r="A385">
            <v>331.13112148259103</v>
          </cell>
          <cell r="B385">
            <v>46.893891838546203</v>
          </cell>
          <cell r="C385">
            <v>85.290107765932902</v>
          </cell>
        </row>
        <row r="386">
          <cell r="A386">
            <v>334.19504002611399</v>
          </cell>
          <cell r="B386">
            <v>46.810094574540202</v>
          </cell>
          <cell r="C386">
            <v>85.092523423821802</v>
          </cell>
        </row>
        <row r="387">
          <cell r="A387">
            <v>337.28730865886803</v>
          </cell>
          <cell r="B387">
            <v>46.726166869137899</v>
          </cell>
          <cell r="C387">
            <v>84.894725376156103</v>
          </cell>
        </row>
        <row r="388">
          <cell r="A388">
            <v>340.40818970100003</v>
          </cell>
          <cell r="B388">
            <v>46.642107763566997</v>
          </cell>
          <cell r="C388">
            <v>84.696704355241394</v>
          </cell>
        </row>
        <row r="389">
          <cell r="A389">
            <v>343.55794789987402</v>
          </cell>
          <cell r="B389">
            <v>46.557916269974697</v>
          </cell>
          <cell r="C389">
            <v>84.498451193574994</v>
          </cell>
        </row>
        <row r="390">
          <cell r="A390">
            <v>346.73685045253097</v>
          </cell>
          <cell r="B390">
            <v>46.473591371500298</v>
          </cell>
          <cell r="C390">
            <v>84.2999568273937</v>
          </cell>
        </row>
        <row r="391">
          <cell r="A391">
            <v>349.94516702835699</v>
          </cell>
          <cell r="B391">
            <v>46.389132022335197</v>
          </cell>
          <cell r="C391">
            <v>84.101212299711406</v>
          </cell>
        </row>
        <row r="392">
          <cell r="A392">
            <v>353.183169791956</v>
          </cell>
          <cell r="B392">
            <v>46.304537147798399</v>
          </cell>
          <cell r="C392">
            <v>83.902208763677706</v>
          </cell>
        </row>
        <row r="393">
          <cell r="A393">
            <v>356.45113342624398</v>
          </cell>
          <cell r="B393">
            <v>46.219805644408801</v>
          </cell>
          <cell r="C393">
            <v>83.702937485501494</v>
          </cell>
        </row>
        <row r="394">
          <cell r="A394">
            <v>359.74933515574202</v>
          </cell>
          <cell r="B394">
            <v>46.134936379966597</v>
          </cell>
          <cell r="C394">
            <v>83.503389847826895</v>
          </cell>
        </row>
        <row r="395">
          <cell r="A395">
            <v>363.07805477010101</v>
          </cell>
          <cell r="B395">
            <v>46.0499281936494</v>
          </cell>
          <cell r="C395">
            <v>83.303557353511096</v>
          </cell>
        </row>
        <row r="396">
          <cell r="A396">
            <v>366.437574647833</v>
          </cell>
          <cell r="B396">
            <v>45.964779896094797</v>
          </cell>
          <cell r="C396">
            <v>83.103431628020701</v>
          </cell>
        </row>
        <row r="397">
          <cell r="A397">
            <v>369.828179780266</v>
          </cell>
          <cell r="B397">
            <v>45.879490269507102</v>
          </cell>
          <cell r="C397">
            <v>82.903004423570906</v>
          </cell>
        </row>
        <row r="398">
          <cell r="A398">
            <v>373.25015779571999</v>
          </cell>
          <cell r="B398">
            <v>45.794058067762798</v>
          </cell>
          <cell r="C398">
            <v>82.702267622334404</v>
          </cell>
        </row>
        <row r="399">
          <cell r="A399">
            <v>376.70379898390797</v>
          </cell>
          <cell r="B399">
            <v>45.708482016525203</v>
          </cell>
          <cell r="C399">
            <v>82.501213239814504</v>
          </cell>
        </row>
        <row r="400">
          <cell r="A400">
            <v>380.189396320561</v>
          </cell>
          <cell r="B400">
            <v>45.6227608133646</v>
          </cell>
          <cell r="C400">
            <v>82.299833428298697</v>
          </cell>
        </row>
        <row r="401">
          <cell r="A401">
            <v>383.70724549227799</v>
          </cell>
          <cell r="B401">
            <v>45.536893127885499</v>
          </cell>
          <cell r="C401">
            <v>82.098120480493805</v>
          </cell>
        </row>
        <row r="402">
          <cell r="A402">
            <v>387.25764492161699</v>
          </cell>
          <cell r="B402">
            <v>45.450877601858402</v>
          </cell>
          <cell r="C402">
            <v>81.896066832694899</v>
          </cell>
        </row>
        <row r="403">
          <cell r="A403">
            <v>390.84089579240202</v>
          </cell>
          <cell r="B403">
            <v>45.364712849386599</v>
          </cell>
          <cell r="C403">
            <v>81.693665069316793</v>
          </cell>
        </row>
        <row r="404">
          <cell r="A404">
            <v>394.45730207527799</v>
          </cell>
          <cell r="B404">
            <v>45.278397457028397</v>
          </cell>
          <cell r="C404">
            <v>81.490907925291694</v>
          </cell>
        </row>
        <row r="405">
          <cell r="A405">
            <v>398.10717055349699</v>
          </cell>
          <cell r="B405">
            <v>45.191929983984501</v>
          </cell>
          <cell r="C405">
            <v>81.287788290727704</v>
          </cell>
        </row>
        <row r="406">
          <cell r="A406">
            <v>401.79081084894</v>
          </cell>
          <cell r="B406">
            <v>45.105308962249403</v>
          </cell>
          <cell r="C406">
            <v>81.0842992138451</v>
          </cell>
        </row>
        <row r="407">
          <cell r="A407">
            <v>405.50853544838299</v>
          </cell>
          <cell r="B407">
            <v>45.018532896819899</v>
          </cell>
          <cell r="C407">
            <v>80.880433905546894</v>
          </cell>
        </row>
        <row r="408">
          <cell r="A408">
            <v>409.26065973000999</v>
          </cell>
          <cell r="B408">
            <v>44.931600265850101</v>
          </cell>
          <cell r="C408">
            <v>80.676185742165799</v>
          </cell>
        </row>
        <row r="409">
          <cell r="A409">
            <v>413.04750199016098</v>
          </cell>
          <cell r="B409">
            <v>44.8445095208887</v>
          </cell>
          <cell r="C409">
            <v>80.471548270204593</v>
          </cell>
        </row>
        <row r="410">
          <cell r="A410">
            <v>416.86938347033498</v>
          </cell>
          <cell r="B410">
            <v>44.757259087061598</v>
          </cell>
          <cell r="C410">
            <v>80.266515209388103</v>
          </cell>
        </row>
        <row r="411">
          <cell r="A411">
            <v>420.72662838444398</v>
          </cell>
          <cell r="B411">
            <v>44.669847363320102</v>
          </cell>
          <cell r="C411">
            <v>80.061080457285101</v>
          </cell>
        </row>
        <row r="412">
          <cell r="A412">
            <v>424.61956394631198</v>
          </cell>
          <cell r="B412">
            <v>44.582272722652</v>
          </cell>
          <cell r="C412">
            <v>79.8552380923594</v>
          </cell>
        </row>
        <row r="413">
          <cell r="A413">
            <v>428.54852039743901</v>
          </cell>
          <cell r="B413">
            <v>44.494533512341398</v>
          </cell>
          <cell r="C413">
            <v>79.648982378441005</v>
          </cell>
        </row>
        <row r="414">
          <cell r="A414">
            <v>432.51383103500802</v>
          </cell>
          <cell r="B414">
            <v>44.4066280542269</v>
          </cell>
          <cell r="C414">
            <v>79.442307768536295</v>
          </cell>
        </row>
        <row r="415">
          <cell r="A415">
            <v>436.51583224016503</v>
          </cell>
          <cell r="B415">
            <v>44.318554644969602</v>
          </cell>
          <cell r="C415">
            <v>79.235208908871996</v>
          </cell>
        </row>
        <row r="416">
          <cell r="A416">
            <v>440.55486350655298</v>
          </cell>
          <cell r="B416">
            <v>44.230311556332403</v>
          </cell>
          <cell r="C416">
            <v>79.027680642604807</v>
          </cell>
        </row>
        <row r="417">
          <cell r="A417">
            <v>444.63126746910802</v>
          </cell>
          <cell r="B417">
            <v>44.1418970354827</v>
          </cell>
          <cell r="C417">
            <v>78.819718014144399</v>
          </cell>
        </row>
        <row r="418">
          <cell r="A418">
            <v>448.745389933132</v>
          </cell>
          <cell r="B418">
            <v>44.053309305295798</v>
          </cell>
          <cell r="C418">
            <v>78.611316272898904</v>
          </cell>
        </row>
        <row r="419">
          <cell r="A419">
            <v>452.89757990362</v>
          </cell>
          <cell r="B419">
            <v>43.964546564686103</v>
          </cell>
          <cell r="C419">
            <v>78.402470877608096</v>
          </cell>
        </row>
        <row r="420">
          <cell r="A420">
            <v>457.08818961487401</v>
          </cell>
          <cell r="B420">
            <v>43.875606988938102</v>
          </cell>
          <cell r="C420">
            <v>78.193177500226398</v>
          </cell>
        </row>
        <row r="421">
          <cell r="A421">
            <v>461.317574560379</v>
          </cell>
          <cell r="B421">
            <v>43.786488730064697</v>
          </cell>
          <cell r="C421">
            <v>77.983432030100602</v>
          </cell>
        </row>
        <row r="422">
          <cell r="A422">
            <v>465.58609352295798</v>
          </cell>
          <cell r="B422">
            <v>43.697189917167499</v>
          </cell>
          <cell r="C422">
            <v>77.773230577918</v>
          </cell>
        </row>
        <row r="423">
          <cell r="A423">
            <v>469.89410860521502</v>
          </cell>
          <cell r="B423">
            <v>43.607708656818502</v>
          </cell>
          <cell r="C423">
            <v>77.562569479815807</v>
          </cell>
        </row>
        <row r="424">
          <cell r="A424">
            <v>474.24198526024401</v>
          </cell>
          <cell r="B424">
            <v>43.518043033474001</v>
          </cell>
          <cell r="C424">
            <v>77.351445301939094</v>
          </cell>
        </row>
        <row r="425">
          <cell r="A425">
            <v>478.63009232263801</v>
          </cell>
          <cell r="B425">
            <v>43.428191109867498</v>
          </cell>
          <cell r="C425">
            <v>77.139854843971193</v>
          </cell>
        </row>
        <row r="426">
          <cell r="A426">
            <v>483.05880203977199</v>
          </cell>
          <cell r="B426">
            <v>43.338150927449099</v>
          </cell>
          <cell r="C426">
            <v>76.927795143471897</v>
          </cell>
        </row>
        <row r="427">
          <cell r="A427">
            <v>487.52849010338599</v>
          </cell>
          <cell r="B427">
            <v>43.247920506828798</v>
          </cell>
          <cell r="C427">
            <v>76.715263480026493</v>
          </cell>
        </row>
        <row r="428">
          <cell r="A428">
            <v>492.03953568144999</v>
          </cell>
          <cell r="B428">
            <v>43.157497848245299</v>
          </cell>
          <cell r="C428">
            <v>76.502257379457305</v>
          </cell>
        </row>
        <row r="429">
          <cell r="A429">
            <v>496.59232145033599</v>
          </cell>
          <cell r="B429">
            <v>43.066880932042899</v>
          </cell>
          <cell r="C429">
            <v>76.288774617850805</v>
          </cell>
        </row>
        <row r="430">
          <cell r="A430">
            <v>501.18723362727201</v>
          </cell>
          <cell r="B430">
            <v>42.976067719165599</v>
          </cell>
          <cell r="C430">
            <v>76.074813225652605</v>
          </cell>
        </row>
        <row r="431">
          <cell r="A431">
            <v>505.82466200311302</v>
          </cell>
          <cell r="B431">
            <v>42.885056151671598</v>
          </cell>
          <cell r="C431">
            <v>75.860371491616903</v>
          </cell>
        </row>
        <row r="432">
          <cell r="A432">
            <v>510.50499997540601</v>
          </cell>
          <cell r="B432">
            <v>42.793844153277398</v>
          </cell>
          <cell r="C432">
            <v>75.645447967361207</v>
          </cell>
        </row>
        <row r="433">
          <cell r="A433">
            <v>515.22864458175604</v>
          </cell>
          <cell r="B433">
            <v>42.702429629892002</v>
          </cell>
          <cell r="C433">
            <v>75.430041470827902</v>
          </cell>
        </row>
        <row r="434">
          <cell r="A434">
            <v>519.99599653351504</v>
          </cell>
          <cell r="B434">
            <v>42.610810470202601</v>
          </cell>
          <cell r="C434">
            <v>75.214151090848205</v>
          </cell>
        </row>
        <row r="435">
          <cell r="A435">
            <v>524.80746024977202</v>
          </cell>
          <cell r="B435">
            <v>42.5189845462439</v>
          </cell>
          <cell r="C435">
            <v>74.997776190643506</v>
          </cell>
        </row>
        <row r="436">
          <cell r="A436">
            <v>529.66344389165704</v>
          </cell>
          <cell r="B436">
            <v>42.426949714034798</v>
          </cell>
          <cell r="C436">
            <v>74.780916412645496</v>
          </cell>
        </row>
        <row r="437">
          <cell r="A437">
            <v>534.56435939697099</v>
          </cell>
          <cell r="B437">
            <v>42.334703814164399</v>
          </cell>
          <cell r="C437">
            <v>74.563571681324106</v>
          </cell>
        </row>
        <row r="438">
          <cell r="A438">
            <v>539.51062251512701</v>
          </cell>
          <cell r="B438">
            <v>42.242244672468203</v>
          </cell>
          <cell r="C438">
            <v>74.345742208009995</v>
          </cell>
        </row>
        <row r="439">
          <cell r="A439">
            <v>544.50265284242096</v>
          </cell>
          <cell r="B439">
            <v>42.149570100679902</v>
          </cell>
          <cell r="C439">
            <v>74.127428494464496</v>
          </cell>
        </row>
        <row r="440">
          <cell r="A440">
            <v>549.54087385762398</v>
          </cell>
          <cell r="B440">
            <v>42.0566778971179</v>
          </cell>
          <cell r="C440">
            <v>73.908631336660406</v>
          </cell>
        </row>
        <row r="441">
          <cell r="A441">
            <v>554.62571295790997</v>
          </cell>
          <cell r="B441">
            <v>41.9635658473928</v>
          </cell>
          <cell r="C441">
            <v>73.689351828826005</v>
          </cell>
        </row>
        <row r="442">
          <cell r="A442">
            <v>559.75760149510995</v>
          </cell>
          <cell r="B442">
            <v>41.870231725118401</v>
          </cell>
          <cell r="C442">
            <v>73.469591366772605</v>
          </cell>
        </row>
        <row r="443">
          <cell r="A443">
            <v>564.93697481230197</v>
          </cell>
          <cell r="B443">
            <v>41.776673292656803</v>
          </cell>
          <cell r="C443">
            <v>73.249351651741406</v>
          </cell>
        </row>
        <row r="444">
          <cell r="A444">
            <v>570.16427228074701</v>
          </cell>
          <cell r="B444">
            <v>41.682888301902601</v>
          </cell>
          <cell r="C444">
            <v>73.028634694423701</v>
          </cell>
        </row>
        <row r="445">
          <cell r="A445">
            <v>575.43993733715604</v>
          </cell>
          <cell r="B445">
            <v>41.588874495033103</v>
          </cell>
          <cell r="C445">
            <v>72.807442817817105</v>
          </cell>
        </row>
        <row r="446">
          <cell r="A446">
            <v>580.764417521312</v>
          </cell>
          <cell r="B446">
            <v>41.494629605332598</v>
          </cell>
          <cell r="C446">
            <v>72.585778661215201</v>
          </cell>
        </row>
        <row r="447">
          <cell r="A447">
            <v>586.13816451402795</v>
          </cell>
          <cell r="B447">
            <v>41.400151358012003</v>
          </cell>
          <cell r="C447">
            <v>72.363645183482305</v>
          </cell>
        </row>
        <row r="448">
          <cell r="A448">
            <v>591.56163417547305</v>
          </cell>
          <cell r="B448">
            <v>41.305437471037699</v>
          </cell>
          <cell r="C448">
            <v>72.141045666179096</v>
          </cell>
        </row>
        <row r="449">
          <cell r="A449">
            <v>597.03528658383595</v>
          </cell>
          <cell r="B449">
            <v>41.210485656010903</v>
          </cell>
          <cell r="C449">
            <v>71.917983717104093</v>
          </cell>
        </row>
        <row r="450">
          <cell r="A450">
            <v>602.55958607435696</v>
          </cell>
          <cell r="B450">
            <v>41.1152936190446</v>
          </cell>
          <cell r="C450">
            <v>71.694463273360697</v>
          </cell>
        </row>
        <row r="451">
          <cell r="A451">
            <v>608.13500127871703</v>
          </cell>
          <cell r="B451">
            <v>41.019859061649399</v>
          </cell>
          <cell r="C451">
            <v>71.470488604123503</v>
          </cell>
        </row>
        <row r="452">
          <cell r="A452">
            <v>613.762005164794</v>
          </cell>
          <cell r="B452">
            <v>40.924179681677501</v>
          </cell>
          <cell r="C452">
            <v>71.246064314007398</v>
          </cell>
        </row>
        <row r="453">
          <cell r="A453">
            <v>619.44107507678098</v>
          </cell>
          <cell r="B453">
            <v>40.828253174246399</v>
          </cell>
          <cell r="C453">
            <v>71.021195345637096</v>
          </cell>
        </row>
        <row r="454">
          <cell r="A454">
            <v>625.17269277568505</v>
          </cell>
          <cell r="B454">
            <v>40.732077232702302</v>
          </cell>
          <cell r="C454">
            <v>70.795886982472098</v>
          </cell>
        </row>
        <row r="455">
          <cell r="A455">
            <v>630.957344480193</v>
          </cell>
          <cell r="B455">
            <v>40.6356495495979</v>
          </cell>
          <cell r="C455">
            <v>70.570144851360098</v>
          </cell>
        </row>
        <row r="456">
          <cell r="A456">
            <v>636.79552090791503</v>
          </cell>
          <cell r="B456">
            <v>40.538967817693099</v>
          </cell>
          <cell r="C456">
            <v>70.343974925241298</v>
          </cell>
        </row>
        <row r="457">
          <cell r="A457">
            <v>642.68771731701895</v>
          </cell>
          <cell r="B457">
            <v>40.442029730960499</v>
          </cell>
          <cell r="C457">
            <v>70.117383525213299</v>
          </cell>
        </row>
        <row r="458">
          <cell r="A458">
            <v>648.63443354823801</v>
          </cell>
          <cell r="B458">
            <v>40.3448329856217</v>
          </cell>
          <cell r="C458">
            <v>69.890377322950101</v>
          </cell>
        </row>
        <row r="459">
          <cell r="A459">
            <v>654.63617406727496</v>
          </cell>
          <cell r="B459">
            <v>40.247375281199403</v>
          </cell>
          <cell r="C459">
            <v>69.662963342813498</v>
          </cell>
        </row>
        <row r="460">
          <cell r="A460">
            <v>660.69344800759598</v>
          </cell>
          <cell r="B460">
            <v>40.149654321581998</v>
          </cell>
          <cell r="C460">
            <v>69.435148963744396</v>
          </cell>
        </row>
        <row r="461">
          <cell r="A461">
            <v>666.80676921362203</v>
          </cell>
          <cell r="B461">
            <v>40.051667816111603</v>
          </cell>
          <cell r="C461">
            <v>69.206941921179407</v>
          </cell>
        </row>
        <row r="462">
          <cell r="A462">
            <v>672.97665628431696</v>
          </cell>
          <cell r="B462">
            <v>39.953413480665802</v>
          </cell>
          <cell r="C462">
            <v>68.978350308410199</v>
          </cell>
        </row>
        <row r="463">
          <cell r="A463">
            <v>679.20363261718398</v>
          </cell>
          <cell r="B463">
            <v>39.854889038811699</v>
          </cell>
          <cell r="C463">
            <v>68.749382578712002</v>
          </cell>
        </row>
        <row r="464">
          <cell r="A464">
            <v>685.48822645266102</v>
          </cell>
          <cell r="B464">
            <v>39.756092222882998</v>
          </cell>
          <cell r="C464">
            <v>68.520047545823004</v>
          </cell>
        </row>
        <row r="465">
          <cell r="A465">
            <v>691.83097091893603</v>
          </cell>
          <cell r="B465">
            <v>39.657020775181103</v>
          </cell>
          <cell r="C465">
            <v>68.290354385979398</v>
          </cell>
        </row>
        <row r="466">
          <cell r="A466">
            <v>698.23240407717105</v>
          </cell>
          <cell r="B466">
            <v>39.557672449090802</v>
          </cell>
          <cell r="C466">
            <v>68.060312638292501</v>
          </cell>
        </row>
        <row r="467">
          <cell r="A467">
            <v>704.69306896714602</v>
          </cell>
          <cell r="B467">
            <v>39.458045010271199</v>
          </cell>
          <cell r="C467">
            <v>67.829932205799594</v>
          </cell>
        </row>
        <row r="468">
          <cell r="A468">
            <v>711.21351365332896</v>
          </cell>
          <cell r="B468">
            <v>39.358136237846999</v>
          </cell>
          <cell r="C468">
            <v>67.5992233562514</v>
          </cell>
        </row>
        <row r="469">
          <cell r="A469">
            <v>717.79429127136098</v>
          </cell>
          <cell r="B469">
            <v>39.257943925600799</v>
          </cell>
          <cell r="C469">
            <v>67.368196722429502</v>
          </cell>
        </row>
        <row r="470">
          <cell r="A470">
            <v>724.43596007499002</v>
          </cell>
          <cell r="B470">
            <v>39.157465883159901</v>
          </cell>
          <cell r="C470">
            <v>67.136863302155703</v>
          </cell>
        </row>
        <row r="471">
          <cell r="A471">
            <v>731.13908348341704</v>
          </cell>
          <cell r="B471">
            <v>39.0566999372598</v>
          </cell>
          <cell r="C471">
            <v>66.905234459008</v>
          </cell>
        </row>
        <row r="472">
          <cell r="A472">
            <v>737.90423012910105</v>
          </cell>
          <cell r="B472">
            <v>38.955643932927799</v>
          </cell>
          <cell r="C472">
            <v>66.673321921496097</v>
          </cell>
        </row>
        <row r="473">
          <cell r="A473">
            <v>744.73197390598898</v>
          </cell>
          <cell r="B473">
            <v>38.854295734753897</v>
          </cell>
          <cell r="C473">
            <v>66.441137783279103</v>
          </cell>
        </row>
        <row r="474">
          <cell r="A474">
            <v>751.62289401820499</v>
          </cell>
          <cell r="B474">
            <v>38.752653228108102</v>
          </cell>
          <cell r="C474">
            <v>66.2086945022034</v>
          </cell>
        </row>
        <row r="475">
          <cell r="A475">
            <v>758.57757502918298</v>
          </cell>
          <cell r="B475">
            <v>38.650714320421201</v>
          </cell>
          <cell r="C475">
            <v>65.976004899969297</v>
          </cell>
        </row>
        <row r="476">
          <cell r="A476">
            <v>765.596606911256</v>
          </cell>
          <cell r="B476">
            <v>38.548476942419398</v>
          </cell>
          <cell r="C476">
            <v>65.743082160832401</v>
          </cell>
        </row>
        <row r="477">
          <cell r="A477">
            <v>772.68058509570199</v>
          </cell>
          <cell r="B477">
            <v>38.445939049401503</v>
          </cell>
          <cell r="C477">
            <v>65.509939830631296</v>
          </cell>
        </row>
        <row r="478">
          <cell r="A478">
            <v>779.83011052325799</v>
          </cell>
          <cell r="B478">
            <v>38.343098622493102</v>
          </cell>
          <cell r="C478">
            <v>65.2765918152257</v>
          </cell>
        </row>
        <row r="479">
          <cell r="A479">
            <v>787.04578969509805</v>
          </cell>
          <cell r="B479">
            <v>38.2399536699332</v>
          </cell>
          <cell r="C479">
            <v>65.043052379071398</v>
          </cell>
        </row>
        <row r="480">
          <cell r="A480">
            <v>794.32823472428095</v>
          </cell>
          <cell r="B480">
            <v>38.136502228340703</v>
          </cell>
          <cell r="C480">
            <v>64.809336143330995</v>
          </cell>
        </row>
        <row r="481">
          <cell r="A481">
            <v>801.67806338767798</v>
          </cell>
          <cell r="B481">
            <v>38.032742363972602</v>
          </cell>
          <cell r="C481">
            <v>64.575458083567099</v>
          </cell>
        </row>
        <row r="482">
          <cell r="A482">
            <v>809.09589917838196</v>
          </cell>
          <cell r="B482">
            <v>37.928672174023802</v>
          </cell>
          <cell r="C482">
            <v>64.341433527836102</v>
          </cell>
        </row>
        <row r="483">
          <cell r="A483">
            <v>816.58237135859201</v>
          </cell>
          <cell r="B483">
            <v>37.824289787879799</v>
          </cell>
          <cell r="C483">
            <v>64.107278153879506</v>
          </cell>
        </row>
        <row r="484">
          <cell r="A484">
            <v>824.13811501300199</v>
          </cell>
          <cell r="B484">
            <v>37.719593368385901</v>
          </cell>
          <cell r="C484">
            <v>63.873007986368201</v>
          </cell>
        </row>
        <row r="485">
          <cell r="A485">
            <v>831.76377110267003</v>
          </cell>
          <cell r="B485">
            <v>37.614581113129397</v>
          </cell>
          <cell r="C485">
            <v>63.638639394129697</v>
          </cell>
        </row>
        <row r="486">
          <cell r="A486">
            <v>839.45998651939703</v>
          </cell>
          <cell r="B486">
            <v>37.509251255679999</v>
          </cell>
          <cell r="C486">
            <v>63.404189086638702</v>
          </cell>
        </row>
        <row r="487">
          <cell r="A487">
            <v>847.22741414059601</v>
          </cell>
          <cell r="B487">
            <v>37.4036020668566</v>
          </cell>
          <cell r="C487">
            <v>63.169674110711703</v>
          </cell>
        </row>
        <row r="488">
          <cell r="A488">
            <v>855.06671288468306</v>
          </cell>
          <cell r="B488">
            <v>37.297631855973002</v>
          </cell>
          <cell r="C488">
            <v>62.935111846763498</v>
          </cell>
        </row>
        <row r="489">
          <cell r="A489">
            <v>862.97854776697</v>
          </cell>
          <cell r="B489">
            <v>37.19133897207</v>
          </cell>
          <cell r="C489">
            <v>62.700520004819403</v>
          </cell>
        </row>
        <row r="490">
          <cell r="A490">
            <v>870.96358995608</v>
          </cell>
          <cell r="B490">
            <v>37.0847218051575</v>
          </cell>
          <cell r="C490">
            <v>62.465916620442897</v>
          </cell>
        </row>
        <row r="491">
          <cell r="A491">
            <v>879.022516830884</v>
          </cell>
          <cell r="B491">
            <v>36.977778787423901</v>
          </cell>
          <cell r="C491">
            <v>62.2313200502578</v>
          </cell>
        </row>
        <row r="492">
          <cell r="A492">
            <v>887.15601203795995</v>
          </cell>
          <cell r="B492">
            <v>36.870508394438602</v>
          </cell>
          <cell r="C492">
            <v>61.996748967244201</v>
          </cell>
        </row>
        <row r="493">
          <cell r="A493">
            <v>895.36476554959302</v>
          </cell>
          <cell r="B493">
            <v>36.762909146355902</v>
          </cell>
          <cell r="C493">
            <v>61.762222355972597</v>
          </cell>
        </row>
        <row r="494">
          <cell r="A494">
            <v>903.64947372230097</v>
          </cell>
          <cell r="B494">
            <v>36.654979609085501</v>
          </cell>
          <cell r="C494">
            <v>61.527759507439299</v>
          </cell>
        </row>
        <row r="495">
          <cell r="A495">
            <v>912.01083935590896</v>
          </cell>
          <cell r="B495">
            <v>36.546718395456402</v>
          </cell>
          <cell r="C495">
            <v>61.293380013732303</v>
          </cell>
        </row>
        <row r="496">
          <cell r="A496">
            <v>920.44957175317097</v>
          </cell>
          <cell r="B496">
            <v>36.438124166358698</v>
          </cell>
          <cell r="C496">
            <v>61.059103762407098</v>
          </cell>
        </row>
        <row r="497">
          <cell r="A497">
            <v>928.96638677993599</v>
          </cell>
          <cell r="B497">
            <v>36.329195631871201</v>
          </cell>
          <cell r="C497">
            <v>60.824950930747001</v>
          </cell>
        </row>
        <row r="498">
          <cell r="A498">
            <v>937.56200692588004</v>
          </cell>
          <cell r="B498">
            <v>36.2199315523821</v>
          </cell>
          <cell r="C498">
            <v>60.590941979891902</v>
          </cell>
        </row>
        <row r="499">
          <cell r="A499">
            <v>946.23716136579196</v>
          </cell>
          <cell r="B499">
            <v>36.110330739642301</v>
          </cell>
          <cell r="C499">
            <v>60.357097648223601</v>
          </cell>
        </row>
        <row r="500">
          <cell r="A500">
            <v>954.99258602143505</v>
          </cell>
          <cell r="B500">
            <v>36.000392057865596</v>
          </cell>
          <cell r="C500">
            <v>60.123438945364001</v>
          </cell>
        </row>
        <row r="501">
          <cell r="A501">
            <v>963.82902362396999</v>
          </cell>
          <cell r="B501">
            <v>35.890114424744802</v>
          </cell>
          <cell r="C501">
            <v>59.889987145212402</v>
          </cell>
        </row>
        <row r="502">
          <cell r="A502">
            <v>972.74722377696503</v>
          </cell>
          <cell r="B502">
            <v>35.779496812467002</v>
          </cell>
          <cell r="C502">
            <v>59.656763779098497</v>
          </cell>
        </row>
        <row r="503">
          <cell r="A503">
            <v>981.74794301998395</v>
          </cell>
          <cell r="B503">
            <v>35.668538248729099</v>
          </cell>
          <cell r="C503">
            <v>59.4237906289829</v>
          </cell>
        </row>
        <row r="504">
          <cell r="A504">
            <v>990.83194489276696</v>
          </cell>
          <cell r="B504">
            <v>35.557237817668501</v>
          </cell>
          <cell r="C504">
            <v>59.191089719855299</v>
          </cell>
        </row>
        <row r="505">
          <cell r="A505">
            <v>1000</v>
          </cell>
          <cell r="B505">
            <v>35.4455946608199</v>
          </cell>
          <cell r="C505">
            <v>58.958683312498003</v>
          </cell>
        </row>
        <row r="506">
          <cell r="A506">
            <v>1009.2528860766801</v>
          </cell>
          <cell r="B506">
            <v>35.333607978017902</v>
          </cell>
          <cell r="C506">
            <v>58.726593895797897</v>
          </cell>
        </row>
        <row r="507">
          <cell r="A507">
            <v>1018.59138805411</v>
          </cell>
          <cell r="B507">
            <v>35.221277028263401</v>
          </cell>
          <cell r="C507">
            <v>58.494844178833503</v>
          </cell>
        </row>
        <row r="508">
          <cell r="A508">
            <v>1028.01629812647</v>
          </cell>
          <cell r="B508">
            <v>35.1086011305905</v>
          </cell>
          <cell r="C508">
            <v>58.263457083103198</v>
          </cell>
        </row>
        <row r="509">
          <cell r="A509">
            <v>1037.52841581801</v>
          </cell>
          <cell r="B509">
            <v>34.995579664849302</v>
          </cell>
          <cell r="C509">
            <v>58.0324557340494</v>
          </cell>
        </row>
        <row r="510">
          <cell r="A510">
            <v>1047.12854805089</v>
          </cell>
          <cell r="B510">
            <v>34.8822120725224</v>
          </cell>
          <cell r="C510">
            <v>57.801863453100403</v>
          </cell>
        </row>
        <row r="511">
          <cell r="A511">
            <v>1056.8175092136501</v>
          </cell>
          <cell r="B511">
            <v>34.768497857440998</v>
          </cell>
          <cell r="C511">
            <v>57.571703748896603</v>
          </cell>
        </row>
        <row r="512">
          <cell r="A512">
            <v>1066.59612123025</v>
          </cell>
          <cell r="B512">
            <v>34.654436586520497</v>
          </cell>
          <cell r="C512">
            <v>57.342000308894399</v>
          </cell>
        </row>
        <row r="513">
          <cell r="A513">
            <v>1076.46521362983</v>
          </cell>
          <cell r="B513">
            <v>34.540027890418799</v>
          </cell>
          <cell r="C513">
            <v>57.1127769904408</v>
          </cell>
        </row>
        <row r="514">
          <cell r="A514">
            <v>1086.42562361706</v>
          </cell>
          <cell r="B514">
            <v>34.425271464186402</v>
          </cell>
          <cell r="C514">
            <v>56.884057811988797</v>
          </cell>
        </row>
        <row r="515">
          <cell r="A515">
            <v>1096.47819614318</v>
          </cell>
          <cell r="B515">
            <v>34.310167067875298</v>
          </cell>
          <cell r="C515">
            <v>56.655866944112702</v>
          </cell>
        </row>
        <row r="516">
          <cell r="A516">
            <v>1106.62378397766</v>
          </cell>
          <cell r="B516">
            <v>34.194714527094</v>
          </cell>
          <cell r="C516">
            <v>56.428228700337499</v>
          </cell>
        </row>
        <row r="517">
          <cell r="A517">
            <v>1116.86324778056</v>
          </cell>
          <cell r="B517">
            <v>34.078913733542599</v>
          </cell>
          <cell r="C517">
            <v>56.201167527917598</v>
          </cell>
        </row>
        <row r="518">
          <cell r="A518">
            <v>1127.1974561755101</v>
          </cell>
          <cell r="B518">
            <v>33.962764645502801</v>
          </cell>
          <cell r="C518">
            <v>55.974707998575703</v>
          </cell>
        </row>
        <row r="519">
          <cell r="A519">
            <v>1137.6272858234299</v>
          </cell>
          <cell r="B519">
            <v>33.846267288281403</v>
          </cell>
          <cell r="C519">
            <v>55.748874799028201</v>
          </cell>
        </row>
        <row r="520">
          <cell r="A520">
            <v>1148.1536214968801</v>
          </cell>
          <cell r="B520">
            <v>33.729421754628298</v>
          </cell>
          <cell r="C520">
            <v>55.5236927215552</v>
          </cell>
        </row>
        <row r="521">
          <cell r="A521">
            <v>1158.7773561551201</v>
          </cell>
          <cell r="B521">
            <v>33.612228205102497</v>
          </cell>
          <cell r="C521">
            <v>55.299186654411599</v>
          </cell>
        </row>
        <row r="522">
          <cell r="A522">
            <v>1169.49939101987</v>
          </cell>
          <cell r="B522">
            <v>33.494686868402802</v>
          </cell>
          <cell r="C522">
            <v>55.075381572260099</v>
          </cell>
        </row>
        <row r="523">
          <cell r="A523">
            <v>1180.3206356517201</v>
          </cell>
          <cell r="B523">
            <v>33.376798041653302</v>
          </cell>
          <cell r="C523">
            <v>54.852302526427998</v>
          </cell>
        </row>
        <row r="524">
          <cell r="A524">
            <v>1191.24200802737</v>
          </cell>
          <cell r="B524">
            <v>33.258562090668903</v>
          </cell>
          <cell r="C524">
            <v>54.629974635380997</v>
          </cell>
        </row>
        <row r="525">
          <cell r="A525">
            <v>1202.26443461741</v>
          </cell>
          <cell r="B525">
            <v>33.1399794501353</v>
          </cell>
          <cell r="C525">
            <v>54.408423074749003</v>
          </cell>
        </row>
        <row r="526">
          <cell r="A526">
            <v>1213.3888504649699</v>
          </cell>
          <cell r="B526">
            <v>33.021050623797798</v>
          </cell>
          <cell r="C526">
            <v>54.187673067773403</v>
          </cell>
        </row>
        <row r="527">
          <cell r="A527">
            <v>1224.61619926504</v>
          </cell>
          <cell r="B527">
            <v>32.901776184570899</v>
          </cell>
          <cell r="C527">
            <v>53.967749875385003</v>
          </cell>
        </row>
        <row r="528">
          <cell r="A528">
            <v>1235.9474334445099</v>
          </cell>
          <cell r="B528">
            <v>32.782156774637301</v>
          </cell>
          <cell r="C528">
            <v>53.7486787865843</v>
          </cell>
        </row>
        <row r="529">
          <cell r="A529">
            <v>1247.38351424294</v>
          </cell>
          <cell r="B529">
            <v>32.662193105473399</v>
          </cell>
          <cell r="C529">
            <v>53.5304851085316</v>
          </cell>
        </row>
        <row r="530">
          <cell r="A530">
            <v>1258.92541179416</v>
          </cell>
          <cell r="B530">
            <v>32.541885957870001</v>
          </cell>
          <cell r="C530">
            <v>53.313194156931303</v>
          </cell>
        </row>
        <row r="531">
          <cell r="A531">
            <v>1270.57410520854</v>
          </cell>
          <cell r="B531">
            <v>32.421236181870398</v>
          </cell>
          <cell r="C531">
            <v>53.096831246157898</v>
          </cell>
        </row>
        <row r="532">
          <cell r="A532">
            <v>1282.3305826560199</v>
          </cell>
          <cell r="B532">
            <v>32.300244696714799</v>
          </cell>
          <cell r="C532">
            <v>52.881421679723701</v>
          </cell>
        </row>
        <row r="533">
          <cell r="A533">
            <v>1294.19584144998</v>
          </cell>
          <cell r="B533">
            <v>32.178912490705898</v>
          </cell>
          <cell r="C533">
            <v>52.666990740540399</v>
          </cell>
        </row>
        <row r="534">
          <cell r="A534">
            <v>1306.17088813184</v>
          </cell>
          <cell r="B534">
            <v>32.057240621049097</v>
          </cell>
          <cell r="C534">
            <v>52.453563681308303</v>
          </cell>
        </row>
        <row r="535">
          <cell r="A535">
            <v>1318.2567385564</v>
          </cell>
          <cell r="B535">
            <v>31.935230213669101</v>
          </cell>
          <cell r="C535">
            <v>52.241165715120196</v>
          </cell>
        </row>
        <row r="536">
          <cell r="A536">
            <v>1330.4544179780901</v>
          </cell>
          <cell r="B536">
            <v>31.812882462947002</v>
          </cell>
          <cell r="C536">
            <v>52.029822005785299</v>
          </cell>
        </row>
        <row r="537">
          <cell r="A537">
            <v>1342.7649611378599</v>
          </cell>
          <cell r="B537">
            <v>31.6901986314687</v>
          </cell>
          <cell r="C537">
            <v>51.819557658645103</v>
          </cell>
        </row>
        <row r="538">
          <cell r="A538">
            <v>1355.1894123510299</v>
          </cell>
          <cell r="B538">
            <v>31.567180049698099</v>
          </cell>
          <cell r="C538">
            <v>51.610397711190203</v>
          </cell>
        </row>
        <row r="539">
          <cell r="A539">
            <v>1367.7288255958399</v>
          </cell>
          <cell r="B539">
            <v>31.443828115633799</v>
          </cell>
          <cell r="C539">
            <v>51.402367123898202</v>
          </cell>
        </row>
        <row r="540">
          <cell r="A540">
            <v>1380.38426460288</v>
          </cell>
          <cell r="B540">
            <v>31.320144294411001</v>
          </cell>
          <cell r="C540">
            <v>51.1954907710589</v>
          </cell>
        </row>
        <row r="541">
          <cell r="A541">
            <v>1393.1568029452999</v>
          </cell>
          <cell r="B541">
            <v>31.1961301178935</v>
          </cell>
          <cell r="C541">
            <v>50.989793431919999</v>
          </cell>
        </row>
        <row r="542">
          <cell r="A542">
            <v>1406.04752412991</v>
          </cell>
          <cell r="B542">
            <v>31.0717871842077</v>
          </cell>
          <cell r="C542">
            <v>50.785299781739397</v>
          </cell>
        </row>
        <row r="543">
          <cell r="A543">
            <v>1419.05752168909</v>
          </cell>
          <cell r="B543">
            <v>30.947117157251402</v>
          </cell>
          <cell r="C543">
            <v>50.582034383058101</v>
          </cell>
        </row>
        <row r="544">
          <cell r="A544">
            <v>1432.1878992735401</v>
          </cell>
          <cell r="B544">
            <v>30.822121766175702</v>
          </cell>
          <cell r="C544">
            <v>50.380021677144597</v>
          </cell>
        </row>
        <row r="545">
          <cell r="A545">
            <v>1445.43977074592</v>
          </cell>
          <cell r="B545">
            <v>30.696802804821498</v>
          </cell>
          <cell r="C545">
            <v>50.179285975478997</v>
          </cell>
        </row>
        <row r="546">
          <cell r="A546">
            <v>1458.8142602753401</v>
          </cell>
          <cell r="B546">
            <v>30.571162131135299</v>
          </cell>
          <cell r="C546">
            <v>49.979851451481203</v>
          </cell>
        </row>
        <row r="547">
          <cell r="A547">
            <v>1472.3125024327101</v>
          </cell>
          <cell r="B547">
            <v>30.445201666554201</v>
          </cell>
          <cell r="C547">
            <v>49.781742132328802</v>
          </cell>
        </row>
        <row r="548">
          <cell r="A548">
            <v>1485.9356422870001</v>
          </cell>
          <cell r="B548">
            <v>30.318923395353899</v>
          </cell>
          <cell r="C548">
            <v>49.5849818909726</v>
          </cell>
        </row>
        <row r="549">
          <cell r="A549">
            <v>1499.6848355023701</v>
          </cell>
          <cell r="B549">
            <v>30.1923293639761</v>
          </cell>
          <cell r="C549">
            <v>49.389594438274202</v>
          </cell>
        </row>
        <row r="550">
          <cell r="A550">
            <v>1513.5612484362</v>
          </cell>
          <cell r="B550">
            <v>30.065421680331301</v>
          </cell>
          <cell r="C550">
            <v>49.195603315392802</v>
          </cell>
        </row>
        <row r="551">
          <cell r="A551">
            <v>1527.5660582380699</v>
          </cell>
          <cell r="B551">
            <v>29.938202513057401</v>
          </cell>
          <cell r="C551">
            <v>49.003031886195501</v>
          </cell>
        </row>
        <row r="552">
          <cell r="A552">
            <v>1541.70045294956</v>
          </cell>
          <cell r="B552">
            <v>29.810674090787298</v>
          </cell>
          <cell r="C552">
            <v>48.811903330080597</v>
          </cell>
        </row>
        <row r="553">
          <cell r="A553">
            <v>1555.96563160507</v>
          </cell>
          <cell r="B553">
            <v>29.682838701358101</v>
          </cell>
          <cell r="C553">
            <v>48.622240634759002</v>
          </cell>
        </row>
        <row r="554">
          <cell r="A554">
            <v>1570.36280433355</v>
          </cell>
          <cell r="B554">
            <v>29.554698691013702</v>
          </cell>
          <cell r="C554">
            <v>48.434066589290602</v>
          </cell>
        </row>
        <row r="555">
          <cell r="A555">
            <v>1584.8931924611099</v>
          </cell>
          <cell r="B555">
            <v>29.426256463592701</v>
          </cell>
          <cell r="C555">
            <v>48.247403777428403</v>
          </cell>
        </row>
        <row r="556">
          <cell r="A556">
            <v>1599.5580286146601</v>
          </cell>
          <cell r="B556">
            <v>29.297514479684899</v>
          </cell>
          <cell r="C556">
            <v>48.062274570990397</v>
          </cell>
        </row>
        <row r="557">
          <cell r="A557">
            <v>1614.35855682648</v>
          </cell>
          <cell r="B557">
            <v>29.1684752557683</v>
          </cell>
          <cell r="C557">
            <v>47.878701123504399</v>
          </cell>
        </row>
        <row r="558">
          <cell r="A558">
            <v>1629.2960326397199</v>
          </cell>
          <cell r="B558">
            <v>29.039141363343099</v>
          </cell>
          <cell r="C558">
            <v>47.696705364089603</v>
          </cell>
        </row>
        <row r="559">
          <cell r="A559">
            <v>1644.3717232149299</v>
          </cell>
          <cell r="B559">
            <v>28.909515428026801</v>
          </cell>
          <cell r="C559">
            <v>47.516308991428197</v>
          </cell>
        </row>
        <row r="560">
          <cell r="A560">
            <v>1659.5869074375601</v>
          </cell>
          <cell r="B560">
            <v>28.7796001286614</v>
          </cell>
          <cell r="C560">
            <v>47.337533468090903</v>
          </cell>
        </row>
        <row r="561">
          <cell r="A561">
            <v>1674.94287602643</v>
          </cell>
          <cell r="B561">
            <v>28.649398196386201</v>
          </cell>
          <cell r="C561">
            <v>47.160400014956103</v>
          </cell>
        </row>
        <row r="562">
          <cell r="A562">
            <v>1690.44093164326</v>
          </cell>
          <cell r="B562">
            <v>28.518912413696199</v>
          </cell>
          <cell r="C562">
            <v>46.984929605795102</v>
          </cell>
        </row>
        <row r="563">
          <cell r="A563">
            <v>1706.0823890031199</v>
          </cell>
          <cell r="B563">
            <v>28.388145613510499</v>
          </cell>
          <cell r="C563">
            <v>46.811142962236801</v>
          </cell>
        </row>
        <row r="564">
          <cell r="A564">
            <v>1721.8685749860001</v>
          </cell>
          <cell r="B564">
            <v>28.257100678208001</v>
          </cell>
          <cell r="C564">
            <v>46.639060548762501</v>
          </cell>
        </row>
        <row r="565">
          <cell r="A565">
            <v>1737.8008287493701</v>
          </cell>
          <cell r="B565">
            <v>28.1257805386659</v>
          </cell>
          <cell r="C565">
            <v>46.468702567993198</v>
          </cell>
        </row>
        <row r="566">
          <cell r="A566">
            <v>1753.88050184176</v>
          </cell>
          <cell r="B566">
            <v>27.9941881732924</v>
          </cell>
          <cell r="C566">
            <v>46.300088956192198</v>
          </cell>
        </row>
        <row r="567">
          <cell r="A567">
            <v>1770.10895831742</v>
          </cell>
          <cell r="B567">
            <v>27.862326607041901</v>
          </cell>
          <cell r="C567">
            <v>46.133239378918901</v>
          </cell>
        </row>
        <row r="568">
          <cell r="A568">
            <v>1786.4875748520401</v>
          </cell>
          <cell r="B568">
            <v>27.730198910433302</v>
          </cell>
          <cell r="C568">
            <v>45.968173226911503</v>
          </cell>
        </row>
        <row r="569">
          <cell r="A569">
            <v>1803.01774085956</v>
          </cell>
          <cell r="B569">
            <v>27.597808198564401</v>
          </cell>
          <cell r="C569">
            <v>45.804909612191501</v>
          </cell>
        </row>
        <row r="570">
          <cell r="A570">
            <v>1819.7008586099801</v>
          </cell>
          <cell r="B570">
            <v>27.465157630117901</v>
          </cell>
          <cell r="C570">
            <v>45.643467364346499</v>
          </cell>
        </row>
        <row r="571">
          <cell r="A571">
            <v>1836.53834334834</v>
          </cell>
          <cell r="B571">
            <v>27.332250406373401</v>
          </cell>
          <cell r="C571">
            <v>45.4838650270435</v>
          </cell>
        </row>
        <row r="572">
          <cell r="A572">
            <v>1853.5316234148099</v>
          </cell>
          <cell r="B572">
            <v>27.199089770207699</v>
          </cell>
          <cell r="C572">
            <v>45.326120854664502</v>
          </cell>
        </row>
        <row r="573">
          <cell r="A573">
            <v>1870.68214036579</v>
          </cell>
          <cell r="B573">
            <v>27.065679005102702</v>
          </cell>
          <cell r="C573">
            <v>45.170252809214603</v>
          </cell>
        </row>
        <row r="574">
          <cell r="A574">
            <v>1887.9913490962899</v>
          </cell>
          <cell r="B574">
            <v>26.932021434158798</v>
          </cell>
          <cell r="C574">
            <v>45.0162785574136</v>
          </cell>
        </row>
        <row r="575">
          <cell r="A575">
            <v>1905.4607179632401</v>
          </cell>
          <cell r="B575">
            <v>26.798120419097899</v>
          </cell>
          <cell r="C575">
            <v>44.864215467925</v>
          </cell>
        </row>
        <row r="576">
          <cell r="A576">
            <v>1923.0917289101501</v>
          </cell>
          <cell r="B576">
            <v>26.663979359280098</v>
          </cell>
          <cell r="C576">
            <v>44.714080608818399</v>
          </cell>
        </row>
        <row r="577">
          <cell r="A577">
            <v>1940.8858775927699</v>
          </cell>
          <cell r="B577">
            <v>26.529601690720298</v>
          </cell>
          <cell r="C577">
            <v>44.565890745188099</v>
          </cell>
        </row>
        <row r="578">
          <cell r="A578">
            <v>1958.8446735059799</v>
          </cell>
          <cell r="B578">
            <v>26.394990885109099</v>
          </cell>
          <cell r="C578">
            <v>44.419662336953301</v>
          </cell>
        </row>
        <row r="579">
          <cell r="A579">
            <v>1976.9696401118499</v>
          </cell>
          <cell r="B579">
            <v>26.260150448847099</v>
          </cell>
          <cell r="C579">
            <v>44.2754115368787</v>
          </cell>
        </row>
        <row r="580">
          <cell r="A580">
            <v>1995.26231496887</v>
          </cell>
          <cell r="B580">
            <v>26.125083922074399</v>
          </cell>
          <cell r="C580">
            <v>44.133154188673601</v>
          </cell>
        </row>
        <row r="581">
          <cell r="A581">
            <v>2013.72424986238</v>
          </cell>
          <cell r="B581">
            <v>25.9897948777135</v>
          </cell>
          <cell r="C581">
            <v>43.992905825323298</v>
          </cell>
        </row>
        <row r="582">
          <cell r="A582">
            <v>2032.3570109362199</v>
          </cell>
          <cell r="B582">
            <v>25.854286920524402</v>
          </cell>
          <cell r="C582">
            <v>43.854681667586597</v>
          </cell>
        </row>
        <row r="583">
          <cell r="A583">
            <v>2051.1621788255602</v>
          </cell>
          <cell r="B583">
            <v>25.718563686165201</v>
          </cell>
          <cell r="C583">
            <v>43.718496622617501</v>
          </cell>
        </row>
        <row r="584">
          <cell r="A584">
            <v>2070.1413487910399</v>
          </cell>
          <cell r="B584">
            <v>25.582628840258099</v>
          </cell>
          <cell r="C584">
            <v>43.584365282734304</v>
          </cell>
        </row>
        <row r="585">
          <cell r="A585">
            <v>2089.2961308540298</v>
          </cell>
          <cell r="B585">
            <v>25.446486077475502</v>
          </cell>
          <cell r="C585">
            <v>43.452301924378403</v>
          </cell>
        </row>
        <row r="586">
          <cell r="A586">
            <v>2108.6281499332799</v>
          </cell>
          <cell r="B586">
            <v>25.3101391206282</v>
          </cell>
          <cell r="C586">
            <v>43.322320507173302</v>
          </cell>
        </row>
        <row r="587">
          <cell r="A587">
            <v>2128.1390459827098</v>
          </cell>
          <cell r="B587">
            <v>25.173591719773899</v>
          </cell>
          <cell r="C587">
            <v>43.194434673149097</v>
          </cell>
        </row>
        <row r="588">
          <cell r="A588">
            <v>2147.8304741305301</v>
          </cell>
          <cell r="B588">
            <v>25.036847651328699</v>
          </cell>
          <cell r="C588">
            <v>43.068657746067203</v>
          </cell>
        </row>
        <row r="589">
          <cell r="A589">
            <v>2167.7041048196902</v>
          </cell>
          <cell r="B589">
            <v>24.899910717198299</v>
          </cell>
          <cell r="C589">
            <v>42.945002730896597</v>
          </cell>
        </row>
        <row r="590">
          <cell r="A590">
            <v>2187.7616239495501</v>
          </cell>
          <cell r="B590">
            <v>24.762784743923302</v>
          </cell>
          <cell r="C590">
            <v>42.823482313419198</v>
          </cell>
        </row>
        <row r="591">
          <cell r="A591">
            <v>2208.00473301889</v>
          </cell>
          <cell r="B591">
            <v>24.625473581828501</v>
          </cell>
          <cell r="C591">
            <v>42.704108859901197</v>
          </cell>
        </row>
        <row r="592">
          <cell r="A592">
            <v>2228.4351492702999</v>
          </cell>
          <cell r="B592">
            <v>24.4879811042019</v>
          </cell>
          <cell r="C592">
            <v>42.586894416945498</v>
          </cell>
        </row>
        <row r="593">
          <cell r="A593">
            <v>2249.05460583578</v>
          </cell>
          <cell r="B593">
            <v>24.350311206470298</v>
          </cell>
          <cell r="C593">
            <v>42.471850711368397</v>
          </cell>
        </row>
        <row r="594">
          <cell r="A594">
            <v>2269.8648518838199</v>
          </cell>
          <cell r="B594">
            <v>24.212467805406099</v>
          </cell>
          <cell r="C594">
            <v>42.358989150249798</v>
          </cell>
        </row>
        <row r="595">
          <cell r="A595">
            <v>2290.8676527677699</v>
          </cell>
          <cell r="B595">
            <v>24.074454838337399</v>
          </cell>
          <cell r="C595">
            <v>42.248320821020798</v>
          </cell>
        </row>
        <row r="596">
          <cell r="A596">
            <v>2312.0647901755901</v>
          </cell>
          <cell r="B596">
            <v>23.936276262381501</v>
          </cell>
          <cell r="C596">
            <v>42.139856491672703</v>
          </cell>
        </row>
        <row r="597">
          <cell r="A597">
            <v>2333.4580622809999</v>
          </cell>
          <cell r="B597">
            <v>23.797936053685</v>
          </cell>
          <cell r="C597">
            <v>42.033606611017902</v>
          </cell>
        </row>
        <row r="598">
          <cell r="A598">
            <v>2355.0492838959999</v>
          </cell>
          <cell r="B598">
            <v>23.659438206688701</v>
          </cell>
          <cell r="C598">
            <v>41.929581309047897</v>
          </cell>
        </row>
        <row r="599">
          <cell r="A599">
            <v>2376.8402866248698</v>
          </cell>
          <cell r="B599">
            <v>23.520786733404499</v>
          </cell>
          <cell r="C599">
            <v>41.827790397367004</v>
          </cell>
        </row>
        <row r="600">
          <cell r="A600">
            <v>2398.83291901949</v>
          </cell>
          <cell r="B600">
            <v>23.3819856627033</v>
          </cell>
          <cell r="C600">
            <v>41.728243369646002</v>
          </cell>
        </row>
        <row r="601">
          <cell r="A601">
            <v>2421.0290467361701</v>
          </cell>
          <cell r="B601">
            <v>23.243039039631899</v>
          </cell>
          <cell r="C601">
            <v>41.630949402223202</v>
          </cell>
        </row>
        <row r="602">
          <cell r="A602">
            <v>2443.4305526939702</v>
          </cell>
          <cell r="B602">
            <v>23.103950924723801</v>
          </cell>
          <cell r="C602">
            <v>41.535917354617098</v>
          </cell>
        </row>
        <row r="603">
          <cell r="A603">
            <v>2466.0393372343301</v>
          </cell>
          <cell r="B603">
            <v>22.964725393354701</v>
          </cell>
          <cell r="C603">
            <v>41.443155770267197</v>
          </cell>
        </row>
        <row r="604">
          <cell r="A604">
            <v>2488.8573182823902</v>
          </cell>
          <cell r="B604">
            <v>22.8253665350855</v>
          </cell>
          <cell r="C604">
            <v>41.352672877141103</v>
          </cell>
        </row>
        <row r="605">
          <cell r="A605">
            <v>2511.8864315095698</v>
          </cell>
          <cell r="B605">
            <v>22.685878453041099</v>
          </cell>
          <cell r="C605">
            <v>41.264476588513197</v>
          </cell>
        </row>
        <row r="606">
          <cell r="A606">
            <v>2535.1286304978998</v>
          </cell>
          <cell r="B606">
            <v>22.5462652632947</v>
          </cell>
          <cell r="C606">
            <v>41.178574503683599</v>
          </cell>
        </row>
        <row r="607">
          <cell r="A607">
            <v>2558.5858869056401</v>
          </cell>
          <cell r="B607">
            <v>22.406531094269599</v>
          </cell>
          <cell r="C607">
            <v>41.0949739087823</v>
          </cell>
        </row>
        <row r="608">
          <cell r="A608">
            <v>2582.2601906345899</v>
          </cell>
          <cell r="B608">
            <v>22.266680086159599</v>
          </cell>
          <cell r="C608">
            <v>41.013681777571598</v>
          </cell>
        </row>
        <row r="609">
          <cell r="A609">
            <v>2606.15354999889</v>
          </cell>
          <cell r="B609">
            <v>22.126716390358499</v>
          </cell>
          <cell r="C609">
            <v>40.934704772257703</v>
          </cell>
        </row>
        <row r="610">
          <cell r="A610">
            <v>2630.26799189538</v>
          </cell>
          <cell r="B610">
            <v>21.9866441689075</v>
          </cell>
          <cell r="C610">
            <v>40.858049244318401</v>
          </cell>
        </row>
        <row r="611">
          <cell r="A611">
            <v>2654.6055619755298</v>
          </cell>
          <cell r="B611">
            <v>21.846467593960501</v>
          </cell>
          <cell r="C611">
            <v>40.783721235365299</v>
          </cell>
        </row>
        <row r="612">
          <cell r="A612">
            <v>2679.1683248190302</v>
          </cell>
          <cell r="B612">
            <v>21.7061908472553</v>
          </cell>
          <cell r="C612">
            <v>40.711726477967197</v>
          </cell>
        </row>
        <row r="613">
          <cell r="A613">
            <v>2703.9583641088402</v>
          </cell>
          <cell r="B613">
            <v>21.565818119605598</v>
          </cell>
          <cell r="C613">
            <v>40.642070396484399</v>
          </cell>
        </row>
        <row r="614">
          <cell r="A614">
            <v>2728.97778280804</v>
          </cell>
          <cell r="B614">
            <v>21.425353610403199</v>
          </cell>
          <cell r="C614">
            <v>40.574758107915798</v>
          </cell>
        </row>
        <row r="615">
          <cell r="A615">
            <v>2754.2287033381599</v>
          </cell>
          <cell r="B615">
            <v>21.284801527135301</v>
          </cell>
          <cell r="C615">
            <v>40.509794422720702</v>
          </cell>
        </row>
        <row r="616">
          <cell r="A616">
            <v>2779.7132677592799</v>
          </cell>
          <cell r="B616">
            <v>21.1441660849116</v>
          </cell>
          <cell r="C616">
            <v>40.447183845621502</v>
          </cell>
        </row>
        <row r="617">
          <cell r="A617">
            <v>2805.4336379517099</v>
          </cell>
          <cell r="B617">
            <v>21.003451506005799</v>
          </cell>
          <cell r="C617">
            <v>40.386930576388103</v>
          </cell>
        </row>
        <row r="618">
          <cell r="A618">
            <v>2831.3919957993699</v>
          </cell>
          <cell r="B618">
            <v>20.862662019406699</v>
          </cell>
          <cell r="C618">
            <v>40.3290385106136</v>
          </cell>
        </row>
        <row r="619">
          <cell r="A619">
            <v>2857.5905433749399</v>
          </cell>
          <cell r="B619">
            <v>20.721801860386201</v>
          </cell>
          <cell r="C619">
            <v>40.2735112404633</v>
          </cell>
        </row>
        <row r="620">
          <cell r="A620">
            <v>2884.0315031266</v>
          </cell>
          <cell r="B620">
            <v>20.580875270068699</v>
          </cell>
          <cell r="C620">
            <v>40.220352055375699</v>
          </cell>
        </row>
        <row r="621">
          <cell r="A621">
            <v>2910.7171180666001</v>
          </cell>
          <cell r="B621">
            <v>20.439886495018499</v>
          </cell>
          <cell r="C621">
            <v>40.169563942736403</v>
          </cell>
        </row>
        <row r="622">
          <cell r="A622">
            <v>2937.6496519615298</v>
          </cell>
          <cell r="B622">
            <v>20.298839786833302</v>
          </cell>
          <cell r="C622">
            <v>40.121149588539502</v>
          </cell>
        </row>
        <row r="623">
          <cell r="A623">
            <v>2964.83138952434</v>
          </cell>
          <cell r="B623">
            <v>20.1577394017493</v>
          </cell>
          <cell r="C623">
            <v>40.075111377989103</v>
          </cell>
        </row>
        <row r="624">
          <cell r="A624">
            <v>2992.2646366081799</v>
          </cell>
          <cell r="B624">
            <v>20.016589600252701</v>
          </cell>
          <cell r="C624">
            <v>40.031451396069002</v>
          </cell>
        </row>
        <row r="625">
          <cell r="A625">
            <v>3019.9517204020099</v>
          </cell>
          <cell r="B625">
            <v>19.875394646696702</v>
          </cell>
          <cell r="C625">
            <v>39.990171428043702</v>
          </cell>
        </row>
        <row r="626">
          <cell r="A626">
            <v>3047.8949896279801</v>
          </cell>
          <cell r="B626">
            <v>19.734158808936101</v>
          </cell>
          <cell r="C626">
            <v>39.951272959974901</v>
          </cell>
        </row>
        <row r="627">
          <cell r="A627">
            <v>3076.0968147407002</v>
          </cell>
          <cell r="B627">
            <v>19.5928863579527</v>
          </cell>
          <cell r="C627">
            <v>39.914757179101798</v>
          </cell>
        </row>
        <row r="628">
          <cell r="A628">
            <v>3104.5595881283498</v>
          </cell>
          <cell r="B628">
            <v>19.451581567503801</v>
          </cell>
          <cell r="C628">
            <v>39.880624974267597</v>
          </cell>
        </row>
        <row r="629">
          <cell r="A629">
            <v>3133.28572431558</v>
          </cell>
          <cell r="B629">
            <v>19.310248713763698</v>
          </cell>
          <cell r="C629">
            <v>39.848876936209102</v>
          </cell>
        </row>
        <row r="630">
          <cell r="A630">
            <v>3162.2776601683699</v>
          </cell>
          <cell r="B630">
            <v>19.168892074975901</v>
          </cell>
          <cell r="C630">
            <v>39.819513357855598</v>
          </cell>
        </row>
        <row r="631">
          <cell r="A631">
            <v>3191.5378551007602</v>
          </cell>
          <cell r="B631">
            <v>19.0275159311085</v>
          </cell>
          <cell r="C631">
            <v>39.7925342345372</v>
          </cell>
        </row>
        <row r="632">
          <cell r="A632">
            <v>3221.0687912834301</v>
          </cell>
          <cell r="B632">
            <v>18.8861245635131</v>
          </cell>
          <cell r="C632">
            <v>39.767939264151501</v>
          </cell>
        </row>
        <row r="633">
          <cell r="A633">
            <v>3250.8729738543402</v>
          </cell>
          <cell r="B633">
            <v>18.744722254586001</v>
          </cell>
          <cell r="C633">
            <v>39.745727847267602</v>
          </cell>
        </row>
        <row r="634">
          <cell r="A634">
            <v>3280.9529311311899</v>
          </cell>
          <cell r="B634">
            <v>18.603313287431501</v>
          </cell>
          <cell r="C634">
            <v>39.725899087171499</v>
          </cell>
        </row>
        <row r="635">
          <cell r="A635">
            <v>3311.3112148259102</v>
          </cell>
          <cell r="B635">
            <v>18.461901945530801</v>
          </cell>
          <cell r="C635">
            <v>39.708451789880399</v>
          </cell>
        </row>
        <row r="636">
          <cell r="A636">
            <v>3341.9504002611402</v>
          </cell>
          <cell r="B636">
            <v>18.320492512404901</v>
          </cell>
          <cell r="C636">
            <v>39.693384464037997</v>
          </cell>
        </row>
        <row r="637">
          <cell r="A637">
            <v>3372.8730865886801</v>
          </cell>
          <cell r="B637">
            <v>18.179089271284699</v>
          </cell>
          <cell r="C637">
            <v>39.680695320827603</v>
          </cell>
        </row>
        <row r="638">
          <cell r="A638">
            <v>3404.0818970099999</v>
          </cell>
          <cell r="B638">
            <v>18.0376965047741</v>
          </cell>
          <cell r="C638">
            <v>39.670382273753702</v>
          </cell>
        </row>
        <row r="639">
          <cell r="A639">
            <v>3435.5794789987399</v>
          </cell>
          <cell r="B639">
            <v>17.8963184945185</v>
          </cell>
          <cell r="C639">
            <v>39.662442938420199</v>
          </cell>
        </row>
        <row r="640">
          <cell r="A640">
            <v>3467.3685045253101</v>
          </cell>
          <cell r="B640">
            <v>17.754959520867398</v>
          </cell>
          <cell r="C640">
            <v>39.656874632221601</v>
          </cell>
        </row>
        <row r="641">
          <cell r="A641">
            <v>3499.4516702835699</v>
          </cell>
          <cell r="B641">
            <v>17.613623862535398</v>
          </cell>
          <cell r="C641">
            <v>39.653674373981197</v>
          </cell>
        </row>
        <row r="642">
          <cell r="A642">
            <v>3531.8316979195602</v>
          </cell>
          <cell r="B642">
            <v>17.472315796261</v>
          </cell>
          <cell r="C642">
            <v>39.652838883538799</v>
          </cell>
        </row>
        <row r="643">
          <cell r="A643">
            <v>3564.51133426244</v>
          </cell>
          <cell r="B643">
            <v>17.331039596460499</v>
          </cell>
          <cell r="C643">
            <v>39.654364581278401</v>
          </cell>
        </row>
        <row r="644">
          <cell r="A644">
            <v>3597.4933515574198</v>
          </cell>
          <cell r="B644">
            <v>17.189799534879</v>
          </cell>
          <cell r="C644">
            <v>39.658247587598296</v>
          </cell>
        </row>
        <row r="645">
          <cell r="A645">
            <v>3630.7805477010102</v>
          </cell>
          <cell r="B645">
            <v>17.048599880235301</v>
          </cell>
          <cell r="C645">
            <v>39.664483722336499</v>
          </cell>
        </row>
        <row r="646">
          <cell r="A646">
            <v>3664.3757464783298</v>
          </cell>
          <cell r="B646">
            <v>16.907444897860799</v>
          </cell>
          <cell r="C646">
            <v>39.673068504133497</v>
          </cell>
        </row>
        <row r="647">
          <cell r="A647">
            <v>3698.2817978026601</v>
          </cell>
          <cell r="B647">
            <v>16.7663388493336</v>
          </cell>
          <cell r="C647">
            <v>39.683997149757097</v>
          </cell>
        </row>
        <row r="648">
          <cell r="A648">
            <v>3732.5015779572</v>
          </cell>
          <cell r="B648">
            <v>16.625285992103901</v>
          </cell>
          <cell r="C648">
            <v>39.697264573364102</v>
          </cell>
        </row>
        <row r="649">
          <cell r="A649">
            <v>3767.0379898390802</v>
          </cell>
          <cell r="B649">
            <v>16.4842905791138</v>
          </cell>
          <cell r="C649">
            <v>39.712865385734702</v>
          </cell>
        </row>
        <row r="650">
          <cell r="A650">
            <v>3801.8939632056099</v>
          </cell>
          <cell r="B650">
            <v>16.343356858406601</v>
          </cell>
          <cell r="C650">
            <v>39.7307938934443</v>
          </cell>
        </row>
        <row r="651">
          <cell r="A651">
            <v>3837.0724549227798</v>
          </cell>
          <cell r="B651">
            <v>16.202489072730899</v>
          </cell>
          <cell r="C651">
            <v>39.751044098010503</v>
          </cell>
        </row>
        <row r="652">
          <cell r="A652">
            <v>3872.5764492161702</v>
          </cell>
          <cell r="B652">
            <v>16.061691459131001</v>
          </cell>
          <cell r="C652">
            <v>39.7736096949941</v>
          </cell>
        </row>
        <row r="653">
          <cell r="A653">
            <v>3908.4089579240199</v>
          </cell>
          <cell r="B653">
            <v>15.920968248531301</v>
          </cell>
          <cell r="C653">
            <v>39.798484073057999</v>
          </cell>
        </row>
        <row r="654">
          <cell r="A654">
            <v>3944.5730207527799</v>
          </cell>
          <cell r="B654">
            <v>15.780323665309</v>
          </cell>
          <cell r="C654">
            <v>39.825660313010196</v>
          </cell>
        </row>
        <row r="655">
          <cell r="A655">
            <v>3981.0717055349701</v>
          </cell>
          <cell r="B655">
            <v>15.639761926854799</v>
          </cell>
          <cell r="C655">
            <v>39.855131186802197</v>
          </cell>
        </row>
        <row r="656">
          <cell r="A656">
            <v>4017.9081084894001</v>
          </cell>
          <cell r="B656">
            <v>15.4992872431244</v>
          </cell>
          <cell r="C656">
            <v>39.886889156509099</v>
          </cell>
        </row>
        <row r="657">
          <cell r="A657">
            <v>4055.0853544838301</v>
          </cell>
          <cell r="B657">
            <v>15.3589038161765</v>
          </cell>
          <cell r="C657">
            <v>39.920926373289703</v>
          </cell>
        </row>
        <row r="658">
          <cell r="A658">
            <v>4092.6065973001</v>
          </cell>
          <cell r="B658">
            <v>15.218615839698799</v>
          </cell>
          <cell r="C658">
            <v>39.957234676309</v>
          </cell>
        </row>
        <row r="659">
          <cell r="A659">
            <v>4130.4750199016098</v>
          </cell>
          <cell r="B659">
            <v>15.0784274985228</v>
          </cell>
          <cell r="C659">
            <v>39.995805591686903</v>
          </cell>
        </row>
        <row r="660">
          <cell r="A660">
            <v>4168.6938347033501</v>
          </cell>
          <cell r="B660">
            <v>14.9383429681228</v>
          </cell>
          <cell r="C660">
            <v>40.036630331386903</v>
          </cell>
        </row>
        <row r="661">
          <cell r="A661">
            <v>4207.2662838444403</v>
          </cell>
          <cell r="B661">
            <v>14.798366414103601</v>
          </cell>
          <cell r="C661">
            <v>40.079699792131997</v>
          </cell>
        </row>
        <row r="662">
          <cell r="A662">
            <v>4246.1956394631197</v>
          </cell>
          <cell r="B662">
            <v>14.658501991673599</v>
          </cell>
          <cell r="C662">
            <v>40.1250045543079</v>
          </cell>
        </row>
        <row r="663">
          <cell r="A663">
            <v>4285.4852039743901</v>
          </cell>
          <cell r="B663">
            <v>14.5187538451028</v>
          </cell>
          <cell r="C663">
            <v>40.172534880861598</v>
          </cell>
        </row>
        <row r="664">
          <cell r="A664">
            <v>4325.1383103500802</v>
          </cell>
          <cell r="B664">
            <v>14.3791261071683</v>
          </cell>
          <cell r="C664">
            <v>40.2222807162251</v>
          </cell>
        </row>
        <row r="665">
          <cell r="A665">
            <v>4365.1583224016604</v>
          </cell>
          <cell r="B665">
            <v>14.239622898582899</v>
          </cell>
          <cell r="C665">
            <v>40.274231685230099</v>
          </cell>
        </row>
        <row r="666">
          <cell r="A666">
            <v>4405.5486350655301</v>
          </cell>
          <cell r="B666">
            <v>14.100248327409799</v>
          </cell>
          <cell r="C666">
            <v>40.328377092048299</v>
          </cell>
        </row>
        <row r="667">
          <cell r="A667">
            <v>4446.3126746910802</v>
          </cell>
          <cell r="B667">
            <v>13.961006488461599</v>
          </cell>
          <cell r="C667">
            <v>40.384705919157</v>
          </cell>
        </row>
        <row r="668">
          <cell r="A668">
            <v>4487.4538993313199</v>
          </cell>
          <cell r="B668">
            <v>13.8219014626836</v>
          </cell>
          <cell r="C668">
            <v>40.4432068263202</v>
          </cell>
        </row>
        <row r="669">
          <cell r="A669">
            <v>4528.9757990362004</v>
          </cell>
          <cell r="B669">
            <v>13.682937316522599</v>
          </cell>
          <cell r="C669">
            <v>40.503868149613801</v>
          </cell>
        </row>
        <row r="670">
          <cell r="A670">
            <v>4570.8818961487495</v>
          </cell>
          <cell r="B670">
            <v>13.5441181012784</v>
          </cell>
          <cell r="C670">
            <v>40.566677900475</v>
          </cell>
        </row>
        <row r="671">
          <cell r="A671">
            <v>4613.1757456037903</v>
          </cell>
          <cell r="B671">
            <v>13.4054478524406</v>
          </cell>
          <cell r="C671">
            <v>40.631623764802903</v>
          </cell>
        </row>
        <row r="672">
          <cell r="A672">
            <v>4655.8609352295898</v>
          </cell>
          <cell r="B672">
            <v>13.2669305890081</v>
          </cell>
          <cell r="C672">
            <v>40.698693102100997</v>
          </cell>
        </row>
        <row r="673">
          <cell r="A673">
            <v>4698.9410860521502</v>
          </cell>
          <cell r="B673">
            <v>13.1285703127941</v>
          </cell>
          <cell r="C673">
            <v>40.767872944671502</v>
          </cell>
        </row>
        <row r="674">
          <cell r="A674">
            <v>4742.4198526024402</v>
          </cell>
          <cell r="B674">
            <v>12.990371007715501</v>
          </cell>
          <cell r="C674">
            <v>40.839149996880302</v>
          </cell>
        </row>
        <row r="675">
          <cell r="A675">
            <v>4786.3009232263803</v>
          </cell>
          <cell r="B675">
            <v>12.8523366390638</v>
          </cell>
          <cell r="C675">
            <v>40.912510634463899</v>
          </cell>
        </row>
        <row r="676">
          <cell r="A676">
            <v>4830.5880203977204</v>
          </cell>
          <cell r="B676">
            <v>12.7144711527626</v>
          </cell>
          <cell r="C676">
            <v>40.987940903922997</v>
          </cell>
        </row>
        <row r="677">
          <cell r="A677">
            <v>4875.2849010338596</v>
          </cell>
          <cell r="B677">
            <v>12.576778474608901</v>
          </cell>
          <cell r="C677">
            <v>41.0654265219897</v>
          </cell>
        </row>
        <row r="678">
          <cell r="A678">
            <v>4920.3953568145098</v>
          </cell>
          <cell r="B678">
            <v>12.4392625094978</v>
          </cell>
          <cell r="C678">
            <v>41.144952875163703</v>
          </cell>
        </row>
        <row r="679">
          <cell r="A679">
            <v>4965.9232145033602</v>
          </cell>
          <cell r="B679">
            <v>12.3019271406332</v>
          </cell>
          <cell r="C679">
            <v>41.2265050193487</v>
          </cell>
        </row>
        <row r="680">
          <cell r="A680">
            <v>5011.8723362727196</v>
          </cell>
          <cell r="B680">
            <v>12.1647762287225</v>
          </cell>
          <cell r="C680">
            <v>41.310067679569002</v>
          </cell>
        </row>
        <row r="681">
          <cell r="A681">
            <v>5058.2466200311401</v>
          </cell>
          <cell r="B681">
            <v>12.0278136111568</v>
          </cell>
          <cell r="C681">
            <v>41.395625249797597</v>
          </cell>
        </row>
        <row r="682">
          <cell r="A682">
            <v>5105.0499997540601</v>
          </cell>
          <cell r="B682">
            <v>11.8910431011769</v>
          </cell>
          <cell r="C682">
            <v>41.483161792873403</v>
          </cell>
        </row>
        <row r="683">
          <cell r="A683">
            <v>5152.28644581756</v>
          </cell>
          <cell r="B683">
            <v>11.754468487023001</v>
          </cell>
          <cell r="C683">
            <v>41.572661040531798</v>
          </cell>
        </row>
        <row r="684">
          <cell r="A684">
            <v>5199.9599653351597</v>
          </cell>
          <cell r="B684">
            <v>11.6180935310751</v>
          </cell>
          <cell r="C684">
            <v>41.664106393558001</v>
          </cell>
        </row>
        <row r="685">
          <cell r="A685">
            <v>5248.0746024977198</v>
          </cell>
          <cell r="B685">
            <v>11.4819219689739</v>
          </cell>
          <cell r="C685">
            <v>41.757480922042802</v>
          </cell>
        </row>
        <row r="686">
          <cell r="A686">
            <v>5296.6344389165797</v>
          </cell>
          <cell r="B686">
            <v>11.3459575087348</v>
          </cell>
          <cell r="C686">
            <v>41.852767365788502</v>
          </cell>
        </row>
        <row r="687">
          <cell r="A687">
            <v>5345.6435939697103</v>
          </cell>
          <cell r="B687">
            <v>11.2102038298452</v>
          </cell>
          <cell r="C687">
            <v>41.949948134816204</v>
          </cell>
        </row>
        <row r="688">
          <cell r="A688">
            <v>5395.1062251512703</v>
          </cell>
          <cell r="B688">
            <v>11.074664582352099</v>
          </cell>
          <cell r="C688">
            <v>42.049005310035099</v>
          </cell>
        </row>
        <row r="689">
          <cell r="A689">
            <v>5445.0265284242096</v>
          </cell>
          <cell r="B689">
            <v>10.939343385937899</v>
          </cell>
          <cell r="C689">
            <v>42.1499206440363</v>
          </cell>
        </row>
        <row r="690">
          <cell r="A690">
            <v>5495.4087385762396</v>
          </cell>
          <cell r="B690">
            <v>10.804243828985401</v>
          </cell>
          <cell r="C690">
            <v>42.252675562041702</v>
          </cell>
        </row>
        <row r="691">
          <cell r="A691">
            <v>5546.2571295791004</v>
          </cell>
          <cell r="B691">
            <v>10.669369467633</v>
          </cell>
          <cell r="C691">
            <v>42.357251162995503</v>
          </cell>
        </row>
        <row r="692">
          <cell r="A692">
            <v>5597.5760149510998</v>
          </cell>
          <cell r="B692">
            <v>10.5347238248205</v>
          </cell>
          <cell r="C692">
            <v>42.463628220824702</v>
          </cell>
        </row>
        <row r="693">
          <cell r="A693">
            <v>5649.3697481230201</v>
          </cell>
          <cell r="B693">
            <v>10.400310389326799</v>
          </cell>
          <cell r="C693">
            <v>42.571787185842503</v>
          </cell>
        </row>
        <row r="694">
          <cell r="A694">
            <v>5701.6427228074699</v>
          </cell>
          <cell r="B694">
            <v>10.266132614799499</v>
          </cell>
          <cell r="C694">
            <v>42.681708186334397</v>
          </cell>
        </row>
        <row r="695">
          <cell r="A695">
            <v>5754.3993733715597</v>
          </cell>
          <cell r="B695">
            <v>10.132193918777499</v>
          </cell>
          <cell r="C695">
            <v>42.793371030298601</v>
          </cell>
        </row>
        <row r="696">
          <cell r="A696">
            <v>5807.6441752131104</v>
          </cell>
          <cell r="B696">
            <v>9.9984976817076099</v>
          </cell>
          <cell r="C696">
            <v>42.9067552073736</v>
          </cell>
        </row>
        <row r="697">
          <cell r="A697">
            <v>5861.3816451402799</v>
          </cell>
          <cell r="B697">
            <v>9.8650472459562799</v>
          </cell>
          <cell r="C697">
            <v>43.0218398909294</v>
          </cell>
        </row>
        <row r="698">
          <cell r="A698">
            <v>5915.6163417547295</v>
          </cell>
          <cell r="B698">
            <v>9.7318459148165903</v>
          </cell>
          <cell r="C698">
            <v>43.1386039403476</v>
          </cell>
        </row>
        <row r="699">
          <cell r="A699">
            <v>5970.3528658383602</v>
          </cell>
          <cell r="B699">
            <v>9.5988969515125593</v>
          </cell>
          <cell r="C699">
            <v>43.257025903488</v>
          </cell>
        </row>
        <row r="700">
          <cell r="A700">
            <v>6025.5958607435696</v>
          </cell>
          <cell r="B700">
            <v>9.46620357820008</v>
          </cell>
          <cell r="C700">
            <v>43.377084019335399</v>
          </cell>
        </row>
        <row r="701">
          <cell r="A701">
            <v>6081.3500127871703</v>
          </cell>
          <cell r="B701">
            <v>9.3337689749676507</v>
          </cell>
          <cell r="C701">
            <v>43.4987562208388</v>
          </cell>
        </row>
        <row r="702">
          <cell r="A702">
            <v>6137.6200516479303</v>
          </cell>
          <cell r="B702">
            <v>9.2015962788360799</v>
          </cell>
          <cell r="C702">
            <v>43.622020137952198</v>
          </cell>
        </row>
        <row r="703">
          <cell r="A703">
            <v>6194.41075076781</v>
          </cell>
          <cell r="B703">
            <v>9.0696885827591807</v>
          </cell>
          <cell r="C703">
            <v>43.7468531008602</v>
          </cell>
        </row>
        <row r="704">
          <cell r="A704">
            <v>6251.7269277568503</v>
          </cell>
          <cell r="B704">
            <v>8.9380489346265701</v>
          </cell>
          <cell r="C704">
            <v>43.873232143405701</v>
          </cell>
        </row>
        <row r="705">
          <cell r="A705">
            <v>6309.5734448019302</v>
          </cell>
          <cell r="B705">
            <v>8.8066803362689203</v>
          </cell>
          <cell r="C705">
            <v>44.001134006721401</v>
          </cell>
        </row>
        <row r="706">
          <cell r="A706">
            <v>6367.9552090791503</v>
          </cell>
          <cell r="B706">
            <v>8.6755857424679004</v>
          </cell>
          <cell r="C706">
            <v>44.130535143054701</v>
          </cell>
        </row>
        <row r="707">
          <cell r="A707">
            <v>6426.87717317019</v>
          </cell>
          <cell r="B707">
            <v>8.5447680599710996</v>
          </cell>
          <cell r="C707">
            <v>44.261411719805203</v>
          </cell>
        </row>
        <row r="708">
          <cell r="A708">
            <v>6486.3443354823803</v>
          </cell>
          <cell r="B708">
            <v>8.41423014651307</v>
          </cell>
          <cell r="C708">
            <v>44.393739623756403</v>
          </cell>
        </row>
        <row r="709">
          <cell r="A709">
            <v>6546.3617406727399</v>
          </cell>
          <cell r="B709">
            <v>8.2839748098447501</v>
          </cell>
          <cell r="C709">
            <v>44.527494465517698</v>
          </cell>
        </row>
        <row r="710">
          <cell r="A710">
            <v>6606.93448007595</v>
          </cell>
          <cell r="B710">
            <v>8.1540048067710291</v>
          </cell>
          <cell r="C710">
            <v>44.662651584169502</v>
          </cell>
        </row>
        <row r="711">
          <cell r="A711">
            <v>6668.0676921362101</v>
          </cell>
          <cell r="B711">
            <v>8.0243228421989699</v>
          </cell>
          <cell r="C711">
            <v>44.799186052112397</v>
          </cell>
        </row>
        <row r="712">
          <cell r="A712">
            <v>6729.7665628431696</v>
          </cell>
          <cell r="B712">
            <v>7.8949315681962604</v>
          </cell>
          <cell r="C712">
            <v>44.937072680123201</v>
          </cell>
        </row>
        <row r="713">
          <cell r="A713">
            <v>6792.0363261718403</v>
          </cell>
          <cell r="B713">
            <v>7.7658335830636904</v>
          </cell>
          <cell r="C713">
            <v>45.076286022608599</v>
          </cell>
        </row>
        <row r="714">
          <cell r="A714">
            <v>6854.88226452661</v>
          </cell>
          <cell r="B714">
            <v>7.6370314304198397</v>
          </cell>
          <cell r="C714">
            <v>45.216800383074698</v>
          </cell>
        </row>
        <row r="715">
          <cell r="A715">
            <v>6918.3097091893596</v>
          </cell>
          <cell r="B715">
            <v>7.5085275983016597</v>
          </cell>
          <cell r="C715">
            <v>45.358589819776803</v>
          </cell>
        </row>
        <row r="716">
          <cell r="A716">
            <v>6982.3240407717103</v>
          </cell>
          <cell r="B716">
            <v>7.3803245182811397</v>
          </cell>
          <cell r="C716">
            <v>45.5016281515922</v>
          </cell>
        </row>
        <row r="717">
          <cell r="A717">
            <v>7046.9306896714597</v>
          </cell>
          <cell r="B717">
            <v>7.2524245645986598</v>
          </cell>
          <cell r="C717">
            <v>45.645888964072299</v>
          </cell>
        </row>
        <row r="718">
          <cell r="A718">
            <v>7112.1351365332803</v>
          </cell>
          <cell r="B718">
            <v>7.1248300533162503</v>
          </cell>
          <cell r="C718">
            <v>45.791345615699797</v>
          </cell>
        </row>
        <row r="719">
          <cell r="A719">
            <v>7177.94291271361</v>
          </cell>
          <cell r="B719">
            <v>6.9975432414894998</v>
          </cell>
          <cell r="C719">
            <v>45.937971244333902</v>
          </cell>
        </row>
        <row r="720">
          <cell r="A720">
            <v>7244.35960074989</v>
          </cell>
          <cell r="B720">
            <v>6.8705663263611498</v>
          </cell>
          <cell r="C720">
            <v>46.085738773846501</v>
          </cell>
        </row>
        <row r="721">
          <cell r="A721">
            <v>7311.3908348341702</v>
          </cell>
          <cell r="B721">
            <v>6.7439014445769701</v>
          </cell>
          <cell r="C721">
            <v>46.234620920942703</v>
          </cell>
        </row>
        <row r="722">
          <cell r="A722">
            <v>7379.0423012909996</v>
          </cell>
          <cell r="B722">
            <v>6.6175506714247998</v>
          </cell>
          <cell r="C722">
            <v>46.384590202164503</v>
          </cell>
        </row>
        <row r="723">
          <cell r="A723">
            <v>7447.3197390598798</v>
          </cell>
          <cell r="B723">
            <v>6.4915160200984703</v>
          </cell>
          <cell r="C723">
            <v>46.535618941069004</v>
          </cell>
        </row>
        <row r="724">
          <cell r="A724">
            <v>7516.2289401820499</v>
          </cell>
          <cell r="B724">
            <v>6.3657994409871996</v>
          </cell>
          <cell r="C724">
            <v>46.687679275583903</v>
          </cell>
        </row>
        <row r="725">
          <cell r="A725">
            <v>7585.7757502918303</v>
          </cell>
          <cell r="B725">
            <v>6.2404028209917497</v>
          </cell>
          <cell r="C725">
            <v>46.840743165524799</v>
          </cell>
        </row>
        <row r="726">
          <cell r="A726">
            <v>7655.96606911256</v>
          </cell>
          <cell r="B726">
            <v>6.1153279828690597</v>
          </cell>
          <cell r="C726">
            <v>46.994782400283597</v>
          </cell>
        </row>
        <row r="727">
          <cell r="A727">
            <v>7726.8058509570201</v>
          </cell>
          <cell r="B727">
            <v>5.99057668460543</v>
          </cell>
          <cell r="C727">
            <v>47.149768606667102</v>
          </cell>
        </row>
        <row r="728">
          <cell r="A728">
            <v>7798.3011052325801</v>
          </cell>
          <cell r="B728">
            <v>5.8661506188193098</v>
          </cell>
          <cell r="C728">
            <v>47.305673256887196</v>
          </cell>
        </row>
        <row r="729">
          <cell r="A729">
            <v>7870.4578969509803</v>
          </cell>
          <cell r="B729">
            <v>5.7420514121963802</v>
          </cell>
          <cell r="C729">
            <v>47.462467676703099</v>
          </cell>
        </row>
        <row r="730">
          <cell r="A730">
            <v>7943.2823472428099</v>
          </cell>
          <cell r="B730">
            <v>5.6182806249550703</v>
          </cell>
          <cell r="C730">
            <v>47.620123053690499</v>
          </cell>
        </row>
        <row r="731">
          <cell r="A731">
            <v>8016.7806338767796</v>
          </cell>
          <cell r="B731">
            <v>5.4948397503461299</v>
          </cell>
          <cell r="C731">
            <v>47.7786104456546</v>
          </cell>
        </row>
        <row r="732">
          <cell r="A732">
            <v>8090.9589917838202</v>
          </cell>
          <cell r="B732">
            <v>5.3717302141852699</v>
          </cell>
          <cell r="C732">
            <v>47.937900789160601</v>
          </cell>
        </row>
        <row r="733">
          <cell r="A733">
            <v>8165.8237135859199</v>
          </cell>
          <cell r="B733">
            <v>5.2489533744207</v>
          </cell>
          <cell r="C733">
            <v>48.097964908181801</v>
          </cell>
        </row>
        <row r="734">
          <cell r="A734">
            <v>8241.3811501300206</v>
          </cell>
          <cell r="B734">
            <v>5.1265105207360202</v>
          </cell>
          <cell r="C734">
            <v>48.258773522860899</v>
          </cell>
        </row>
        <row r="735">
          <cell r="A735">
            <v>8317.6377110267003</v>
          </cell>
          <cell r="B735">
            <v>5.0044028741892399</v>
          </cell>
          <cell r="C735">
            <v>48.420297258367903</v>
          </cell>
        </row>
        <row r="736">
          <cell r="A736">
            <v>8394.5998651939699</v>
          </cell>
          <cell r="B736">
            <v>4.8826315868884604</v>
          </cell>
          <cell r="C736">
            <v>48.582506653858303</v>
          </cell>
        </row>
        <row r="737">
          <cell r="A737">
            <v>8472.2741414059601</v>
          </cell>
          <cell r="B737">
            <v>4.7611977417054101</v>
          </cell>
          <cell r="C737">
            <v>48.745372171513203</v>
          </cell>
        </row>
        <row r="738">
          <cell r="A738">
            <v>8550.6671288468297</v>
          </cell>
          <cell r="B738">
            <v>4.6401023520262301</v>
          </cell>
          <cell r="C738">
            <v>48.9088642056537</v>
          </cell>
        </row>
        <row r="739">
          <cell r="A739">
            <v>8629.7854776697004</v>
          </cell>
          <cell r="B739">
            <v>4.5193463615424196</v>
          </cell>
          <cell r="C739">
            <v>49.072953091927999</v>
          </cell>
        </row>
        <row r="740">
          <cell r="A740">
            <v>8709.6358995608007</v>
          </cell>
          <cell r="B740">
            <v>4.3989306440786597</v>
          </cell>
          <cell r="C740">
            <v>49.237609116558801</v>
          </cell>
        </row>
        <row r="741">
          <cell r="A741">
            <v>8790.2251683088398</v>
          </cell>
          <cell r="B741">
            <v>4.2788560034626002</v>
          </cell>
          <cell r="C741">
            <v>49.402802525636098</v>
          </cell>
        </row>
        <row r="742">
          <cell r="A742">
            <v>8871.5601203795995</v>
          </cell>
          <cell r="B742">
            <v>4.1591231734324401</v>
          </cell>
          <cell r="C742">
            <v>49.568503534456099</v>
          </cell>
        </row>
        <row r="743">
          <cell r="A743">
            <v>8953.6476554959299</v>
          </cell>
          <cell r="B743">
            <v>4.0397328175861196</v>
          </cell>
          <cell r="C743">
            <v>49.734682336886301</v>
          </cell>
        </row>
        <row r="744">
          <cell r="A744">
            <v>9036.4947372230108</v>
          </cell>
          <cell r="B744">
            <v>3.92068552937006</v>
          </cell>
          <cell r="C744">
            <v>49.901309114766804</v>
          </cell>
        </row>
        <row r="745">
          <cell r="A745">
            <v>9120.1083935590905</v>
          </cell>
          <cell r="B745">
            <v>3.8019818321095</v>
          </cell>
          <cell r="C745">
            <v>50.068354047305803</v>
          </cell>
        </row>
        <row r="746">
          <cell r="A746">
            <v>9204.4957175317104</v>
          </cell>
          <cell r="B746">
            <v>3.68362217907872</v>
          </cell>
          <cell r="C746">
            <v>50.235787320494303</v>
          </cell>
        </row>
        <row r="747">
          <cell r="A747">
            <v>9289.6638677993597</v>
          </cell>
          <cell r="B747">
            <v>3.5656069536127002</v>
          </cell>
          <cell r="C747">
            <v>50.403579136510203</v>
          </cell>
        </row>
        <row r="748">
          <cell r="A748">
            <v>9375.6200692588009</v>
          </cell>
          <cell r="B748">
            <v>3.44793646925952</v>
          </cell>
          <cell r="C748">
            <v>50.571699723106498</v>
          </cell>
        </row>
        <row r="749">
          <cell r="A749">
            <v>9462.3716136579205</v>
          </cell>
          <cell r="B749">
            <v>3.3306109699737001</v>
          </cell>
          <cell r="C749">
            <v>50.740119342975397</v>
          </cell>
        </row>
        <row r="750">
          <cell r="A750">
            <v>9549.92586021436</v>
          </cell>
          <cell r="B750">
            <v>3.2136306303501398</v>
          </cell>
          <cell r="C750">
            <v>50.908808303079802</v>
          </cell>
        </row>
        <row r="751">
          <cell r="A751">
            <v>9638.2902362396999</v>
          </cell>
          <cell r="B751">
            <v>3.0969955558986402</v>
          </cell>
          <cell r="C751">
            <v>51.0777369639396</v>
          </cell>
        </row>
        <row r="752">
          <cell r="A752">
            <v>9727.4722377696507</v>
          </cell>
          <cell r="B752">
            <v>2.9807057833591499</v>
          </cell>
          <cell r="C752">
            <v>51.246875748866898</v>
          </cell>
        </row>
        <row r="753">
          <cell r="A753">
            <v>9817.4794301998409</v>
          </cell>
          <cell r="B753">
            <v>2.8647612810565302</v>
          </cell>
          <cell r="C753">
            <v>51.416195153136698</v>
          </cell>
        </row>
        <row r="754">
          <cell r="A754">
            <v>9908.3194489276702</v>
          </cell>
          <cell r="B754">
            <v>2.7491619492956101</v>
          </cell>
          <cell r="C754">
            <v>51.5856657530883</v>
          </cell>
        </row>
        <row r="755">
          <cell r="A755">
            <v>10000</v>
          </cell>
          <cell r="B755">
            <v>2.6339076207951502</v>
          </cell>
          <cell r="C755">
            <v>51.755258215145098</v>
          </cell>
        </row>
        <row r="756">
          <cell r="A756">
            <v>10092.528860766801</v>
          </cell>
          <cell r="B756">
            <v>2.5189980611610099</v>
          </cell>
          <cell r="C756">
            <v>51.924943304743898</v>
          </cell>
        </row>
        <row r="757">
          <cell r="A757">
            <v>10185.9138805411</v>
          </cell>
          <cell r="B757">
            <v>2.4044329693973898</v>
          </cell>
          <cell r="C757">
            <v>52.094691895167799</v>
          </cell>
        </row>
        <row r="758">
          <cell r="A758">
            <v>10280.162981264701</v>
          </cell>
          <cell r="B758">
            <v>2.2902119784562198</v>
          </cell>
          <cell r="C758">
            <v>52.264474976271501</v>
          </cell>
        </row>
        <row r="759">
          <cell r="A759">
            <v>10375.2841581801</v>
          </cell>
          <cell r="B759">
            <v>2.1763346558235099</v>
          </cell>
          <cell r="C759">
            <v>52.434263663088998</v>
          </cell>
        </row>
        <row r="760">
          <cell r="A760">
            <v>10471.285480508899</v>
          </cell>
          <cell r="B760">
            <v>2.0628005041420798</v>
          </cell>
          <cell r="C760">
            <v>52.604029204318202</v>
          </cell>
        </row>
        <row r="761">
          <cell r="A761">
            <v>10568.1750921365</v>
          </cell>
          <cell r="B761">
            <v>1.9496089618707799</v>
          </cell>
          <cell r="C761">
            <v>52.773742990676901</v>
          </cell>
        </row>
        <row r="762">
          <cell r="A762">
            <v>10665.9612123025</v>
          </cell>
          <cell r="B762">
            <v>1.83675940397769</v>
          </cell>
          <cell r="C762">
            <v>52.9433765631128</v>
          </cell>
        </row>
        <row r="763">
          <cell r="A763">
            <v>10764.6521362983</v>
          </cell>
          <cell r="B763">
            <v>1.72425114266833</v>
          </cell>
          <cell r="C763">
            <v>53.112901620869998</v>
          </cell>
        </row>
        <row r="764">
          <cell r="A764">
            <v>10864.2562361706</v>
          </cell>
          <cell r="B764">
            <v>1.6120834281470899</v>
          </cell>
          <cell r="C764">
            <v>53.282290029400301</v>
          </cell>
        </row>
        <row r="765">
          <cell r="A765">
            <v>10964.7819614318</v>
          </cell>
          <cell r="B765">
            <v>1.50025544941086</v>
          </cell>
          <cell r="C765">
            <v>53.451513828110301</v>
          </cell>
        </row>
        <row r="766">
          <cell r="A766">
            <v>11066.237839776601</v>
          </cell>
          <cell r="B766">
            <v>1.3887663350744199</v>
          </cell>
          <cell r="C766">
            <v>53.620545237940597</v>
          </cell>
        </row>
        <row r="767">
          <cell r="A767">
            <v>11168.632477805601</v>
          </cell>
          <cell r="B767">
            <v>1.27761515422613</v>
          </cell>
          <cell r="C767">
            <v>53.789356668770402</v>
          </cell>
        </row>
        <row r="768">
          <cell r="A768">
            <v>11271.9745617551</v>
          </cell>
          <cell r="B768">
            <v>1.16680091731359</v>
          </cell>
          <cell r="C768">
            <v>53.957920726639699</v>
          </cell>
        </row>
        <row r="769">
          <cell r="A769">
            <v>11376.272858234301</v>
          </cell>
          <cell r="B769">
            <v>1.0563225770570499</v>
          </cell>
          <cell r="C769">
            <v>54.126210220780997</v>
          </cell>
        </row>
        <row r="770">
          <cell r="A770">
            <v>11481.536214968801</v>
          </cell>
          <cell r="B770">
            <v>0.94617902939091703</v>
          </cell>
          <cell r="C770">
            <v>54.294198170462202</v>
          </cell>
        </row>
        <row r="771">
          <cell r="A771">
            <v>11587.773561551199</v>
          </cell>
          <cell r="B771">
            <v>0.83636911443114204</v>
          </cell>
          <cell r="C771">
            <v>54.461857811627397</v>
          </cell>
        </row>
        <row r="772">
          <cell r="A772">
            <v>11694.9939101987</v>
          </cell>
          <cell r="B772">
            <v>0.72689161746780895</v>
          </cell>
          <cell r="C772">
            <v>54.629162603334301</v>
          </cell>
        </row>
        <row r="773">
          <cell r="A773">
            <v>11803.206356517199</v>
          </cell>
          <cell r="B773">
            <v>0.61774526998185997</v>
          </cell>
          <cell r="C773">
            <v>54.796086233984298</v>
          </cell>
        </row>
        <row r="774">
          <cell r="A774">
            <v>11912.4200802737</v>
          </cell>
          <cell r="B774">
            <v>0.50892875068430199</v>
          </cell>
          <cell r="C774">
            <v>54.962602627337802</v>
          </cell>
        </row>
        <row r="775">
          <cell r="A775">
            <v>12022.6443461741</v>
          </cell>
          <cell r="B775">
            <v>0.40044068657749798</v>
          </cell>
          <cell r="C775">
            <v>55.1286859483154</v>
          </cell>
        </row>
        <row r="776">
          <cell r="A776">
            <v>12133.8885046497</v>
          </cell>
          <cell r="B776">
            <v>0.29227965403628597</v>
          </cell>
          <cell r="C776">
            <v>55.294310608574499</v>
          </cell>
        </row>
        <row r="777">
          <cell r="A777">
            <v>12246.161992650401</v>
          </cell>
          <cell r="B777">
            <v>0.18444417990873699</v>
          </cell>
          <cell r="C777">
            <v>55.459451271867003</v>
          </cell>
        </row>
        <row r="778">
          <cell r="A778">
            <v>12359.4743344451</v>
          </cell>
          <cell r="B778">
            <v>7.6932742634579498E-2</v>
          </cell>
          <cell r="C778">
            <v>55.624082859165398</v>
          </cell>
        </row>
        <row r="779">
          <cell r="A779">
            <v>12473.8351424294</v>
          </cell>
          <cell r="B779">
            <v>-3.0256226619805801E-2</v>
          </cell>
          <cell r="C779">
            <v>55.788180553562597</v>
          </cell>
        </row>
        <row r="780">
          <cell r="A780">
            <v>12589.2541179416</v>
          </cell>
          <cell r="B780">
            <v>-0.13712434281055899</v>
          </cell>
          <cell r="C780">
            <v>55.951719804939501</v>
          </cell>
        </row>
        <row r="781">
          <cell r="A781">
            <v>12705.741052085399</v>
          </cell>
          <cell r="B781">
            <v>-0.24367326585188701</v>
          </cell>
          <cell r="C781">
            <v>56.114676334396997</v>
          </cell>
        </row>
        <row r="782">
          <cell r="A782">
            <v>12823.305826560199</v>
          </cell>
          <cell r="B782">
            <v>-0.34990469943846803</v>
          </cell>
          <cell r="C782">
            <v>56.277026138455597</v>
          </cell>
        </row>
        <row r="783">
          <cell r="A783">
            <v>12941.958414499801</v>
          </cell>
          <cell r="B783">
            <v>-0.45582038985610601</v>
          </cell>
          <cell r="C783">
            <v>56.438745493016803</v>
          </cell>
        </row>
        <row r="784">
          <cell r="A784">
            <v>13061.7088813184</v>
          </cell>
          <cell r="B784">
            <v>-0.56142212478219899</v>
          </cell>
          <cell r="C784">
            <v>56.599810957085801</v>
          </cell>
        </row>
        <row r="785">
          <cell r="A785">
            <v>13182.567385564</v>
          </cell>
          <cell r="B785">
            <v>-0.66671173207712597</v>
          </cell>
          <cell r="C785">
            <v>56.7601993762608</v>
          </cell>
        </row>
        <row r="786">
          <cell r="A786">
            <v>13304.5441797809</v>
          </cell>
          <cell r="B786">
            <v>-0.77169107856762098</v>
          </cell>
          <cell r="C786">
            <v>56.919887885978397</v>
          </cell>
        </row>
        <row r="787">
          <cell r="A787">
            <v>13427.6496113786</v>
          </cell>
          <cell r="B787">
            <v>-0.87636206882358303</v>
          </cell>
          <cell r="C787">
            <v>57.0788539145248</v>
          </cell>
        </row>
        <row r="788">
          <cell r="A788">
            <v>13551.894123510299</v>
          </cell>
          <cell r="B788">
            <v>-0.98072664392935704</v>
          </cell>
          <cell r="C788">
            <v>57.237075185808997</v>
          </cell>
        </row>
        <row r="789">
          <cell r="A789">
            <v>13677.2882559584</v>
          </cell>
          <cell r="B789">
            <v>-1.08478678025111</v>
          </cell>
          <cell r="C789">
            <v>57.394529721895097</v>
          </cell>
        </row>
        <row r="790">
          <cell r="A790">
            <v>13803.842646028799</v>
          </cell>
          <cell r="B790">
            <v>-1.1885444882007901</v>
          </cell>
          <cell r="C790">
            <v>57.5511958453041</v>
          </cell>
        </row>
        <row r="791">
          <cell r="A791">
            <v>13931.568029452999</v>
          </cell>
          <cell r="B791">
            <v>-1.2920018109986799</v>
          </cell>
          <cell r="C791">
            <v>57.707052181077103</v>
          </cell>
        </row>
        <row r="792">
          <cell r="A792">
            <v>14060.4752412991</v>
          </cell>
          <cell r="B792">
            <v>-1.3951608234347399</v>
          </cell>
          <cell r="C792">
            <v>57.862077658605997</v>
          </cell>
        </row>
        <row r="793">
          <cell r="A793">
            <v>14190.5752168909</v>
          </cell>
          <cell r="B793">
            <v>-1.4980236306310299</v>
          </cell>
          <cell r="C793">
            <v>58.016251513234501</v>
          </cell>
        </row>
        <row r="794">
          <cell r="A794">
            <v>14321.878992735399</v>
          </cell>
          <cell r="B794">
            <v>-1.60059236680523</v>
          </cell>
          <cell r="C794">
            <v>58.169553287626897</v>
          </cell>
        </row>
        <row r="795">
          <cell r="A795">
            <v>14454.3977074592</v>
          </cell>
          <cell r="B795">
            <v>-1.70286919403677</v>
          </cell>
          <cell r="C795">
            <v>58.321962832912803</v>
          </cell>
        </row>
        <row r="796">
          <cell r="A796">
            <v>14588.1426027534</v>
          </cell>
          <cell r="B796">
            <v>-1.80485630103735</v>
          </cell>
          <cell r="C796">
            <v>58.473460309605997</v>
          </cell>
        </row>
        <row r="797">
          <cell r="A797">
            <v>14723.125024327101</v>
          </cell>
          <cell r="B797">
            <v>-1.90655590192535</v>
          </cell>
          <cell r="C797">
            <v>58.624026188302203</v>
          </cell>
        </row>
        <row r="798">
          <cell r="A798">
            <v>14859.35642287</v>
          </cell>
          <cell r="B798">
            <v>-2.00797023500661</v>
          </cell>
          <cell r="C798">
            <v>58.773641250160203</v>
          </cell>
        </row>
        <row r="799">
          <cell r="A799">
            <v>14996.8483550237</v>
          </cell>
          <cell r="B799">
            <v>-2.10910156156161</v>
          </cell>
          <cell r="C799">
            <v>58.922286587163299</v>
          </cell>
        </row>
        <row r="800">
          <cell r="A800">
            <v>15135.612484362</v>
          </cell>
          <cell r="B800">
            <v>-2.2099521646407099</v>
          </cell>
          <cell r="C800">
            <v>59.069943602175101</v>
          </cell>
        </row>
        <row r="801">
          <cell r="A801">
            <v>15275.6605823807</v>
          </cell>
          <cell r="B801">
            <v>-2.3105243478676898</v>
          </cell>
          <cell r="C801">
            <v>59.216594008783503</v>
          </cell>
        </row>
        <row r="802">
          <cell r="A802">
            <v>15417.0045294956</v>
          </cell>
          <cell r="B802">
            <v>-2.4108204342527602</v>
          </cell>
          <cell r="C802">
            <v>59.362219830941399</v>
          </cell>
        </row>
        <row r="803">
          <cell r="A803">
            <v>15559.656316050699</v>
          </cell>
          <cell r="B803">
            <v>-2.5108427650164198</v>
          </cell>
          <cell r="C803">
            <v>59.506803402408501</v>
          </cell>
        </row>
        <row r="804">
          <cell r="A804">
            <v>15703.6280433355</v>
          </cell>
          <cell r="B804">
            <v>-2.6105936984238598</v>
          </cell>
          <cell r="C804">
            <v>59.650327365996098</v>
          </cell>
        </row>
        <row r="805">
          <cell r="A805">
            <v>15848.931924611101</v>
          </cell>
          <cell r="B805">
            <v>-2.7100756086318101</v>
          </cell>
          <cell r="C805">
            <v>59.792774672620901</v>
          </cell>
        </row>
        <row r="806">
          <cell r="A806">
            <v>15995.5802861466</v>
          </cell>
          <cell r="B806">
            <v>-2.8092908845480098</v>
          </cell>
          <cell r="C806">
            <v>59.934128580173002</v>
          </cell>
        </row>
        <row r="807">
          <cell r="A807">
            <v>16143.5855682648</v>
          </cell>
          <cell r="B807">
            <v>-2.9082419287038901</v>
          </cell>
          <cell r="C807">
            <v>60.074372652198598</v>
          </cell>
        </row>
        <row r="808">
          <cell r="A808">
            <v>16292.9603263972</v>
          </cell>
          <cell r="B808">
            <v>-3.0069311561418002</v>
          </cell>
          <cell r="C808">
            <v>60.213490756409001</v>
          </cell>
        </row>
        <row r="809">
          <cell r="A809">
            <v>16443.717232149302</v>
          </cell>
          <cell r="B809">
            <v>-3.1053609933168</v>
          </cell>
          <cell r="C809">
            <v>60.351467063013502</v>
          </cell>
        </row>
        <row r="810">
          <cell r="A810">
            <v>16595.869074375601</v>
          </cell>
          <cell r="B810">
            <v>-3.2035338770136601</v>
          </cell>
          <cell r="C810">
            <v>60.488286042884297</v>
          </cell>
        </row>
        <row r="811">
          <cell r="A811">
            <v>16749.428760264302</v>
          </cell>
          <cell r="B811">
            <v>-3.3014522532803099</v>
          </cell>
          <cell r="C811">
            <v>60.623932465562</v>
          </cell>
        </row>
        <row r="812">
          <cell r="A812">
            <v>16904.4093164326</v>
          </cell>
          <cell r="B812">
            <v>-3.3991185763776302</v>
          </cell>
          <cell r="C812">
            <v>60.758391397099402</v>
          </cell>
        </row>
        <row r="813">
          <cell r="A813">
            <v>17060.823890031199</v>
          </cell>
          <cell r="B813">
            <v>-3.4965353077461101</v>
          </cell>
          <cell r="C813">
            <v>60.891648197753902</v>
          </cell>
        </row>
        <row r="814">
          <cell r="A814">
            <v>17218.68574986</v>
          </cell>
          <cell r="B814">
            <v>-3.59370491499025</v>
          </cell>
          <cell r="C814">
            <v>61.023688519533302</v>
          </cell>
        </row>
        <row r="815">
          <cell r="A815">
            <v>17378.0082874937</v>
          </cell>
          <cell r="B815">
            <v>-3.6906298708809602</v>
          </cell>
          <cell r="C815">
            <v>61.154498303596398</v>
          </cell>
        </row>
        <row r="816">
          <cell r="A816">
            <v>17538.805018417599</v>
          </cell>
          <cell r="B816">
            <v>-3.7873126523762002</v>
          </cell>
          <cell r="C816">
            <v>61.284063777520302</v>
          </cell>
        </row>
        <row r="817">
          <cell r="A817">
            <v>17701.089583174198</v>
          </cell>
          <cell r="B817">
            <v>-3.88375573966059</v>
          </cell>
          <cell r="C817">
            <v>61.412371452431998</v>
          </cell>
        </row>
        <row r="818">
          <cell r="A818">
            <v>17864.875748520401</v>
          </cell>
          <cell r="B818">
            <v>-3.9799616152038499</v>
          </cell>
          <cell r="C818">
            <v>61.539408120014897</v>
          </cell>
        </row>
        <row r="819">
          <cell r="A819">
            <v>18030.177408595599</v>
          </cell>
          <cell r="B819">
            <v>-4.0759327628389102</v>
          </cell>
          <cell r="C819">
            <v>61.665160849394297</v>
          </cell>
        </row>
        <row r="820">
          <cell r="A820">
            <v>18197.008586099801</v>
          </cell>
          <cell r="B820">
            <v>-4.1716716668597398</v>
          </cell>
          <cell r="C820">
            <v>61.789616983906399</v>
          </cell>
        </row>
        <row r="821">
          <cell r="A821">
            <v>18365.383433483399</v>
          </cell>
          <cell r="B821">
            <v>-4.2671808111388998</v>
          </cell>
          <cell r="C821">
            <v>61.912764137756298</v>
          </cell>
        </row>
        <row r="822">
          <cell r="A822">
            <v>18535.3162341481</v>
          </cell>
          <cell r="B822">
            <v>-4.3624626782653699</v>
          </cell>
          <cell r="C822">
            <v>62.034590192568402</v>
          </cell>
        </row>
        <row r="823">
          <cell r="A823">
            <v>18706.821403657901</v>
          </cell>
          <cell r="B823">
            <v>-4.4575197487029596</v>
          </cell>
          <cell r="C823">
            <v>62.155083293840804</v>
          </cell>
        </row>
        <row r="824">
          <cell r="A824">
            <v>18879.913490962899</v>
          </cell>
          <cell r="B824">
            <v>-4.5523544999688097</v>
          </cell>
          <cell r="C824">
            <v>62.274231847297997</v>
          </cell>
        </row>
        <row r="825">
          <cell r="A825">
            <v>19054.607179632399</v>
          </cell>
          <cell r="B825">
            <v>-4.6469694058329303</v>
          </cell>
          <cell r="C825">
            <v>62.392024515160699</v>
          </cell>
        </row>
        <row r="826">
          <cell r="A826">
            <v>19230.917289101501</v>
          </cell>
          <cell r="B826">
            <v>-4.7413669355381902</v>
          </cell>
          <cell r="C826">
            <v>62.508450212322799</v>
          </cell>
        </row>
        <row r="827">
          <cell r="A827">
            <v>19408.8587759277</v>
          </cell>
          <cell r="B827">
            <v>-4.8355495530415</v>
          </cell>
          <cell r="C827">
            <v>62.623498102453802</v>
          </cell>
        </row>
        <row r="828">
          <cell r="A828">
            <v>19588.446735059799</v>
          </cell>
          <cell r="B828">
            <v>-4.9295197162753999</v>
          </cell>
          <cell r="C828">
            <v>62.737157594023799</v>
          </cell>
        </row>
        <row r="829">
          <cell r="A829">
            <v>19769.696401118501</v>
          </cell>
          <cell r="B829">
            <v>-5.0232798764309203</v>
          </cell>
          <cell r="C829">
            <v>62.849418336257401</v>
          </cell>
        </row>
        <row r="830">
          <cell r="A830">
            <v>19952.623149688701</v>
          </cell>
          <cell r="B830">
            <v>-5.1168324772611102</v>
          </cell>
          <cell r="C830">
            <v>62.960270215022298</v>
          </cell>
        </row>
        <row r="831">
          <cell r="A831">
            <v>20137.2424986238</v>
          </cell>
          <cell r="B831">
            <v>-5.2101799544055396</v>
          </cell>
          <cell r="C831">
            <v>63.069703348658599</v>
          </cell>
        </row>
        <row r="832">
          <cell r="A832">
            <v>20323.570109362201</v>
          </cell>
          <cell r="B832">
            <v>-5.3033247347357104</v>
          </cell>
          <cell r="C832">
            <v>63.177708083749799</v>
          </cell>
        </row>
        <row r="833">
          <cell r="A833">
            <v>20511.621788255601</v>
          </cell>
          <cell r="B833">
            <v>-5.3962692357211601</v>
          </cell>
          <cell r="C833">
            <v>63.284274990843301</v>
          </cell>
        </row>
        <row r="834">
          <cell r="A834">
            <v>20701.413487910399</v>
          </cell>
          <cell r="B834">
            <v>-5.4890158648156699</v>
          </cell>
          <cell r="C834">
            <v>63.389394860121499</v>
          </cell>
        </row>
        <row r="835">
          <cell r="A835">
            <v>20892.9613085403</v>
          </cell>
          <cell r="B835">
            <v>-5.5815670188654201</v>
          </cell>
          <cell r="C835">
            <v>63.493058697034002</v>
          </cell>
        </row>
        <row r="836">
          <cell r="A836">
            <v>21086.281499332799</v>
          </cell>
          <cell r="B836">
            <v>-5.6739250835358002</v>
          </cell>
          <cell r="C836">
            <v>63.595257717887002</v>
          </cell>
        </row>
        <row r="837">
          <cell r="A837">
            <v>21281.3904598271</v>
          </cell>
          <cell r="B837">
            <v>-5.76609243276011</v>
          </cell>
          <cell r="C837">
            <v>63.695983345400599</v>
          </cell>
        </row>
        <row r="838">
          <cell r="A838">
            <v>21478.304741305299</v>
          </cell>
          <cell r="B838">
            <v>-5.85807142820713</v>
          </cell>
          <cell r="C838">
            <v>63.795227204235502</v>
          </cell>
        </row>
        <row r="839">
          <cell r="A839">
            <v>21677.041048196901</v>
          </cell>
          <cell r="B839">
            <v>-5.9498644187695202</v>
          </cell>
          <cell r="C839">
            <v>63.892981116493203</v>
          </cell>
        </row>
        <row r="840">
          <cell r="A840">
            <v>21877.616239495499</v>
          </cell>
          <cell r="B840">
            <v>-6.0414737400710399</v>
          </cell>
          <cell r="C840">
            <v>63.989237097191698</v>
          </cell>
        </row>
        <row r="841">
          <cell r="A841">
            <v>22080.0473301889</v>
          </cell>
          <cell r="B841">
            <v>-6.1329017139943804</v>
          </cell>
          <cell r="C841">
            <v>64.083987349725504</v>
          </cell>
        </row>
        <row r="842">
          <cell r="A842">
            <v>22284.351492703001</v>
          </cell>
          <cell r="B842">
            <v>-6.2241506482274502</v>
          </cell>
          <cell r="C842">
            <v>64.177224261310201</v>
          </cell>
        </row>
        <row r="843">
          <cell r="A843">
            <v>22490.546058357799</v>
          </cell>
          <cell r="B843">
            <v>-6.31522283582893</v>
          </cell>
          <cell r="C843">
            <v>64.2689403984118</v>
          </cell>
        </row>
        <row r="844">
          <cell r="A844">
            <v>22698.648518838199</v>
          </cell>
          <cell r="B844">
            <v>-6.4061205548126496</v>
          </cell>
          <cell r="C844">
            <v>64.359128502172595</v>
          </cell>
        </row>
        <row r="845">
          <cell r="A845">
            <v>22908.676527677701</v>
          </cell>
          <cell r="B845">
            <v>-6.4968460677506297</v>
          </cell>
          <cell r="C845">
            <v>64.447781483829104</v>
          </cell>
        </row>
        <row r="846">
          <cell r="A846">
            <v>23120.6479017559</v>
          </cell>
          <cell r="B846">
            <v>-6.5874016213944699</v>
          </cell>
          <cell r="C846">
            <v>64.534892420131001</v>
          </cell>
        </row>
        <row r="847">
          <cell r="A847">
            <v>23334.580622810001</v>
          </cell>
          <cell r="B847">
            <v>-6.6777894463140104</v>
          </cell>
          <cell r="C847">
            <v>64.620454548757607</v>
          </cell>
        </row>
        <row r="848">
          <cell r="A848">
            <v>23550.492838959999</v>
          </cell>
          <cell r="B848">
            <v>-6.7680117565546496</v>
          </cell>
          <cell r="C848">
            <v>64.704461263743497</v>
          </cell>
        </row>
        <row r="849">
          <cell r="A849">
            <v>23768.4028662487</v>
          </cell>
          <cell r="B849">
            <v>-6.8580707493115698</v>
          </cell>
          <cell r="C849">
            <v>64.786906110908902</v>
          </cell>
        </row>
        <row r="850">
          <cell r="A850">
            <v>23988.3291901948</v>
          </cell>
          <cell r="B850">
            <v>-6.9479686046209697</v>
          </cell>
          <cell r="C850">
            <v>64.8677827833002</v>
          </cell>
        </row>
        <row r="851">
          <cell r="A851">
            <v>24210.290467361701</v>
          </cell>
          <cell r="B851">
            <v>-7.0377074850680899</v>
          </cell>
          <cell r="C851">
            <v>64.947085116643805</v>
          </cell>
        </row>
        <row r="852">
          <cell r="A852">
            <v>24434.305526939701</v>
          </cell>
          <cell r="B852">
            <v>-7.1272895355120802</v>
          </cell>
          <cell r="C852">
            <v>65.024807084816402</v>
          </cell>
        </row>
        <row r="853">
          <cell r="A853">
            <v>24660.3933723433</v>
          </cell>
          <cell r="B853">
            <v>-7.21671688282653</v>
          </cell>
          <cell r="C853">
            <v>65.100942795332102</v>
          </cell>
        </row>
        <row r="854">
          <cell r="A854">
            <v>24888.5731828239</v>
          </cell>
          <cell r="B854">
            <v>-7.3059916356559604</v>
          </cell>
          <cell r="C854">
            <v>65.175486484848605</v>
          </cell>
        </row>
        <row r="855">
          <cell r="A855">
            <v>25118.8643150957</v>
          </cell>
          <cell r="B855">
            <v>-7.3951158841876703</v>
          </cell>
          <cell r="C855">
            <v>65.248432514698194</v>
          </cell>
        </row>
        <row r="856">
          <cell r="A856">
            <v>25351.286304978999</v>
          </cell>
          <cell r="B856">
            <v>-7.4840916999391904</v>
          </cell>
          <cell r="C856">
            <v>65.319775366442897</v>
          </cell>
        </row>
        <row r="857">
          <cell r="A857">
            <v>25585.858869056399</v>
          </cell>
          <cell r="B857">
            <v>-7.5729211355596204</v>
          </cell>
          <cell r="C857">
            <v>65.389509637453898</v>
          </cell>
        </row>
        <row r="858">
          <cell r="A858">
            <v>25822.601906345899</v>
          </cell>
          <cell r="B858">
            <v>-7.6616062246464596</v>
          </cell>
          <cell r="C858">
            <v>65.457630036523199</v>
          </cell>
        </row>
        <row r="859">
          <cell r="A859">
            <v>26061.535499988899</v>
          </cell>
          <cell r="B859">
            <v>-7.7501489815755003</v>
          </cell>
          <cell r="C859">
            <v>65.524131379502506</v>
          </cell>
        </row>
        <row r="860">
          <cell r="A860">
            <v>26302.6799189538</v>
          </cell>
          <cell r="B860">
            <v>-7.83855140134549</v>
          </cell>
          <cell r="C860">
            <v>65.589008584976995</v>
          </cell>
        </row>
        <row r="861">
          <cell r="A861">
            <v>26546.055619755301</v>
          </cell>
          <cell r="B861">
            <v>-7.9268154594352804</v>
          </cell>
          <cell r="C861">
            <v>65.652256669970697</v>
          </cell>
        </row>
        <row r="862">
          <cell r="A862">
            <v>26791.6832481903</v>
          </cell>
          <cell r="B862">
            <v>-8.0149431116745795</v>
          </cell>
          <cell r="C862">
            <v>65.713870745688496</v>
          </cell>
        </row>
        <row r="863">
          <cell r="A863">
            <v>27039.5836410884</v>
          </cell>
          <cell r="B863">
            <v>-8.1029362941274297</v>
          </cell>
          <cell r="C863">
            <v>65.773846013295298</v>
          </cell>
        </row>
        <row r="864">
          <cell r="A864">
            <v>27289.777828080401</v>
          </cell>
          <cell r="B864">
            <v>-8.1907969229875608</v>
          </cell>
          <cell r="C864">
            <v>65.832177759732204</v>
          </cell>
        </row>
        <row r="865">
          <cell r="A865">
            <v>27542.287033381599</v>
          </cell>
          <cell r="B865">
            <v>-8.2785268944864505</v>
          </cell>
          <cell r="C865">
            <v>65.888861353573802</v>
          </cell>
        </row>
        <row r="866">
          <cell r="A866">
            <v>27797.132677592799</v>
          </cell>
          <cell r="B866">
            <v>-8.3661280848125692</v>
          </cell>
          <cell r="C866">
            <v>65.943892240924797</v>
          </cell>
        </row>
        <row r="867">
          <cell r="A867">
            <v>28054.336379517099</v>
          </cell>
          <cell r="B867">
            <v>-8.4536023500420896</v>
          </cell>
          <cell r="C867">
            <v>65.997265941360396</v>
          </cell>
        </row>
        <row r="868">
          <cell r="A868">
            <v>28313.919957993701</v>
          </cell>
          <cell r="B868">
            <v>-8.5409515260806792</v>
          </cell>
          <cell r="C868">
            <v>66.048978043906899</v>
          </cell>
        </row>
        <row r="869">
          <cell r="A869">
            <v>28575.905433749402</v>
          </cell>
          <cell r="B869">
            <v>-8.6281774286158708</v>
          </cell>
          <cell r="C869">
            <v>66.099024203069902</v>
          </cell>
        </row>
        <row r="870">
          <cell r="A870">
            <v>28840.315031266</v>
          </cell>
          <cell r="B870">
            <v>-8.7152818530797305</v>
          </cell>
          <cell r="C870">
            <v>66.147400134903407</v>
          </cell>
        </row>
        <row r="871">
          <cell r="A871">
            <v>29107.171180665999</v>
          </cell>
          <cell r="B871">
            <v>-8.8022665746217701</v>
          </cell>
          <cell r="C871">
            <v>66.194101613128396</v>
          </cell>
        </row>
        <row r="872">
          <cell r="A872">
            <v>29376.496519615299</v>
          </cell>
          <cell r="B872">
            <v>-8.8891333480911197</v>
          </cell>
          <cell r="C872">
            <v>66.239124465295504</v>
          </cell>
        </row>
        <row r="873">
          <cell r="A873">
            <v>29648.313895243398</v>
          </cell>
          <cell r="B873">
            <v>-8.9758839080285107</v>
          </cell>
          <cell r="C873">
            <v>66.282464568994399</v>
          </cell>
        </row>
        <row r="874">
          <cell r="A874">
            <v>29922.646366081801</v>
          </cell>
          <cell r="B874">
            <v>-9.0625199686668196</v>
          </cell>
          <cell r="C874">
            <v>66.324117848114298</v>
          </cell>
        </row>
        <row r="875">
          <cell r="A875">
            <v>30199.5172040201</v>
          </cell>
          <cell r="B875">
            <v>-9.1490432239406996</v>
          </cell>
          <cell r="C875">
            <v>66.364080269148403</v>
          </cell>
        </row>
        <row r="876">
          <cell r="A876">
            <v>30478.949896279799</v>
          </cell>
          <cell r="B876">
            <v>-9.2354553475044092</v>
          </cell>
          <cell r="C876">
            <v>66.402347837550806</v>
          </cell>
        </row>
        <row r="877">
          <cell r="A877">
            <v>30760.968147406998</v>
          </cell>
          <cell r="B877">
            <v>-9.32175799275789</v>
          </cell>
          <cell r="C877">
            <v>66.438916594140395</v>
          </cell>
        </row>
        <row r="878">
          <cell r="A878">
            <v>31045.595881283502</v>
          </cell>
          <cell r="B878">
            <v>-9.4079527928805593</v>
          </cell>
          <cell r="C878">
            <v>66.473782611556402</v>
          </cell>
        </row>
        <row r="879">
          <cell r="A879">
            <v>31332.857243155799</v>
          </cell>
          <cell r="B879">
            <v>-9.4940413608724494</v>
          </cell>
          <cell r="C879">
            <v>66.506941990762201</v>
          </cell>
        </row>
        <row r="880">
          <cell r="A880">
            <v>31622.776601683701</v>
          </cell>
          <cell r="B880">
            <v>-9.5800252896027303</v>
          </cell>
          <cell r="C880">
            <v>66.538390857600305</v>
          </cell>
        </row>
        <row r="881">
          <cell r="A881">
            <v>31915.378551007601</v>
          </cell>
          <cell r="B881">
            <v>-9.6659061518653395</v>
          </cell>
          <cell r="C881">
            <v>66.568125359398493</v>
          </cell>
        </row>
        <row r="882">
          <cell r="A882">
            <v>32210.687912834299</v>
          </cell>
          <cell r="B882">
            <v>-9.7516855004406704</v>
          </cell>
          <cell r="C882">
            <v>66.596141661625595</v>
          </cell>
        </row>
        <row r="883">
          <cell r="A883">
            <v>32508.729738543399</v>
          </cell>
          <cell r="B883">
            <v>-9.83736486816432</v>
          </cell>
          <cell r="C883">
            <v>66.622435944598706</v>
          </cell>
        </row>
        <row r="884">
          <cell r="A884">
            <v>32809.529311311897</v>
          </cell>
          <cell r="B884">
            <v>-9.9229457680013198</v>
          </cell>
          <cell r="C884">
            <v>66.647004400242096</v>
          </cell>
        </row>
        <row r="885">
          <cell r="A885">
            <v>33113.112148259097</v>
          </cell>
          <cell r="B885">
            <v>-10.0084296931264</v>
          </cell>
          <cell r="C885">
            <v>66.6698432288958</v>
          </cell>
        </row>
        <row r="886">
          <cell r="A886">
            <v>33419.5040026114</v>
          </cell>
          <cell r="B886">
            <v>-10.093818117010301</v>
          </cell>
          <cell r="C886">
            <v>66.690948636176799</v>
          </cell>
        </row>
        <row r="887">
          <cell r="A887">
            <v>33728.730865886799</v>
          </cell>
          <cell r="B887">
            <v>-10.1791124935105</v>
          </cell>
          <cell r="C887">
            <v>66.710316829890701</v>
          </cell>
        </row>
        <row r="888">
          <cell r="A888">
            <v>34040.818970100001</v>
          </cell>
          <cell r="B888">
            <v>-10.2643142569675</v>
          </cell>
          <cell r="C888">
            <v>66.727944016993803</v>
          </cell>
        </row>
        <row r="889">
          <cell r="A889">
            <v>34355.794789987398</v>
          </cell>
          <cell r="B889">
            <v>-10.349424822305901</v>
          </cell>
          <cell r="C889">
            <v>66.743826400607105</v>
          </cell>
        </row>
        <row r="890">
          <cell r="A890">
            <v>34673.6850452531</v>
          </cell>
          <cell r="B890">
            <v>-10.434445585140301</v>
          </cell>
          <cell r="C890">
            <v>66.757960177081998</v>
          </cell>
        </row>
        <row r="891">
          <cell r="A891">
            <v>34994.516702835703</v>
          </cell>
          <cell r="B891">
            <v>-10.519377921884701</v>
          </cell>
          <cell r="C891">
            <v>66.770341533113907</v>
          </cell>
        </row>
        <row r="892">
          <cell r="A892">
            <v>35318.316979195697</v>
          </cell>
          <cell r="B892">
            <v>-10.604223189867101</v>
          </cell>
          <cell r="C892">
            <v>66.780966642909902</v>
          </cell>
        </row>
        <row r="893">
          <cell r="A893">
            <v>35645.113342624398</v>
          </cell>
          <cell r="B893">
            <v>-10.688982727447399</v>
          </cell>
          <cell r="C893">
            <v>66.789831665404506</v>
          </cell>
        </row>
        <row r="894">
          <cell r="A894">
            <v>35974.933515574201</v>
          </cell>
          <cell r="B894">
            <v>-10.7736578541385</v>
          </cell>
          <cell r="C894">
            <v>66.796932741526305</v>
          </cell>
        </row>
        <row r="895">
          <cell r="A895">
            <v>36307.805477010101</v>
          </cell>
          <cell r="B895">
            <v>-10.8582498707322</v>
          </cell>
          <cell r="C895">
            <v>66.802265991515</v>
          </cell>
        </row>
        <row r="896">
          <cell r="A896">
            <v>36643.757464783303</v>
          </cell>
          <cell r="B896">
            <v>-10.942760059426799</v>
          </cell>
          <cell r="C896">
            <v>66.805827512287905</v>
          </cell>
        </row>
        <row r="897">
          <cell r="A897">
            <v>36982.8179780266</v>
          </cell>
          <cell r="B897">
            <v>-11.0271896839592</v>
          </cell>
          <cell r="C897">
            <v>66.807613374855194</v>
          </cell>
        </row>
        <row r="898">
          <cell r="A898">
            <v>37325.015779572001</v>
          </cell>
          <cell r="B898">
            <v>-11.111539989738899</v>
          </cell>
          <cell r="C898">
            <v>66.807619621786301</v>
          </cell>
        </row>
        <row r="899">
          <cell r="A899">
            <v>37670.379898390798</v>
          </cell>
          <cell r="B899">
            <v>-11.195812203984699</v>
          </cell>
          <cell r="C899">
            <v>66.805842264722799</v>
          </cell>
        </row>
        <row r="900">
          <cell r="A900">
            <v>38018.939632056099</v>
          </cell>
          <cell r="B900">
            <v>-11.280007535864801</v>
          </cell>
          <cell r="C900">
            <v>66.802277281941699</v>
          </cell>
        </row>
        <row r="901">
          <cell r="A901">
            <v>38370.724549227802</v>
          </cell>
          <cell r="B901">
            <v>-11.3641271766383</v>
          </cell>
          <cell r="C901">
            <v>66.7969206159664</v>
          </cell>
        </row>
        <row r="902">
          <cell r="A902">
            <v>38725.764492161703</v>
          </cell>
          <cell r="B902">
            <v>-11.4481722997988</v>
          </cell>
          <cell r="C902">
            <v>66.789768171225404</v>
          </cell>
        </row>
        <row r="903">
          <cell r="A903">
            <v>39084.089579240201</v>
          </cell>
          <cell r="B903">
            <v>-11.5321440612211</v>
          </cell>
          <cell r="C903">
            <v>66.780815811758998</v>
          </cell>
        </row>
        <row r="904">
          <cell r="A904">
            <v>39445.730207527798</v>
          </cell>
          <cell r="B904">
            <v>-11.6160435993083</v>
          </cell>
          <cell r="C904">
            <v>66.770059358972006</v>
          </cell>
        </row>
        <row r="905">
          <cell r="A905">
            <v>39810.717055349698</v>
          </cell>
          <cell r="B905">
            <v>-11.699872035141601</v>
          </cell>
          <cell r="C905">
            <v>66.757494589436703</v>
          </cell>
        </row>
        <row r="906">
          <cell r="A906">
            <v>40179.081084894002</v>
          </cell>
          <cell r="B906">
            <v>-11.7836304726309</v>
          </cell>
          <cell r="C906">
            <v>66.743117232737603</v>
          </cell>
        </row>
        <row r="907">
          <cell r="A907">
            <v>40550.853544838297</v>
          </cell>
          <cell r="B907">
            <v>-11.867319998667799</v>
          </cell>
          <cell r="C907">
            <v>66.7269229693662</v>
          </cell>
        </row>
        <row r="908">
          <cell r="A908">
            <v>40926.065973001001</v>
          </cell>
          <cell r="B908">
            <v>-11.950941683278099</v>
          </cell>
          <cell r="C908">
            <v>66.708907428659899</v>
          </cell>
        </row>
        <row r="909">
          <cell r="A909">
            <v>41304.750199016104</v>
          </cell>
          <cell r="B909">
            <v>-12.0344965797775</v>
          </cell>
          <cell r="C909">
            <v>66.689066186786604</v>
          </cell>
        </row>
        <row r="910">
          <cell r="A910">
            <v>41686.938347033501</v>
          </cell>
          <cell r="B910">
            <v>-12.1179857249262</v>
          </cell>
          <cell r="C910">
            <v>66.667394764774002</v>
          </cell>
        </row>
        <row r="911">
          <cell r="A911">
            <v>42072.662838444397</v>
          </cell>
          <cell r="B911">
            <v>-12.201410139085899</v>
          </cell>
          <cell r="C911">
            <v>66.6438886265843</v>
          </cell>
        </row>
        <row r="912">
          <cell r="A912">
            <v>42461.956394631197</v>
          </cell>
          <cell r="B912">
            <v>-12.284770826377301</v>
          </cell>
          <cell r="C912">
            <v>66.618543177233605</v>
          </cell>
        </row>
        <row r="913">
          <cell r="A913">
            <v>42854.852039743899</v>
          </cell>
          <cell r="B913">
            <v>-12.3680687748365</v>
          </cell>
          <cell r="C913">
            <v>66.591353760953396</v>
          </cell>
        </row>
        <row r="914">
          <cell r="A914">
            <v>43251.383103500797</v>
          </cell>
          <cell r="B914">
            <v>-12.451304956574599</v>
          </cell>
          <cell r="C914">
            <v>66.562315659397797</v>
          </cell>
        </row>
        <row r="915">
          <cell r="A915">
            <v>43651.583224016598</v>
          </cell>
          <cell r="B915">
            <v>-12.5344803279354</v>
          </cell>
          <cell r="C915">
            <v>66.531424089892198</v>
          </cell>
        </row>
        <row r="916">
          <cell r="A916">
            <v>44055.486350655301</v>
          </cell>
          <cell r="B916">
            <v>-12.6175958296543</v>
          </cell>
          <cell r="C916">
            <v>66.498674203726594</v>
          </cell>
        </row>
        <row r="917">
          <cell r="A917">
            <v>44463.126746910799</v>
          </cell>
          <cell r="B917">
            <v>-12.700652387017801</v>
          </cell>
          <cell r="C917">
            <v>66.464061084490595</v>
          </cell>
        </row>
        <row r="918">
          <cell r="A918">
            <v>44874.538993313203</v>
          </cell>
          <cell r="B918">
            <v>-12.7836509100217</v>
          </cell>
          <cell r="C918">
            <v>66.427579746449297</v>
          </cell>
        </row>
        <row r="919">
          <cell r="A919">
            <v>45289.757990361999</v>
          </cell>
          <cell r="B919">
            <v>-12.8665922935309</v>
          </cell>
          <cell r="C919">
            <v>66.3892251329641</v>
          </cell>
        </row>
        <row r="920">
          <cell r="A920">
            <v>45708.818961487501</v>
          </cell>
          <cell r="B920">
            <v>-12.9494774174377</v>
          </cell>
          <cell r="C920">
            <v>66.348992114951997</v>
          </cell>
        </row>
        <row r="921">
          <cell r="A921">
            <v>46131.7574560379</v>
          </cell>
          <cell r="B921">
            <v>-13.032307146820701</v>
          </cell>
          <cell r="C921">
            <v>66.306875489388304</v>
          </cell>
        </row>
        <row r="922">
          <cell r="A922">
            <v>46558.609352295898</v>
          </cell>
          <cell r="B922">
            <v>-13.115082332103301</v>
          </cell>
          <cell r="C922">
            <v>66.262869977848595</v>
          </cell>
        </row>
        <row r="923">
          <cell r="A923">
            <v>46989.410860521501</v>
          </cell>
          <cell r="B923">
            <v>-13.1978038092115</v>
          </cell>
          <cell r="C923">
            <v>66.216970225092794</v>
          </cell>
        </row>
        <row r="924">
          <cell r="A924">
            <v>47424.198526024396</v>
          </cell>
          <cell r="B924">
            <v>-13.2804723997316</v>
          </cell>
          <cell r="C924">
            <v>66.169170797688693</v>
          </cell>
        </row>
        <row r="925">
          <cell r="A925">
            <v>47863.009232263801</v>
          </cell>
          <cell r="B925">
            <v>-13.3630889110672</v>
          </cell>
          <cell r="C925">
            <v>66.119466182676007</v>
          </cell>
        </row>
        <row r="926">
          <cell r="A926">
            <v>48305.880203977198</v>
          </cell>
          <cell r="B926">
            <v>-13.4456541365959</v>
          </cell>
          <cell r="C926">
            <v>66.067850786268906</v>
          </cell>
        </row>
        <row r="927">
          <cell r="A927">
            <v>48752.849010338599</v>
          </cell>
          <cell r="B927">
            <v>-13.5281688558249</v>
          </cell>
          <cell r="C927">
            <v>66.014318932600901</v>
          </cell>
        </row>
        <row r="928">
          <cell r="A928">
            <v>49203.953568145102</v>
          </cell>
          <cell r="B928">
            <v>-13.610633834546199</v>
          </cell>
          <cell r="C928">
            <v>65.958864862506303</v>
          </cell>
        </row>
        <row r="929">
          <cell r="A929">
            <v>49659.232145033602</v>
          </cell>
          <cell r="B929">
            <v>-13.6930498249911</v>
          </cell>
          <cell r="C929">
            <v>65.901482732341705</v>
          </cell>
        </row>
        <row r="930">
          <cell r="A930">
            <v>50118.7233627272</v>
          </cell>
          <cell r="B930">
            <v>-13.775417565983799</v>
          </cell>
          <cell r="C930">
            <v>65.842166612847507</v>
          </cell>
        </row>
        <row r="931">
          <cell r="A931">
            <v>50582.466200311399</v>
          </cell>
          <cell r="B931">
            <v>-13.8577377830937</v>
          </cell>
          <cell r="C931">
            <v>65.780910488045905</v>
          </cell>
        </row>
        <row r="932">
          <cell r="A932">
            <v>51050.499997540603</v>
          </cell>
          <cell r="B932">
            <v>-13.940011188788</v>
          </cell>
          <cell r="C932">
            <v>65.717708254179598</v>
          </cell>
        </row>
        <row r="933">
          <cell r="A933">
            <v>51522.864458175602</v>
          </cell>
          <cell r="B933">
            <v>-14.022238482581599</v>
          </cell>
          <cell r="C933">
            <v>65.652553718687798</v>
          </cell>
        </row>
        <row r="934">
          <cell r="A934">
            <v>51999.599653351601</v>
          </cell>
          <cell r="B934">
            <v>-14.1044203511875</v>
          </cell>
          <cell r="C934">
            <v>65.585440599220206</v>
          </cell>
        </row>
        <row r="935">
          <cell r="A935">
            <v>52480.746024977198</v>
          </cell>
          <cell r="B935">
            <v>-14.186557468665599</v>
          </cell>
          <cell r="C935">
            <v>65.516362522689604</v>
          </cell>
        </row>
        <row r="936">
          <cell r="A936">
            <v>52966.344389165803</v>
          </cell>
          <cell r="B936">
            <v>-14.2686504965698</v>
          </cell>
          <cell r="C936">
            <v>65.445313024362704</v>
          </cell>
        </row>
        <row r="937">
          <cell r="A937">
            <v>53456.435939697098</v>
          </cell>
          <cell r="B937">
            <v>-14.3507000840956</v>
          </cell>
          <cell r="C937">
            <v>65.372285546988095</v>
          </cell>
        </row>
        <row r="938">
          <cell r="A938">
            <v>53951.062251512703</v>
          </cell>
          <cell r="B938">
            <v>-14.432706868224299</v>
          </cell>
          <cell r="C938">
            <v>65.297273439962595</v>
          </cell>
        </row>
        <row r="939">
          <cell r="A939">
            <v>54450.265284242101</v>
          </cell>
          <cell r="B939">
            <v>-14.514671473868299</v>
          </cell>
          <cell r="C939">
            <v>65.2202699585349</v>
          </cell>
        </row>
        <row r="940">
          <cell r="A940">
            <v>54954.087385762403</v>
          </cell>
          <cell r="B940">
            <v>-14.5965945140135</v>
          </cell>
          <cell r="C940">
            <v>65.141268263047706</v>
          </cell>
        </row>
        <row r="941">
          <cell r="A941">
            <v>55462.571295791102</v>
          </cell>
          <cell r="B941">
            <v>-14.6784765898612</v>
          </cell>
          <cell r="C941">
            <v>65.060261418216697</v>
          </cell>
        </row>
        <row r="942">
          <cell r="A942">
            <v>55975.760149510999</v>
          </cell>
          <cell r="B942">
            <v>-14.760318290969</v>
          </cell>
          <cell r="C942">
            <v>64.977242392447806</v>
          </cell>
        </row>
        <row r="943">
          <cell r="A943">
            <v>56493.6974812302</v>
          </cell>
          <cell r="B943">
            <v>-14.8421201953895</v>
          </cell>
          <cell r="C943">
            <v>64.892204057191194</v>
          </cell>
        </row>
        <row r="944">
          <cell r="A944">
            <v>57016.427228074703</v>
          </cell>
          <cell r="B944">
            <v>-14.923882869808599</v>
          </cell>
          <cell r="C944">
            <v>64.805139186335197</v>
          </cell>
        </row>
        <row r="945">
          <cell r="A945">
            <v>57543.993733715601</v>
          </cell>
          <cell r="B945">
            <v>-15.005606869682</v>
          </cell>
          <cell r="C945">
            <v>64.716040455635195</v>
          </cell>
        </row>
        <row r="946">
          <cell r="A946">
            <v>58076.441752131097</v>
          </cell>
          <cell r="B946">
            <v>-15.087292739370801</v>
          </cell>
          <cell r="C946">
            <v>64.624900442182394</v>
          </cell>
        </row>
        <row r="947">
          <cell r="A947">
            <v>58613.816451402803</v>
          </cell>
          <cell r="B947">
            <v>-15.1689410122748</v>
          </cell>
          <cell r="C947">
            <v>64.5317116239098</v>
          </cell>
        </row>
        <row r="948">
          <cell r="A948">
            <v>59156.163417547301</v>
          </cell>
          <cell r="B948">
            <v>-15.250552210965999</v>
          </cell>
          <cell r="C948">
            <v>64.436466379136704</v>
          </cell>
        </row>
        <row r="949">
          <cell r="A949">
            <v>59703.528658383599</v>
          </cell>
          <cell r="B949">
            <v>-15.3321268473189</v>
          </cell>
          <cell r="C949">
            <v>64.339156986150698</v>
          </cell>
        </row>
        <row r="950">
          <cell r="A950">
            <v>60255.958607435699</v>
          </cell>
          <cell r="B950">
            <v>-15.4136654226412</v>
          </cell>
          <cell r="C950">
            <v>64.239775622828702</v>
          </cell>
        </row>
        <row r="951">
          <cell r="A951">
            <v>60813.500127871703</v>
          </cell>
          <cell r="B951">
            <v>-15.495168427801801</v>
          </cell>
          <cell r="C951">
            <v>64.1383143662961</v>
          </cell>
        </row>
        <row r="952">
          <cell r="A952">
            <v>61376.200516479301</v>
          </cell>
          <cell r="B952">
            <v>-15.576636343357899</v>
          </cell>
          <cell r="C952">
            <v>64.034765192625002</v>
          </cell>
        </row>
        <row r="953">
          <cell r="A953">
            <v>61944.107507678098</v>
          </cell>
          <cell r="B953">
            <v>-15.6580696396809</v>
          </cell>
          <cell r="C953">
            <v>63.929119976571499</v>
          </cell>
        </row>
        <row r="954">
          <cell r="A954">
            <v>62517.269277568499</v>
          </cell>
          <cell r="B954">
            <v>-15.739468777080701</v>
          </cell>
          <cell r="C954">
            <v>63.821370491351402</v>
          </cell>
        </row>
        <row r="955">
          <cell r="A955">
            <v>63095.734448019197</v>
          </cell>
          <cell r="B955">
            <v>-15.820834205928699</v>
          </cell>
          <cell r="C955">
            <v>63.711508408456503</v>
          </cell>
        </row>
        <row r="956">
          <cell r="A956">
            <v>63679.552090791498</v>
          </cell>
          <cell r="B956">
            <v>-15.9021663667793</v>
          </cell>
          <cell r="C956">
            <v>63.599525297509501</v>
          </cell>
        </row>
        <row r="957">
          <cell r="A957">
            <v>64268.771731701898</v>
          </cell>
          <cell r="B957">
            <v>-15.983465690489901</v>
          </cell>
          <cell r="C957">
            <v>63.485412626160397</v>
          </cell>
        </row>
        <row r="958">
          <cell r="A958">
            <v>64863.443354823801</v>
          </cell>
          <cell r="B958">
            <v>-16.0647325983402</v>
          </cell>
          <cell r="C958">
            <v>63.369161760021399</v>
          </cell>
        </row>
        <row r="959">
          <cell r="A959">
            <v>65463.617406727397</v>
          </cell>
          <cell r="B959">
            <v>-16.145967502149102</v>
          </cell>
          <cell r="C959">
            <v>63.250763962644299</v>
          </cell>
        </row>
        <row r="960">
          <cell r="A960">
            <v>66069.3448007595</v>
          </cell>
          <cell r="B960">
            <v>-16.227170804391299</v>
          </cell>
          <cell r="C960">
            <v>63.130210395537802</v>
          </cell>
        </row>
        <row r="961">
          <cell r="A961">
            <v>66680.676921362101</v>
          </cell>
          <cell r="B961">
            <v>-16.3083428983118</v>
          </cell>
          <cell r="C961">
            <v>63.007492118227297</v>
          </cell>
        </row>
        <row r="962">
          <cell r="A962">
            <v>67297.6656284317</v>
          </cell>
          <cell r="B962">
            <v>-16.3894841680391</v>
          </cell>
          <cell r="C962">
            <v>62.882600088355098</v>
          </cell>
        </row>
        <row r="963">
          <cell r="A963">
            <v>67920.363261718405</v>
          </cell>
          <cell r="B963">
            <v>-16.470594988698199</v>
          </cell>
          <cell r="C963">
            <v>62.755525161825403</v>
          </cell>
        </row>
        <row r="964">
          <cell r="A964">
            <v>68548.822645266104</v>
          </cell>
          <cell r="B964">
            <v>-16.5516757265199</v>
          </cell>
          <cell r="C964">
            <v>62.626258092988401</v>
          </cell>
        </row>
        <row r="965">
          <cell r="A965">
            <v>69183.097091893593</v>
          </cell>
          <cell r="B965">
            <v>-16.632726738951899</v>
          </cell>
          <cell r="C965">
            <v>62.494789534871899</v>
          </cell>
        </row>
        <row r="966">
          <cell r="A966">
            <v>69823.240407717094</v>
          </cell>
          <cell r="B966">
            <v>-16.713748374765999</v>
          </cell>
          <cell r="C966">
            <v>62.361110039453301</v>
          </cell>
        </row>
        <row r="967">
          <cell r="A967">
            <v>70469.306896714595</v>
          </cell>
          <cell r="B967">
            <v>-16.7947409741653</v>
          </cell>
          <cell r="C967">
            <v>62.225210057977897</v>
          </cell>
        </row>
        <row r="968">
          <cell r="A968">
            <v>71121.351365332797</v>
          </cell>
          <cell r="B968">
            <v>-16.8757048688902</v>
          </cell>
          <cell r="C968">
            <v>62.087079941320503</v>
          </cell>
        </row>
        <row r="969">
          <cell r="A969">
            <v>71779.4291271361</v>
          </cell>
          <cell r="B969">
            <v>-16.956640382322401</v>
          </cell>
          <cell r="C969">
            <v>61.946709940394101</v>
          </cell>
        </row>
        <row r="970">
          <cell r="A970">
            <v>72443.596007498898</v>
          </cell>
          <cell r="B970">
            <v>-17.037547829588998</v>
          </cell>
          <cell r="C970">
            <v>61.804090206603</v>
          </cell>
        </row>
        <row r="971">
          <cell r="A971">
            <v>73113.908348341705</v>
          </cell>
          <cell r="B971">
            <v>-17.1184275176638</v>
          </cell>
          <cell r="C971">
            <v>61.6592107923437</v>
          </cell>
        </row>
        <row r="972">
          <cell r="A972">
            <v>73790.423012910003</v>
          </cell>
          <cell r="B972">
            <v>-17.1992797454689</v>
          </cell>
          <cell r="C972">
            <v>61.512061651551498</v>
          </cell>
        </row>
        <row r="973">
          <cell r="A973">
            <v>74473.197390598798</v>
          </cell>
          <cell r="B973">
            <v>-17.2801048039744</v>
          </cell>
          <cell r="C973">
            <v>61.362632640297001</v>
          </cell>
        </row>
        <row r="974">
          <cell r="A974">
            <v>75162.289401820497</v>
          </cell>
          <cell r="B974">
            <v>-17.360902976296899</v>
          </cell>
          <cell r="C974">
            <v>61.210913517429297</v>
          </cell>
        </row>
        <row r="975">
          <cell r="A975">
            <v>75857.757502918306</v>
          </cell>
          <cell r="B975">
            <v>-17.441674537797599</v>
          </cell>
          <cell r="C975">
            <v>61.056893945269003</v>
          </cell>
        </row>
        <row r="976">
          <cell r="A976">
            <v>76559.660691125595</v>
          </cell>
          <cell r="B976">
            <v>-17.522419756178898</v>
          </cell>
          <cell r="C976">
            <v>60.900563490351999</v>
          </cell>
        </row>
        <row r="977">
          <cell r="A977">
            <v>77268.058509570197</v>
          </cell>
          <cell r="B977">
            <v>-17.603138891579999</v>
          </cell>
          <cell r="C977">
            <v>60.741911624222404</v>
          </cell>
        </row>
        <row r="978">
          <cell r="A978">
            <v>77983.011052325804</v>
          </cell>
          <cell r="B978">
            <v>-17.6838321966713</v>
          </cell>
          <cell r="C978">
            <v>60.580927724277501</v>
          </cell>
        </row>
        <row r="979">
          <cell r="A979">
            <v>78704.578969509806</v>
          </cell>
          <cell r="B979">
            <v>-17.7644999167488</v>
          </cell>
          <cell r="C979">
            <v>60.417601074665498</v>
          </cell>
        </row>
        <row r="980">
          <cell r="A980">
            <v>79432.823472428106</v>
          </cell>
          <cell r="B980">
            <v>-17.845142289826001</v>
          </cell>
          <cell r="C980">
            <v>60.2519208672351</v>
          </cell>
        </row>
        <row r="981">
          <cell r="A981">
            <v>80167.806338767798</v>
          </cell>
          <cell r="B981">
            <v>-17.925759546726699</v>
          </cell>
          <cell r="C981">
            <v>60.083876202539699</v>
          </cell>
        </row>
        <row r="982">
          <cell r="A982">
            <v>80909.589917838195</v>
          </cell>
          <cell r="B982">
            <v>-18.006351911175699</v>
          </cell>
          <cell r="C982">
            <v>59.913456090895203</v>
          </cell>
        </row>
        <row r="983">
          <cell r="A983">
            <v>81658.237135859206</v>
          </cell>
          <cell r="B983">
            <v>-18.086919599889001</v>
          </cell>
          <cell r="C983">
            <v>59.740649453494498</v>
          </cell>
        </row>
        <row r="984">
          <cell r="A984">
            <v>82413.811501300195</v>
          </cell>
          <cell r="B984">
            <v>-18.1674628226633</v>
          </cell>
          <cell r="C984">
            <v>59.565445123576801</v>
          </cell>
        </row>
        <row r="985">
          <cell r="A985">
            <v>83176.377110267</v>
          </cell>
          <cell r="B985">
            <v>-18.247981782464802</v>
          </cell>
          <cell r="C985">
            <v>59.387831847654802</v>
          </cell>
        </row>
        <row r="986">
          <cell r="A986">
            <v>83945.998651939706</v>
          </cell>
          <cell r="B986">
            <v>-18.328476675517798</v>
          </cell>
          <cell r="C986">
            <v>59.207798286800497</v>
          </cell>
        </row>
        <row r="987">
          <cell r="A987">
            <v>84722.741414059594</v>
          </cell>
          <cell r="B987">
            <v>-18.408947691390999</v>
          </cell>
          <cell r="C987">
            <v>59.025333017987798</v>
          </cell>
        </row>
        <row r="988">
          <cell r="A988">
            <v>85506.671288468293</v>
          </cell>
          <cell r="B988">
            <v>-18.489395013085201</v>
          </cell>
          <cell r="C988">
            <v>58.840424535497597</v>
          </cell>
        </row>
        <row r="989">
          <cell r="A989">
            <v>86297.854776697</v>
          </cell>
          <cell r="B989">
            <v>-18.569818817119501</v>
          </cell>
          <cell r="C989">
            <v>58.6530612523812</v>
          </cell>
        </row>
        <row r="990">
          <cell r="A990">
            <v>87096.358995607996</v>
          </cell>
          <cell r="B990">
            <v>-18.650219273616301</v>
          </cell>
          <cell r="C990">
            <v>58.4632315019876</v>
          </cell>
        </row>
        <row r="991">
          <cell r="A991">
            <v>87902.251683088398</v>
          </cell>
          <cell r="B991">
            <v>-18.7305965463874</v>
          </cell>
          <cell r="C991">
            <v>58.2709235395508</v>
          </cell>
        </row>
        <row r="992">
          <cell r="A992">
            <v>88715.601203796003</v>
          </cell>
          <cell r="B992">
            <v>-18.8109507930182</v>
          </cell>
          <cell r="C992">
            <v>58.076125543843403</v>
          </cell>
        </row>
        <row r="993">
          <cell r="A993">
            <v>89536.476554959299</v>
          </cell>
          <cell r="B993">
            <v>-18.8912821649519</v>
          </cell>
          <cell r="C993">
            <v>57.878825618893302</v>
          </cell>
        </row>
        <row r="994">
          <cell r="A994">
            <v>90364.947372230105</v>
          </cell>
          <cell r="B994">
            <v>-18.971590807574501</v>
          </cell>
          <cell r="C994">
            <v>57.679011795765298</v>
          </cell>
        </row>
        <row r="995">
          <cell r="A995">
            <v>91201.083935590897</v>
          </cell>
          <cell r="B995">
            <v>-19.051876860297501</v>
          </cell>
          <cell r="C995">
            <v>57.4766720344116</v>
          </cell>
        </row>
        <row r="996">
          <cell r="A996">
            <v>92044.957175317104</v>
          </cell>
          <cell r="B996">
            <v>-19.132140456641899</v>
          </cell>
          <cell r="C996">
            <v>57.271794225586703</v>
          </cell>
        </row>
        <row r="997">
          <cell r="A997">
            <v>92896.6386779936</v>
          </cell>
          <cell r="B997">
            <v>-19.2123817243213</v>
          </cell>
          <cell r="C997">
            <v>57.064366192834001</v>
          </cell>
        </row>
        <row r="998">
          <cell r="A998">
            <v>93756.200692587998</v>
          </cell>
          <cell r="B998">
            <v>-19.2926007853256</v>
          </cell>
          <cell r="C998">
            <v>56.854375694539101</v>
          </cell>
        </row>
        <row r="999">
          <cell r="A999">
            <v>94623.7161365793</v>
          </cell>
          <cell r="B999">
            <v>-19.372797756003099</v>
          </cell>
          <cell r="C999">
            <v>56.641810426055898</v>
          </cell>
        </row>
        <row r="1000">
          <cell r="A1000">
            <v>95499.2586021436</v>
          </cell>
          <cell r="B1000">
            <v>-19.452972747144202</v>
          </cell>
          <cell r="C1000">
            <v>56.426658021903201</v>
          </cell>
        </row>
        <row r="1001">
          <cell r="A1001">
            <v>96382.902362396999</v>
          </cell>
          <cell r="B1001">
            <v>-19.533125864064701</v>
          </cell>
          <cell r="C1001">
            <v>56.208906058034103</v>
          </cell>
        </row>
        <row r="1002">
          <cell r="A1002">
            <v>97274.722377696497</v>
          </cell>
          <cell r="B1002">
            <v>-19.613257206687798</v>
          </cell>
          <cell r="C1002">
            <v>55.988542054179</v>
          </cell>
        </row>
        <row r="1003">
          <cell r="A1003">
            <v>98174.794301998394</v>
          </cell>
          <cell r="B1003">
            <v>-19.693366869628498</v>
          </cell>
          <cell r="C1003">
            <v>55.765553476263101</v>
          </cell>
        </row>
        <row r="1004">
          <cell r="A1004">
            <v>99083.194489276706</v>
          </cell>
          <cell r="B1004">
            <v>-19.773454942276398</v>
          </cell>
          <cell r="C1004">
            <v>55.539927738900303</v>
          </cell>
        </row>
        <row r="1005">
          <cell r="A1005">
            <v>100000</v>
          </cell>
          <cell r="B1005">
            <v>-19.853521508879201</v>
          </cell>
          <cell r="C1005">
            <v>55.311652207962801</v>
          </cell>
        </row>
        <row r="1006">
          <cell r="A1006">
            <v>100925.288607668</v>
          </cell>
          <cell r="B1006">
            <v>-19.933566648627401</v>
          </cell>
          <cell r="C1006">
            <v>55.080714203229199</v>
          </cell>
        </row>
        <row r="1007">
          <cell r="A1007">
            <v>101859.138805411</v>
          </cell>
          <cell r="B1007">
            <v>-20.013590435737701</v>
          </cell>
          <cell r="C1007">
            <v>54.847101001110403</v>
          </cell>
        </row>
        <row r="1008">
          <cell r="A1008">
            <v>102801.62981264701</v>
          </cell>
          <cell r="B1008">
            <v>-20.093592939538201</v>
          </cell>
          <cell r="C1008">
            <v>54.610799837456199</v>
          </cell>
        </row>
        <row r="1009">
          <cell r="A1009">
            <v>103752.841581801</v>
          </cell>
          <cell r="B1009">
            <v>-20.1735742245537</v>
          </cell>
          <cell r="C1009">
            <v>54.371797910442197</v>
          </cell>
        </row>
        <row r="1010">
          <cell r="A1010">
            <v>104712.85480508899</v>
          </cell>
          <cell r="B1010">
            <v>-20.2535343505909</v>
          </cell>
          <cell r="C1010">
            <v>54.130082383537399</v>
          </cell>
        </row>
        <row r="1011">
          <cell r="A1011">
            <v>105681.750921365</v>
          </cell>
          <cell r="B1011">
            <v>-20.333473372825399</v>
          </cell>
          <cell r="C1011">
            <v>53.885640388556098</v>
          </cell>
        </row>
        <row r="1012">
          <cell r="A1012">
            <v>106659.612123025</v>
          </cell>
          <cell r="B1012">
            <v>-20.4133913418883</v>
          </cell>
          <cell r="C1012">
            <v>53.638459028791402</v>
          </cell>
        </row>
        <row r="1013">
          <cell r="A1013">
            <v>107646.521362983</v>
          </cell>
          <cell r="B1013">
            <v>-20.493288303953701</v>
          </cell>
          <cell r="C1013">
            <v>53.388525382234597</v>
          </cell>
        </row>
        <row r="1014">
          <cell r="A1014">
            <v>108642.562361706</v>
          </cell>
          <cell r="B1014">
            <v>-20.573164300828001</v>
          </cell>
          <cell r="C1014">
            <v>53.135826504879702</v>
          </cell>
        </row>
        <row r="1015">
          <cell r="A1015">
            <v>109647.819614318</v>
          </cell>
          <cell r="B1015">
            <v>-20.6530193700385</v>
          </cell>
          <cell r="C1015">
            <v>52.880349434112603</v>
          </cell>
        </row>
        <row r="1016">
          <cell r="A1016">
            <v>110662.37839776601</v>
          </cell>
          <cell r="B1016">
            <v>-20.732853544923799</v>
          </cell>
          <cell r="C1016">
            <v>52.622081192189398</v>
          </cell>
        </row>
        <row r="1017">
          <cell r="A1017">
            <v>111686.32477805601</v>
          </cell>
          <cell r="B1017">
            <v>-20.812666854725801</v>
          </cell>
          <cell r="C1017">
            <v>52.361008789801403</v>
          </cell>
        </row>
        <row r="1018">
          <cell r="A1018">
            <v>112719.74561755</v>
          </cell>
          <cell r="B1018">
            <v>-20.892459324681099</v>
          </cell>
          <cell r="C1018">
            <v>52.097119229728101</v>
          </cell>
        </row>
        <row r="1019">
          <cell r="A1019">
            <v>113762.728582343</v>
          </cell>
          <cell r="B1019">
            <v>-20.972230976115</v>
          </cell>
          <cell r="C1019">
            <v>51.830399510581103</v>
          </cell>
        </row>
        <row r="1020">
          <cell r="A1020">
            <v>114815.36214968799</v>
          </cell>
          <cell r="B1020">
            <v>-21.051981826535801</v>
          </cell>
          <cell r="C1020">
            <v>51.5608366306367</v>
          </cell>
        </row>
        <row r="1021">
          <cell r="A1021">
            <v>115877.73561551201</v>
          </cell>
          <cell r="B1021">
            <v>-21.131711889731399</v>
          </cell>
          <cell r="C1021">
            <v>51.288417591759398</v>
          </cell>
        </row>
        <row r="1022">
          <cell r="A1022">
            <v>116949.939101986</v>
          </cell>
          <cell r="B1022">
            <v>-21.211421175865599</v>
          </cell>
          <cell r="C1022">
            <v>51.013129403417899</v>
          </cell>
        </row>
        <row r="1023">
          <cell r="A1023">
            <v>118032.06356517199</v>
          </cell>
          <cell r="B1023">
            <v>-21.2911096915775</v>
          </cell>
          <cell r="C1023">
            <v>50.7349590867911</v>
          </cell>
        </row>
        <row r="1024">
          <cell r="A1024">
            <v>119124.200802737</v>
          </cell>
          <cell r="B1024">
            <v>-21.370777440081</v>
          </cell>
          <cell r="C1024">
            <v>50.4538936789681</v>
          </cell>
        </row>
        <row r="1025">
          <cell r="A1025">
            <v>120226.443461741</v>
          </cell>
          <cell r="B1025">
            <v>-21.450424421267002</v>
          </cell>
          <cell r="C1025">
            <v>50.169920237240497</v>
          </cell>
        </row>
        <row r="1026">
          <cell r="A1026">
            <v>121338.885046497</v>
          </cell>
          <cell r="B1026">
            <v>-21.5300506318058</v>
          </cell>
          <cell r="C1026">
            <v>49.883025843487303</v>
          </cell>
        </row>
        <row r="1027">
          <cell r="A1027">
            <v>122461.619926504</v>
          </cell>
          <cell r="B1027">
            <v>-21.609656065252999</v>
          </cell>
          <cell r="C1027">
            <v>49.593197608655203</v>
          </cell>
        </row>
        <row r="1028">
          <cell r="A1028">
            <v>123594.74334445001</v>
          </cell>
          <cell r="B1028">
            <v>-21.689240712155101</v>
          </cell>
          <cell r="C1028">
            <v>49.300422677330999</v>
          </cell>
        </row>
        <row r="1029">
          <cell r="A1029">
            <v>124738.351424294</v>
          </cell>
          <cell r="B1029">
            <v>-21.768804560158401</v>
          </cell>
          <cell r="C1029">
            <v>49.0046882324094</v>
          </cell>
        </row>
        <row r="1030">
          <cell r="A1030">
            <v>125892.541179416</v>
          </cell>
          <cell r="B1030">
            <v>-21.848347594119598</v>
          </cell>
          <cell r="C1030">
            <v>48.705981499854303</v>
          </cell>
        </row>
        <row r="1031">
          <cell r="A1031">
            <v>127057.410520854</v>
          </cell>
          <cell r="B1031">
            <v>-21.927869796217099</v>
          </cell>
          <cell r="C1031">
            <v>48.404289753555901</v>
          </cell>
        </row>
        <row r="1032">
          <cell r="A1032">
            <v>128233.058265602</v>
          </cell>
          <cell r="B1032">
            <v>-22.0073711460659</v>
          </cell>
          <cell r="C1032">
            <v>48.099600320280501</v>
          </cell>
        </row>
        <row r="1033">
          <cell r="A1033">
            <v>129419.58414499801</v>
          </cell>
          <cell r="B1033">
            <v>-22.086851620833698</v>
          </cell>
          <cell r="C1033">
            <v>47.791900584715201</v>
          </cell>
        </row>
        <row r="1034">
          <cell r="A1034">
            <v>130617.088813184</v>
          </cell>
          <cell r="B1034">
            <v>-22.166311195358901</v>
          </cell>
          <cell r="C1034">
            <v>47.481177994608302</v>
          </cell>
        </row>
        <row r="1035">
          <cell r="A1035">
            <v>131825.67385563999</v>
          </cell>
          <cell r="B1035">
            <v>-22.245749842271898</v>
          </cell>
          <cell r="C1035">
            <v>47.167420066000403</v>
          </cell>
        </row>
        <row r="1036">
          <cell r="A1036">
            <v>133045.44179780901</v>
          </cell>
          <cell r="B1036">
            <v>-22.325167532117099</v>
          </cell>
          <cell r="C1036">
            <v>46.850614388553403</v>
          </cell>
        </row>
        <row r="1037">
          <cell r="A1037">
            <v>134276.49611378601</v>
          </cell>
          <cell r="B1037">
            <v>-22.404564233478599</v>
          </cell>
          <cell r="C1037">
            <v>46.530748630967601</v>
          </cell>
        </row>
        <row r="1038">
          <cell r="A1038">
            <v>135518.941235103</v>
          </cell>
          <cell r="B1038">
            <v>-22.483939913107498</v>
          </cell>
          <cell r="C1038">
            <v>46.2078105464972</v>
          </cell>
        </row>
        <row r="1039">
          <cell r="A1039">
            <v>136772.88255958399</v>
          </cell>
          <cell r="B1039">
            <v>-22.5632945360517</v>
          </cell>
          <cell r="C1039">
            <v>45.881787978550399</v>
          </cell>
        </row>
        <row r="1040">
          <cell r="A1040">
            <v>138038.426460288</v>
          </cell>
          <cell r="B1040">
            <v>-22.642628065788401</v>
          </cell>
          <cell r="C1040">
            <v>45.552668866389602</v>
          </cell>
        </row>
        <row r="1041">
          <cell r="A1041">
            <v>139315.68029453</v>
          </cell>
          <cell r="B1041">
            <v>-22.721940464359101</v>
          </cell>
          <cell r="C1041">
            <v>45.220441250912501</v>
          </cell>
        </row>
        <row r="1042">
          <cell r="A1042">
            <v>140604.75241299099</v>
          </cell>
          <cell r="B1042">
            <v>-22.801231692507201</v>
          </cell>
          <cell r="C1042">
            <v>44.885093280530597</v>
          </cell>
        </row>
        <row r="1043">
          <cell r="A1043">
            <v>141905.75216890901</v>
          </cell>
          <cell r="B1043">
            <v>-22.880501709817899</v>
          </cell>
          <cell r="C1043">
            <v>44.546613217129703</v>
          </cell>
        </row>
        <row r="1044">
          <cell r="A1044">
            <v>143218.789927354</v>
          </cell>
          <cell r="B1044">
            <v>-22.959750474861298</v>
          </cell>
          <cell r="C1044">
            <v>44.2049894421218</v>
          </cell>
        </row>
        <row r="1045">
          <cell r="A1045">
            <v>144543.977074592</v>
          </cell>
          <cell r="B1045">
            <v>-23.038977945337798</v>
          </cell>
          <cell r="C1045">
            <v>43.860210462578799</v>
          </cell>
        </row>
        <row r="1046">
          <cell r="A1046">
            <v>145881.42602753401</v>
          </cell>
          <cell r="B1046">
            <v>-23.118184078226498</v>
          </cell>
          <cell r="C1046">
            <v>43.512264917452498</v>
          </cell>
        </row>
        <row r="1047">
          <cell r="A1047">
            <v>147231.250243271</v>
          </cell>
          <cell r="B1047">
            <v>-23.197368829936799</v>
          </cell>
          <cell r="C1047">
            <v>43.1611415838764</v>
          </cell>
        </row>
        <row r="1048">
          <cell r="A1048">
            <v>148593.56422870001</v>
          </cell>
          <cell r="B1048">
            <v>-23.276532156461499</v>
          </cell>
          <cell r="C1048">
            <v>42.806829383546599</v>
          </cell>
        </row>
        <row r="1049">
          <cell r="A1049">
            <v>149968.483550237</v>
          </cell>
          <cell r="B1049">
            <v>-23.355674013534401</v>
          </cell>
          <cell r="C1049">
            <v>42.4493173891832</v>
          </cell>
        </row>
        <row r="1050">
          <cell r="A1050">
            <v>151356.12484362</v>
          </cell>
          <cell r="B1050">
            <v>-23.434794356790501</v>
          </cell>
          <cell r="C1050">
            <v>42.0885948310668</v>
          </cell>
        </row>
        <row r="1051">
          <cell r="A1051">
            <v>152756.60582380701</v>
          </cell>
          <cell r="B1051">
            <v>-23.5138931419276</v>
          </cell>
          <cell r="C1051">
            <v>41.7246511036481</v>
          </cell>
        </row>
        <row r="1052">
          <cell r="A1052">
            <v>154170.04529495499</v>
          </cell>
          <cell r="B1052">
            <v>-23.592970324872699</v>
          </cell>
          <cell r="C1052">
            <v>41.357475772230501</v>
          </cell>
        </row>
        <row r="1053">
          <cell r="A1053">
            <v>155596.56316050701</v>
          </cell>
          <cell r="B1053">
            <v>-23.672025861950999</v>
          </cell>
          <cell r="C1053">
            <v>40.987058579721797</v>
          </cell>
        </row>
        <row r="1054">
          <cell r="A1054">
            <v>157036.28043335499</v>
          </cell>
          <cell r="B1054">
            <v>-23.751059710056701</v>
          </cell>
          <cell r="C1054">
            <v>40.613389453450402</v>
          </cell>
        </row>
        <row r="1055">
          <cell r="A1055">
            <v>158489.319246111</v>
          </cell>
          <cell r="B1055">
            <v>-23.8300718268287</v>
          </cell>
          <cell r="C1055">
            <v>40.236458512044997</v>
          </cell>
        </row>
        <row r="1056">
          <cell r="A1056">
            <v>159955.80286146601</v>
          </cell>
          <cell r="B1056">
            <v>-23.909062170827099</v>
          </cell>
          <cell r="C1056">
            <v>39.856256072375103</v>
          </cell>
        </row>
        <row r="1057">
          <cell r="A1057">
            <v>161435.85568264799</v>
          </cell>
          <cell r="B1057">
            <v>-23.988030701715001</v>
          </cell>
          <cell r="C1057">
            <v>39.4727726565471</v>
          </cell>
        </row>
        <row r="1058">
          <cell r="A1058">
            <v>162929.60326397201</v>
          </cell>
          <cell r="B1058">
            <v>-24.066977380441401</v>
          </cell>
          <cell r="C1058">
            <v>39.085998998953102</v>
          </cell>
        </row>
        <row r="1059">
          <cell r="A1059">
            <v>164437.17232149301</v>
          </cell>
          <cell r="B1059">
            <v>-24.1459021694284</v>
          </cell>
          <cell r="C1059">
            <v>38.695926053370002</v>
          </cell>
        </row>
        <row r="1060">
          <cell r="A1060">
            <v>165958.690743755</v>
          </cell>
          <cell r="B1060">
            <v>-24.2248050327599</v>
          </cell>
          <cell r="C1060">
            <v>38.302545000102199</v>
          </cell>
        </row>
        <row r="1061">
          <cell r="A1061">
            <v>167494.28760264299</v>
          </cell>
          <cell r="B1061">
            <v>-24.303685936375501</v>
          </cell>
          <cell r="C1061">
            <v>37.9058472531663</v>
          </cell>
        </row>
        <row r="1062">
          <cell r="A1062">
            <v>169044.09316432601</v>
          </cell>
          <cell r="B1062">
            <v>-24.382544848264398</v>
          </cell>
          <cell r="C1062">
            <v>37.505824467512397</v>
          </cell>
        </row>
        <row r="1063">
          <cell r="A1063">
            <v>170608.23890031199</v>
          </cell>
          <cell r="B1063">
            <v>-24.461381738664901</v>
          </cell>
          <cell r="C1063">
            <v>37.102468546276398</v>
          </cell>
        </row>
        <row r="1064">
          <cell r="A1064">
            <v>172186.8574986</v>
          </cell>
          <cell r="B1064">
            <v>-24.540196580265</v>
          </cell>
          <cell r="C1064">
            <v>36.695771648061204</v>
          </cell>
        </row>
        <row r="1065">
          <cell r="A1065">
            <v>173780.08287493701</v>
          </cell>
          <cell r="B1065">
            <v>-24.618989348406298</v>
          </cell>
          <cell r="C1065">
            <v>36.285726194237697</v>
          </cell>
        </row>
        <row r="1066">
          <cell r="A1066">
            <v>175388.05018417601</v>
          </cell>
          <cell r="B1066">
            <v>-24.697760021290499</v>
          </cell>
          <cell r="C1066">
            <v>35.872324876265502</v>
          </cell>
        </row>
        <row r="1067">
          <cell r="A1067">
            <v>177010.895831742</v>
          </cell>
          <cell r="B1067">
            <v>-24.7729355847367</v>
          </cell>
          <cell r="C1067">
            <v>35.460852942323399</v>
          </cell>
        </row>
        <row r="1068">
          <cell r="A1068">
            <v>178648.757485204</v>
          </cell>
          <cell r="B1068">
            <v>-24.851605173383799</v>
          </cell>
          <cell r="C1068">
            <v>35.040922349664299</v>
          </cell>
        </row>
        <row r="1069">
          <cell r="A1069">
            <v>180301.774085957</v>
          </cell>
          <cell r="B1069">
            <v>-24.930251881150198</v>
          </cell>
          <cell r="C1069">
            <v>34.617620930931999</v>
          </cell>
        </row>
        <row r="1070">
          <cell r="A1070">
            <v>181970.08586099799</v>
          </cell>
          <cell r="B1070">
            <v>-25.008875695200398</v>
          </cell>
          <cell r="C1070">
            <v>34.190942638893198</v>
          </cell>
        </row>
        <row r="1071">
          <cell r="A1071">
            <v>183653.83433483401</v>
          </cell>
          <cell r="B1071">
            <v>-25.087476606764699</v>
          </cell>
          <cell r="C1071">
            <v>33.7608817344451</v>
          </cell>
        </row>
        <row r="1072">
          <cell r="A1072">
            <v>185353.16234148099</v>
          </cell>
          <cell r="B1072">
            <v>-25.166054611365901</v>
          </cell>
          <cell r="C1072">
            <v>33.327432793901799</v>
          </cell>
        </row>
        <row r="1073">
          <cell r="A1073">
            <v>187068.21403658</v>
          </cell>
          <cell r="B1073">
            <v>-25.244609709049001</v>
          </cell>
          <cell r="C1073">
            <v>32.890590716251701</v>
          </cell>
        </row>
        <row r="1074">
          <cell r="A1074">
            <v>188799.13490962901</v>
          </cell>
          <cell r="B1074">
            <v>-25.323141904611099</v>
          </cell>
          <cell r="C1074">
            <v>32.450350730380102</v>
          </cell>
        </row>
        <row r="1075">
          <cell r="A1075">
            <v>190546.07179632399</v>
          </cell>
          <cell r="B1075">
            <v>-25.401651207835101</v>
          </cell>
          <cell r="C1075">
            <v>32.006708402250297</v>
          </cell>
        </row>
        <row r="1076">
          <cell r="A1076">
            <v>192309.17289101501</v>
          </cell>
          <cell r="B1076">
            <v>-25.480137633724201</v>
          </cell>
          <cell r="C1076">
            <v>31.559659642033299</v>
          </cell>
        </row>
        <row r="1077">
          <cell r="A1077">
            <v>194088.587759277</v>
          </cell>
          <cell r="B1077">
            <v>-25.558601202737801</v>
          </cell>
          <cell r="C1077">
            <v>31.1092007111816</v>
          </cell>
        </row>
        <row r="1078">
          <cell r="A1078">
            <v>195884.46735059799</v>
          </cell>
          <cell r="B1078">
            <v>-25.637041941029299</v>
          </cell>
          <cell r="C1078">
            <v>30.655328229437099</v>
          </cell>
        </row>
        <row r="1079">
          <cell r="A1079">
            <v>197696.96401118601</v>
          </cell>
          <cell r="B1079">
            <v>-25.715459880684499</v>
          </cell>
          <cell r="C1079">
            <v>30.198039181762301</v>
          </cell>
        </row>
        <row r="1080">
          <cell r="A1080">
            <v>199526.23149688699</v>
          </cell>
          <cell r="B1080">
            <v>-25.793855059961601</v>
          </cell>
          <cell r="C1080">
            <v>29.737330925193898</v>
          </cell>
        </row>
        <row r="1081">
          <cell r="A1081">
            <v>201372.42498623801</v>
          </cell>
          <cell r="B1081">
            <v>-25.8722275235315</v>
          </cell>
          <cell r="C1081">
            <v>29.273201195599999</v>
          </cell>
        </row>
        <row r="1082">
          <cell r="A1082">
            <v>203235.70109362199</v>
          </cell>
          <cell r="B1082">
            <v>-25.950577322719301</v>
          </cell>
          <cell r="C1082">
            <v>28.805648114340801</v>
          </cell>
        </row>
        <row r="1083">
          <cell r="A1083">
            <v>205116.217882556</v>
          </cell>
          <cell r="B1083">
            <v>-26.0289045157452</v>
          </cell>
          <cell r="C1083">
            <v>28.3346701948178</v>
          </cell>
        </row>
        <row r="1084">
          <cell r="A1084">
            <v>207014.13487910401</v>
          </cell>
          <cell r="B1084">
            <v>-26.107209167966701</v>
          </cell>
          <cell r="C1084">
            <v>27.860266348905199</v>
          </cell>
        </row>
        <row r="1085">
          <cell r="A1085">
            <v>208929.61308540401</v>
          </cell>
          <cell r="B1085">
            <v>-26.185491352119801</v>
          </cell>
          <cell r="C1085">
            <v>27.382435893253799</v>
          </cell>
        </row>
        <row r="1086">
          <cell r="A1086">
            <v>210862.81499332801</v>
          </cell>
          <cell r="B1086">
            <v>-26.2637511485601</v>
          </cell>
          <cell r="C1086">
            <v>26.901178555454202</v>
          </cell>
        </row>
        <row r="1087">
          <cell r="A1087">
            <v>212813.90459827101</v>
          </cell>
          <cell r="B1087">
            <v>-26.3419886455039</v>
          </cell>
          <cell r="C1087">
            <v>26.416494480054102</v>
          </cell>
        </row>
        <row r="1088">
          <cell r="A1088">
            <v>214783.04741305299</v>
          </cell>
          <cell r="B1088">
            <v>-26.420203939266798</v>
          </cell>
          <cell r="C1088">
            <v>25.9283842344175</v>
          </cell>
        </row>
        <row r="1089">
          <cell r="A1089">
            <v>216770.41048196901</v>
          </cell>
          <cell r="B1089">
            <v>-26.498397134503499</v>
          </cell>
          <cell r="C1089">
            <v>25.436848814412802</v>
          </cell>
        </row>
        <row r="1090">
          <cell r="A1090">
            <v>218776.162394955</v>
          </cell>
          <cell r="B1090">
            <v>-26.576568344443402</v>
          </cell>
          <cell r="C1090">
            <v>24.941889649926001</v>
          </cell>
        </row>
        <row r="1091">
          <cell r="A1091">
            <v>220800.47330188999</v>
          </cell>
          <cell r="B1091">
            <v>-26.654717691126901</v>
          </cell>
          <cell r="C1091">
            <v>24.443508610178402</v>
          </cell>
        </row>
        <row r="1092">
          <cell r="A1092">
            <v>222843.51492702999</v>
          </cell>
          <cell r="B1092">
            <v>-26.732845305637799</v>
          </cell>
          <cell r="C1092">
            <v>23.9417080088501</v>
          </cell>
        </row>
        <row r="1093">
          <cell r="A1093">
            <v>224905.46058357801</v>
          </cell>
          <cell r="B1093">
            <v>-26.810951328334401</v>
          </cell>
          <cell r="C1093">
            <v>23.436490608986201</v>
          </cell>
        </row>
        <row r="1094">
          <cell r="A1094">
            <v>226986.48518838201</v>
          </cell>
          <cell r="B1094">
            <v>-26.889035909076899</v>
          </cell>
          <cell r="C1094">
            <v>22.927859627683802</v>
          </cell>
        </row>
        <row r="1095">
          <cell r="A1095">
            <v>229086.76527677701</v>
          </cell>
          <cell r="B1095">
            <v>-26.967099207452801</v>
          </cell>
          <cell r="C1095">
            <v>22.415818740543799</v>
          </cell>
        </row>
        <row r="1096">
          <cell r="A1096">
            <v>231206.479017559</v>
          </cell>
          <cell r="B1096">
            <v>-27.045141392997699</v>
          </cell>
          <cell r="C1096">
            <v>21.9003720858774</v>
          </cell>
        </row>
        <row r="1097">
          <cell r="A1097">
            <v>233345.8062281</v>
          </cell>
          <cell r="B1097">
            <v>-27.123162645413199</v>
          </cell>
          <cell r="C1097">
            <v>21.381524268654399</v>
          </cell>
        </row>
        <row r="1098">
          <cell r="A1098">
            <v>235504.92838960001</v>
          </cell>
          <cell r="B1098">
            <v>-27.201163154779699</v>
          </cell>
          <cell r="C1098">
            <v>20.859280364187502</v>
          </cell>
        </row>
        <row r="1099">
          <cell r="A1099">
            <v>237684.02866248699</v>
          </cell>
          <cell r="B1099">
            <v>-27.279143121765902</v>
          </cell>
          <cell r="C1099">
            <v>20.333645921531101</v>
          </cell>
        </row>
        <row r="1100">
          <cell r="A1100">
            <v>239883.29190194799</v>
          </cell>
          <cell r="B1100">
            <v>-27.3571027578318</v>
          </cell>
          <cell r="C1100">
            <v>19.8046269665906</v>
          </cell>
        </row>
        <row r="1101">
          <cell r="A1101">
            <v>242102.904673618</v>
          </cell>
          <cell r="B1101">
            <v>-27.4350422854275</v>
          </cell>
          <cell r="C1101">
            <v>19.2722300049303</v>
          </cell>
        </row>
        <row r="1102">
          <cell r="A1102">
            <v>244343.05526939701</v>
          </cell>
          <cell r="B1102">
            <v>-27.512961938186098</v>
          </cell>
          <cell r="C1102">
            <v>18.736462024262799</v>
          </cell>
        </row>
        <row r="1103">
          <cell r="A1103">
            <v>246603.93372343399</v>
          </cell>
          <cell r="B1103">
            <v>-27.590861961109901</v>
          </cell>
          <cell r="C1103">
            <v>18.197330496612398</v>
          </cell>
        </row>
        <row r="1104">
          <cell r="A1104">
            <v>248885.73182823899</v>
          </cell>
          <cell r="B1104">
            <v>-27.668742610750101</v>
          </cell>
          <cell r="C1104">
            <v>17.654843380141301</v>
          </cell>
        </row>
        <row r="1105">
          <cell r="A1105">
            <v>251188.643150958</v>
          </cell>
          <cell r="B1105">
            <v>-27.746604155380702</v>
          </cell>
          <cell r="C1105">
            <v>17.109009120619501</v>
          </cell>
        </row>
        <row r="1106">
          <cell r="A1106">
            <v>253512.86304979</v>
          </cell>
          <cell r="B1106">
            <v>-27.824446875163499</v>
          </cell>
          <cell r="C1106">
            <v>16.559836652541499</v>
          </cell>
        </row>
        <row r="1107">
          <cell r="A1107">
            <v>255858.58869056401</v>
          </cell>
          <cell r="B1107">
            <v>-27.902271062305601</v>
          </cell>
          <cell r="C1107">
            <v>16.007335399856998</v>
          </cell>
        </row>
        <row r="1108">
          <cell r="A1108">
            <v>258226.01906345901</v>
          </cell>
          <cell r="B1108">
            <v>-27.980077021209599</v>
          </cell>
          <cell r="C1108">
            <v>15.4515152763261</v>
          </cell>
        </row>
        <row r="1109">
          <cell r="A1109">
            <v>260615.35499988901</v>
          </cell>
          <cell r="B1109">
            <v>-28.0578650686145</v>
          </cell>
          <cell r="C1109">
            <v>14.892386685468299</v>
          </cell>
        </row>
        <row r="1110">
          <cell r="A1110">
            <v>263026.799189538</v>
          </cell>
          <cell r="B1110">
            <v>-28.135635533726902</v>
          </cell>
          <cell r="C1110">
            <v>14.3299605201069</v>
          </cell>
        </row>
        <row r="1111">
          <cell r="A1111">
            <v>265460.55619755399</v>
          </cell>
          <cell r="B1111">
            <v>-28.221882521710398</v>
          </cell>
          <cell r="C1111">
            <v>13.7426057968023</v>
          </cell>
        </row>
        <row r="1112">
          <cell r="A1112">
            <v>267916.83248190302</v>
          </cell>
          <cell r="B1112">
            <v>-28.2997431831866</v>
          </cell>
          <cell r="C1112">
            <v>13.173082214702299</v>
          </cell>
        </row>
        <row r="1113">
          <cell r="A1113">
            <v>270395.83641088399</v>
          </cell>
          <cell r="B1113">
            <v>-28.3775887289904</v>
          </cell>
          <cell r="C1113">
            <v>12.600286411953901</v>
          </cell>
        </row>
        <row r="1114">
          <cell r="A1114">
            <v>272897.77828080399</v>
          </cell>
          <cell r="B1114">
            <v>-28.455419546075898</v>
          </cell>
          <cell r="C1114">
            <v>12.024231110218601</v>
          </cell>
        </row>
        <row r="1115">
          <cell r="A1115">
            <v>275422.87033381598</v>
          </cell>
          <cell r="B1115">
            <v>-28.533236034281199</v>
          </cell>
          <cell r="C1115">
            <v>11.444929512998399</v>
          </cell>
        </row>
        <row r="1116">
          <cell r="A1116">
            <v>277971.32677592803</v>
          </cell>
          <cell r="B1116">
            <v>-28.611038606400999</v>
          </cell>
          <cell r="C1116">
            <v>10.8623953025921</v>
          </cell>
        </row>
        <row r="1117">
          <cell r="A1117">
            <v>280543.36379517103</v>
          </cell>
          <cell r="B1117">
            <v>-28.688827688245699</v>
          </cell>
          <cell r="C1117">
            <v>10.2766426365671</v>
          </cell>
        </row>
        <row r="1118">
          <cell r="A1118">
            <v>283139.19957993698</v>
          </cell>
          <cell r="B1118">
            <v>-28.7666037186906</v>
          </cell>
          <cell r="C1118">
            <v>9.6876861437344601</v>
          </cell>
        </row>
        <row r="1119">
          <cell r="A1119">
            <v>285759.05433749402</v>
          </cell>
          <cell r="B1119">
            <v>-28.844367149710902</v>
          </cell>
          <cell r="C1119">
            <v>9.0955409196163703</v>
          </cell>
        </row>
        <row r="1120">
          <cell r="A1120">
            <v>288403.15031265997</v>
          </cell>
          <cell r="B1120">
            <v>-28.9221184464053</v>
          </cell>
          <cell r="C1120">
            <v>8.5002225213986993</v>
          </cell>
        </row>
        <row r="1121">
          <cell r="A1121">
            <v>291071.71180665999</v>
          </cell>
          <cell r="B1121">
            <v>-28.999858087005698</v>
          </cell>
          <cell r="C1121">
            <v>7.9017469623542302</v>
          </cell>
        </row>
        <row r="1122">
          <cell r="A1122">
            <v>293764.96519615297</v>
          </cell>
          <cell r="B1122">
            <v>-29.077586562874199</v>
          </cell>
          <cell r="C1122">
            <v>7.3001307057304698</v>
          </cell>
        </row>
        <row r="1123">
          <cell r="A1123">
            <v>296483.138952434</v>
          </cell>
          <cell r="B1123">
            <v>-29.1553043784855</v>
          </cell>
          <cell r="C1123">
            <v>6.6953906580908402</v>
          </cell>
        </row>
        <row r="1124">
          <cell r="A1124">
            <v>299226.463660818</v>
          </cell>
          <cell r="B1124">
            <v>-29.233012051396098</v>
          </cell>
          <cell r="C1124">
            <v>6.08754416209959</v>
          </cell>
        </row>
        <row r="1125">
          <cell r="A1125">
            <v>301995.17204020103</v>
          </cell>
          <cell r="B1125">
            <v>-29.310710112198699</v>
          </cell>
          <cell r="C1125">
            <v>5.4766089887425302</v>
          </cell>
        </row>
        <row r="1126">
          <cell r="A1126">
            <v>304789.49896279798</v>
          </cell>
          <cell r="B1126">
            <v>-29.388399104461801</v>
          </cell>
          <cell r="C1126">
            <v>4.86260332897269</v>
          </cell>
        </row>
        <row r="1127">
          <cell r="A1127">
            <v>307609.681474071</v>
          </cell>
          <cell r="B1127">
            <v>-29.4660795846555</v>
          </cell>
          <cell r="C1127">
            <v>4.2455457847733804</v>
          </cell>
        </row>
        <row r="1128">
          <cell r="A1128">
            <v>310455.95881283499</v>
          </cell>
          <cell r="B1128">
            <v>-29.543752122061001</v>
          </cell>
          <cell r="C1128">
            <v>3.6254553596313399</v>
          </cell>
        </row>
        <row r="1129">
          <cell r="A1129">
            <v>313328.57243155799</v>
          </cell>
          <cell r="B1129">
            <v>-29.621417298665399</v>
          </cell>
          <cell r="C1129">
            <v>3.0023514484084699</v>
          </cell>
        </row>
        <row r="1130">
          <cell r="A1130">
            <v>316227.76601683698</v>
          </cell>
          <cell r="B1130">
            <v>-29.699075709041001</v>
          </cell>
          <cell r="C1130">
            <v>2.37625382660657</v>
          </cell>
        </row>
        <row r="1131">
          <cell r="A1131">
            <v>319153.78551007499</v>
          </cell>
          <cell r="B1131">
            <v>-29.7767279602092</v>
          </cell>
          <cell r="C1131">
            <v>1.7471826390160199</v>
          </cell>
        </row>
        <row r="1132">
          <cell r="A1132">
            <v>322106.87912834302</v>
          </cell>
          <cell r="B1132">
            <v>-29.8543746714885</v>
          </cell>
          <cell r="C1132">
            <v>1.11515838774111</v>
          </cell>
        </row>
        <row r="1133">
          <cell r="A1133">
            <v>325087.29738543398</v>
          </cell>
          <cell r="B1133">
            <v>-29.932016474326499</v>
          </cell>
          <cell r="C1133">
            <v>0.480201919595516</v>
          </cell>
        </row>
        <row r="1134">
          <cell r="A1134">
            <v>328095.29311311903</v>
          </cell>
          <cell r="B1134">
            <v>-30.009654012116599</v>
          </cell>
          <cell r="C1134">
            <v>-0.15766558714426901</v>
          </cell>
        </row>
        <row r="1135">
          <cell r="A1135">
            <v>331131.12148258998</v>
          </cell>
          <cell r="B1135">
            <v>-30.087287939998198</v>
          </cell>
          <cell r="C1135">
            <v>-0.798422636628072</v>
          </cell>
        </row>
        <row r="1136">
          <cell r="A1136">
            <v>334195.04002611397</v>
          </cell>
          <cell r="B1136">
            <v>-30.164918924641899</v>
          </cell>
          <cell r="C1136">
            <v>-1.4420474299756201</v>
          </cell>
        </row>
        <row r="1137">
          <cell r="A1137">
            <v>337287.30865886802</v>
          </cell>
          <cell r="B1137">
            <v>-30.242547644018</v>
          </cell>
          <cell r="C1137">
            <v>-2.08851788048224</v>
          </cell>
        </row>
        <row r="1138">
          <cell r="A1138">
            <v>340408.189701</v>
          </cell>
          <cell r="B1138">
            <v>-30.320174787149799</v>
          </cell>
          <cell r="C1138">
            <v>-2.7378116294907802</v>
          </cell>
        </row>
        <row r="1139">
          <cell r="A1139">
            <v>343557.94789987401</v>
          </cell>
          <cell r="B1139">
            <v>-30.397801053852099</v>
          </cell>
          <cell r="C1139">
            <v>-3.3899060629367499</v>
          </cell>
        </row>
        <row r="1140">
          <cell r="A1140">
            <v>346736.85045253101</v>
          </cell>
          <cell r="B1140">
            <v>-30.475427154452699</v>
          </cell>
          <cell r="C1140">
            <v>-4.0447783285814998</v>
          </cell>
        </row>
        <row r="1141">
          <cell r="A1141">
            <v>349945.16702835599</v>
          </cell>
          <cell r="B1141">
            <v>-30.553053809501101</v>
          </cell>
          <cell r="C1141">
            <v>-4.7024053539291897</v>
          </cell>
        </row>
        <row r="1142">
          <cell r="A1142">
            <v>353183.16979195602</v>
          </cell>
          <cell r="B1142">
            <v>-30.628051417425802</v>
          </cell>
          <cell r="C1142">
            <v>-5.3642491994384196</v>
          </cell>
        </row>
        <row r="1143">
          <cell r="A1143">
            <v>356451.13342624297</v>
          </cell>
          <cell r="B1143">
            <v>-30.7056299903963</v>
          </cell>
          <cell r="C1143">
            <v>-6.0273587971067997</v>
          </cell>
        </row>
        <row r="1144">
          <cell r="A1144">
            <v>359749.33515574201</v>
          </cell>
          <cell r="B1144">
            <v>-30.7832103305381</v>
          </cell>
          <cell r="C1144">
            <v>-6.69315391602556</v>
          </cell>
        </row>
        <row r="1145">
          <cell r="A1145">
            <v>363078.05477009999</v>
          </cell>
          <cell r="B1145">
            <v>-30.860793176761199</v>
          </cell>
          <cell r="C1145">
            <v>-7.3616108238133302</v>
          </cell>
        </row>
        <row r="1146">
          <cell r="A1146">
            <v>366437.57464783301</v>
          </cell>
          <cell r="B1146">
            <v>-30.938379276176299</v>
          </cell>
          <cell r="C1146">
            <v>-8.0327056687797906</v>
          </cell>
        </row>
        <row r="1147">
          <cell r="A1147">
            <v>369828.17978026503</v>
          </cell>
          <cell r="B1147">
            <v>-31.0159693837155</v>
          </cell>
          <cell r="C1147">
            <v>-8.7064145021690198</v>
          </cell>
        </row>
        <row r="1148">
          <cell r="A1148">
            <v>373250.15779571998</v>
          </cell>
          <cell r="B1148">
            <v>-31.093564261742301</v>
          </cell>
          <cell r="C1148">
            <v>-9.38271330116177</v>
          </cell>
        </row>
        <row r="1149">
          <cell r="A1149">
            <v>376703.79898390803</v>
          </cell>
          <cell r="B1149">
            <v>-31.171164679649301</v>
          </cell>
          <cell r="C1149">
            <v>-10.061577992630401</v>
          </cell>
        </row>
        <row r="1150">
          <cell r="A1150">
            <v>380189.39632056101</v>
          </cell>
          <cell r="B1150">
            <v>-31.248771413449202</v>
          </cell>
          <cell r="C1150">
            <v>-10.7429844776736</v>
          </cell>
        </row>
        <row r="1151">
          <cell r="A1151">
            <v>383707.24549227802</v>
          </cell>
          <cell r="B1151">
            <v>-31.326385245353499</v>
          </cell>
          <cell r="C1151">
            <v>-11.4269086569316</v>
          </cell>
        </row>
        <row r="1152">
          <cell r="A1152">
            <v>387257.644921617</v>
          </cell>
          <cell r="B1152">
            <v>-31.4040069633472</v>
          </cell>
          <cell r="C1152">
            <v>-12.113326456700101</v>
          </cell>
        </row>
        <row r="1153">
          <cell r="A1153">
            <v>390840.89579240099</v>
          </cell>
          <cell r="B1153">
            <v>-31.481637360754799</v>
          </cell>
          <cell r="C1153">
            <v>-12.8022138558613</v>
          </cell>
        </row>
        <row r="1154">
          <cell r="A1154">
            <v>394457.30207527801</v>
          </cell>
          <cell r="B1154">
            <v>-31.559277235803101</v>
          </cell>
          <cell r="C1154">
            <v>-13.4935469136365</v>
          </cell>
        </row>
        <row r="1155">
          <cell r="A1155">
            <v>398107.17055349599</v>
          </cell>
          <cell r="B1155">
            <v>-31.636927391179501</v>
          </cell>
          <cell r="C1155">
            <v>-14.187301798192699</v>
          </cell>
        </row>
        <row r="1156">
          <cell r="A1156">
            <v>401790.81084893999</v>
          </cell>
          <cell r="B1156">
            <v>-31.714588633590399</v>
          </cell>
          <cell r="C1156">
            <v>-14.8834548161072</v>
          </cell>
        </row>
        <row r="1157">
          <cell r="A1157">
            <v>405508.53544838302</v>
          </cell>
          <cell r="B1157">
            <v>-31.792261773317701</v>
          </cell>
          <cell r="C1157">
            <v>-15.5819824427236</v>
          </cell>
        </row>
        <row r="1158">
          <cell r="A1158">
            <v>409260.65973001003</v>
          </cell>
          <cell r="B1158">
            <v>-31.869947623779801</v>
          </cell>
          <cell r="C1158">
            <v>-16.2828613534138</v>
          </cell>
        </row>
        <row r="1159">
          <cell r="A1159">
            <v>413047.50199016102</v>
          </cell>
          <cell r="B1159">
            <v>-31.947647001095799</v>
          </cell>
          <cell r="C1159">
            <v>-16.986068455770901</v>
          </cell>
        </row>
        <row r="1160">
          <cell r="A1160">
            <v>416869.38347033499</v>
          </cell>
          <cell r="B1160">
            <v>-32.025360723657101</v>
          </cell>
          <cell r="C1160">
            <v>-17.691580922769599</v>
          </cell>
        </row>
        <row r="1161">
          <cell r="A1161">
            <v>420726.628384443</v>
          </cell>
          <cell r="B1161">
            <v>-32.103089611708597</v>
          </cell>
          <cell r="C1161">
            <v>-18.399376226908</v>
          </cell>
        </row>
        <row r="1162">
          <cell r="A1162">
            <v>424619.563946312</v>
          </cell>
          <cell r="B1162">
            <v>-32.1808344869428</v>
          </cell>
          <cell r="C1162">
            <v>-19.109432175379599</v>
          </cell>
        </row>
        <row r="1163">
          <cell r="A1163">
            <v>428548.52039743902</v>
          </cell>
          <cell r="B1163">
            <v>-32.258596172108497</v>
          </cell>
          <cell r="C1163">
            <v>-19.8217269463013</v>
          </cell>
        </row>
        <row r="1164">
          <cell r="A1164">
            <v>432513.83103500801</v>
          </cell>
          <cell r="B1164">
            <v>-32.336375490640002</v>
          </cell>
          <cell r="C1164">
            <v>-20.5362391260389</v>
          </cell>
        </row>
        <row r="1165">
          <cell r="A1165">
            <v>436515.83224016498</v>
          </cell>
          <cell r="B1165">
            <v>-32.414173266307998</v>
          </cell>
          <cell r="C1165">
            <v>-21.252947747673801</v>
          </cell>
        </row>
        <row r="1166">
          <cell r="A1166">
            <v>440554.863506553</v>
          </cell>
          <cell r="B1166">
            <v>-32.486146657528202</v>
          </cell>
          <cell r="C1166">
            <v>-21.934624030310601</v>
          </cell>
        </row>
        <row r="1167">
          <cell r="A1167">
            <v>444631.26746910799</v>
          </cell>
          <cell r="B1167">
            <v>-32.563935581308101</v>
          </cell>
          <cell r="C1167">
            <v>-22.655000388933502</v>
          </cell>
        </row>
        <row r="1168">
          <cell r="A1168">
            <v>448745.38993313198</v>
          </cell>
          <cell r="B1168">
            <v>-32.641745618937101</v>
          </cell>
          <cell r="C1168">
            <v>-23.377506183270199</v>
          </cell>
        </row>
        <row r="1169">
          <cell r="A1169">
            <v>452897.57990362</v>
          </cell>
          <cell r="B1169">
            <v>-32.7195776052464</v>
          </cell>
          <cell r="C1169">
            <v>-24.102122683836502</v>
          </cell>
        </row>
        <row r="1170">
          <cell r="A1170">
            <v>457088.18961487501</v>
          </cell>
          <cell r="B1170">
            <v>-32.797432374218097</v>
          </cell>
          <cell r="C1170">
            <v>-24.828831822836499</v>
          </cell>
        </row>
        <row r="1171">
          <cell r="A1171">
            <v>461317.57456037903</v>
          </cell>
          <cell r="B1171">
            <v>-32.875310758870498</v>
          </cell>
          <cell r="C1171">
            <v>-25.557616240696898</v>
          </cell>
        </row>
        <row r="1172">
          <cell r="A1172">
            <v>465586.09352295898</v>
          </cell>
          <cell r="B1172">
            <v>-32.953213591203202</v>
          </cell>
          <cell r="C1172">
            <v>-26.288459334172899</v>
          </cell>
        </row>
        <row r="1173">
          <cell r="A1173">
            <v>469894.10860521498</v>
          </cell>
          <cell r="B1173">
            <v>-33.031141702209297</v>
          </cell>
          <cell r="C1173">
            <v>-27.021345306120999</v>
          </cell>
        </row>
        <row r="1174">
          <cell r="A1174">
            <v>474241.98526024399</v>
          </cell>
          <cell r="B1174">
            <v>-33.109095921963402</v>
          </cell>
          <cell r="C1174">
            <v>-27.7562592170298</v>
          </cell>
        </row>
        <row r="1175">
          <cell r="A1175">
            <v>478630.09232263803</v>
          </cell>
          <cell r="B1175">
            <v>-33.187077079794697</v>
          </cell>
          <cell r="C1175">
            <v>-28.493187038412</v>
          </cell>
        </row>
        <row r="1176">
          <cell r="A1176">
            <v>483058.80203977198</v>
          </cell>
          <cell r="B1176">
            <v>-33.2650860045526</v>
          </cell>
          <cell r="C1176">
            <v>-29.232115708171001</v>
          </cell>
        </row>
        <row r="1177">
          <cell r="A1177">
            <v>487528.490103385</v>
          </cell>
          <cell r="B1177">
            <v>-33.343123524976903</v>
          </cell>
          <cell r="C1177">
            <v>-29.973033188062502</v>
          </cell>
        </row>
        <row r="1178">
          <cell r="A1178">
            <v>492039.53568145097</v>
          </cell>
          <cell r="B1178">
            <v>-33.421190470182403</v>
          </cell>
          <cell r="C1178">
            <v>-30.715928523393401</v>
          </cell>
        </row>
        <row r="1179">
          <cell r="A1179">
            <v>496592.32145033497</v>
          </cell>
          <cell r="B1179">
            <v>-33.499287670271102</v>
          </cell>
          <cell r="C1179">
            <v>-31.4607919050897</v>
          </cell>
        </row>
        <row r="1180">
          <cell r="A1180">
            <v>501187.23362727201</v>
          </cell>
          <cell r="B1180">
            <v>-33.577415957083502</v>
          </cell>
          <cell r="C1180">
            <v>-32.207614734308997</v>
          </cell>
        </row>
        <row r="1181">
          <cell r="A1181">
            <v>505824.66200311302</v>
          </cell>
          <cell r="B1181">
            <v>-33.655576165104598</v>
          </cell>
          <cell r="C1181">
            <v>-32.956389689757501</v>
          </cell>
        </row>
        <row r="1182">
          <cell r="A1182">
            <v>510504.99997540598</v>
          </cell>
          <cell r="B1182">
            <v>-33.733769132538299</v>
          </cell>
          <cell r="C1182">
            <v>-33.707110797913998</v>
          </cell>
        </row>
        <row r="1183">
          <cell r="A1183">
            <v>515228.64458175597</v>
          </cell>
          <cell r="B1183">
            <v>-33.8119957025677</v>
          </cell>
          <cell r="C1183">
            <v>-34.459773506357202</v>
          </cell>
        </row>
        <row r="1184">
          <cell r="A1184">
            <v>519995.99653351598</v>
          </cell>
          <cell r="B1184">
            <v>-33.8902567248184</v>
          </cell>
          <cell r="C1184">
            <v>-35.214374760433302</v>
          </cell>
        </row>
        <row r="1185">
          <cell r="A1185">
            <v>524807.46024977195</v>
          </cell>
          <cell r="B1185">
            <v>-33.968553057044197</v>
          </cell>
          <cell r="C1185">
            <v>-35.970913083508499</v>
          </cell>
        </row>
        <row r="1186">
          <cell r="A1186">
            <v>529663.44389165798</v>
          </cell>
          <cell r="B1186">
            <v>-34.043485314526102</v>
          </cell>
          <cell r="C1186">
            <v>-36.740018326303797</v>
          </cell>
        </row>
        <row r="1187">
          <cell r="A1187">
            <v>534564.35939697095</v>
          </cell>
          <cell r="B1187">
            <v>-34.121780210871101</v>
          </cell>
          <cell r="C1187">
            <v>-37.500618869586901</v>
          </cell>
        </row>
        <row r="1188">
          <cell r="A1188">
            <v>539510.62251512695</v>
          </cell>
          <cell r="B1188">
            <v>-34.200111520799702</v>
          </cell>
          <cell r="C1188">
            <v>-38.263165315485303</v>
          </cell>
        </row>
        <row r="1189">
          <cell r="A1189">
            <v>544502.65284242004</v>
          </cell>
          <cell r="B1189">
            <v>-34.278480128320801</v>
          </cell>
          <cell r="C1189">
            <v>-39.027663429796497</v>
          </cell>
        </row>
        <row r="1190">
          <cell r="A1190">
            <v>549540.87385762401</v>
          </cell>
          <cell r="B1190">
            <v>-34.356886937641903</v>
          </cell>
          <cell r="C1190">
            <v>-39.794121023040297</v>
          </cell>
        </row>
        <row r="1191">
          <cell r="A1191">
            <v>554625.71295791003</v>
          </cell>
          <cell r="B1191">
            <v>-34.435332876663203</v>
          </cell>
          <cell r="C1191">
            <v>-40.562548059069201</v>
          </cell>
        </row>
        <row r="1192">
          <cell r="A1192">
            <v>559757.60149510996</v>
          </cell>
          <cell r="B1192">
            <v>-34.513818900871698</v>
          </cell>
          <cell r="C1192">
            <v>-41.332956769888</v>
          </cell>
        </row>
        <row r="1193">
          <cell r="A1193">
            <v>564936.97481230204</v>
          </cell>
          <cell r="B1193">
            <v>-34.592345997665198</v>
          </cell>
          <cell r="C1193">
            <v>-42.105361777220999</v>
          </cell>
        </row>
        <row r="1194">
          <cell r="A1194">
            <v>570164.27228074695</v>
          </cell>
          <cell r="B1194">
            <v>-34.670915191142001</v>
          </cell>
          <cell r="C1194">
            <v>-42.879780221451398</v>
          </cell>
        </row>
        <row r="1195">
          <cell r="A1195">
            <v>575439.93733715604</v>
          </cell>
          <cell r="B1195">
            <v>-34.749527547388602</v>
          </cell>
          <cell r="C1195">
            <v>-43.656231898614898</v>
          </cell>
        </row>
        <row r="1196">
          <cell r="A1196">
            <v>580764.41752131202</v>
          </cell>
          <cell r="B1196">
            <v>-34.828184180305499</v>
          </cell>
          <cell r="C1196">
            <v>-44.434739406231699</v>
          </cell>
        </row>
        <row r="1197">
          <cell r="A1197">
            <v>586138.164514028</v>
          </cell>
          <cell r="B1197">
            <v>-34.906886258005898</v>
          </cell>
          <cell r="C1197">
            <v>-45.215328298843502</v>
          </cell>
        </row>
        <row r="1198">
          <cell r="A1198">
            <v>591561.63417547406</v>
          </cell>
          <cell r="B1198">
            <v>-34.985635009828798</v>
          </cell>
          <cell r="C1198">
            <v>-45.998027254249003</v>
          </cell>
        </row>
        <row r="1199">
          <cell r="A1199">
            <v>597035.28658383596</v>
          </cell>
          <cell r="B1199">
            <v>-35.064431734003499</v>
          </cell>
          <cell r="C1199">
            <v>-46.782868251565702</v>
          </cell>
        </row>
        <row r="1200">
          <cell r="A1200">
            <v>602559.58607435797</v>
          </cell>
          <cell r="B1200">
            <v>-35.1432778060083</v>
          </cell>
          <cell r="C1200">
            <v>-47.569886762390901</v>
          </cell>
        </row>
        <row r="1201">
          <cell r="A1201">
            <v>608135.00127871695</v>
          </cell>
          <cell r="B1201">
            <v>-35.222174687658097</v>
          </cell>
          <cell r="C1201">
            <v>-48.359121956548101</v>
          </cell>
        </row>
        <row r="1202">
          <cell r="A1202">
            <v>613762.00516479404</v>
          </cell>
          <cell r="B1202">
            <v>-35.301123936962398</v>
          </cell>
          <cell r="C1202">
            <v>-49.150616924096198</v>
          </cell>
        </row>
        <row r="1203">
          <cell r="A1203">
            <v>619441.07507678098</v>
          </cell>
          <cell r="B1203">
            <v>-35.392678104888198</v>
          </cell>
          <cell r="C1203">
            <v>-49.942535509957402</v>
          </cell>
        </row>
        <row r="1204">
          <cell r="A1204">
            <v>625172.69277568604</v>
          </cell>
          <cell r="B1204">
            <v>-35.471958705387699</v>
          </cell>
          <cell r="C1204">
            <v>-50.738550410749198</v>
          </cell>
        </row>
        <row r="1205">
          <cell r="A1205">
            <v>630957.34448019206</v>
          </cell>
          <cell r="B1205">
            <v>-35.551300940262202</v>
          </cell>
          <cell r="C1205">
            <v>-51.536973535140099</v>
          </cell>
        </row>
        <row r="1206">
          <cell r="A1206">
            <v>636795.52090791601</v>
          </cell>
          <cell r="B1206">
            <v>-35.630706936360703</v>
          </cell>
          <cell r="C1206">
            <v>-52.3378660387568</v>
          </cell>
        </row>
        <row r="1207">
          <cell r="A1207">
            <v>642687.71731701901</v>
          </cell>
          <cell r="B1207">
            <v>-35.710178979806997</v>
          </cell>
          <cell r="C1207">
            <v>-53.141294425093399</v>
          </cell>
        </row>
        <row r="1208">
          <cell r="A1208">
            <v>648634.43354823801</v>
          </cell>
          <cell r="B1208">
            <v>-35.789719531018903</v>
          </cell>
          <cell r="C1208">
            <v>-53.9473309193598</v>
          </cell>
        </row>
        <row r="1209">
          <cell r="A1209">
            <v>654636.17406727397</v>
          </cell>
          <cell r="B1209">
            <v>-35.869331240583101</v>
          </cell>
          <cell r="C1209">
            <v>-54.756053881567802</v>
          </cell>
        </row>
        <row r="1210">
          <cell r="A1210">
            <v>660693.44800759596</v>
          </cell>
          <cell r="B1210">
            <v>-35.949016965934803</v>
          </cell>
          <cell r="C1210">
            <v>-55.567548264937102</v>
          </cell>
        </row>
        <row r="1211">
          <cell r="A1211">
            <v>666806.76921362104</v>
          </cell>
          <cell r="B1211">
            <v>-36.028779788766698</v>
          </cell>
          <cell r="C1211">
            <v>-56.381906126887401</v>
          </cell>
        </row>
        <row r="1212">
          <cell r="A1212">
            <v>672976.65628431796</v>
          </cell>
          <cell r="B1212">
            <v>-36.108623033051998</v>
          </cell>
          <cell r="C1212">
            <v>-57.199227201346901</v>
          </cell>
        </row>
        <row r="1213">
          <cell r="A1213">
            <v>679203.63261718396</v>
          </cell>
          <cell r="B1213">
            <v>-36.188550283517699</v>
          </cell>
          <cell r="C1213">
            <v>-58.019619542935303</v>
          </cell>
        </row>
        <row r="1214">
          <cell r="A1214">
            <v>685488.22645266203</v>
          </cell>
          <cell r="B1214">
            <v>-36.268565404347001</v>
          </cell>
          <cell r="C1214">
            <v>-58.843200255805101</v>
          </cell>
        </row>
        <row r="1215">
          <cell r="A1215">
            <v>691830.97091893596</v>
          </cell>
          <cell r="B1215">
            <v>-36.348672557811298</v>
          </cell>
          <cell r="C1215">
            <v>-59.670096322722401</v>
          </cell>
        </row>
        <row r="1216">
          <cell r="A1216">
            <v>698232.404077171</v>
          </cell>
          <cell r="B1216">
            <v>-36.428876222435001</v>
          </cell>
          <cell r="C1216">
            <v>-60.500445553468403</v>
          </cell>
        </row>
        <row r="1217">
          <cell r="A1217">
            <v>704693.06896714598</v>
          </cell>
          <cell r="B1217">
            <v>-36.503662276966502</v>
          </cell>
          <cell r="C1217">
            <v>-61.345382531123299</v>
          </cell>
        </row>
        <row r="1218">
          <cell r="A1218">
            <v>711213.51365332899</v>
          </cell>
          <cell r="B1218">
            <v>-36.583961688526202</v>
          </cell>
          <cell r="C1218">
            <v>-62.183309984258003</v>
          </cell>
        </row>
        <row r="1219">
          <cell r="A1219">
            <v>717794.29127136106</v>
          </cell>
          <cell r="B1219">
            <v>-36.6643709632392</v>
          </cell>
          <cell r="C1219">
            <v>-63.025184893608902</v>
          </cell>
        </row>
        <row r="1220">
          <cell r="A1220">
            <v>724435.96007499006</v>
          </cell>
          <cell r="B1220">
            <v>-36.744895956596999</v>
          </cell>
          <cell r="C1220">
            <v>-63.8712012948465</v>
          </cell>
        </row>
        <row r="1221">
          <cell r="A1221">
            <v>731139.08348341705</v>
          </cell>
          <cell r="B1221">
            <v>-36.825542898857698</v>
          </cell>
          <cell r="C1221">
            <v>-64.721571633907004</v>
          </cell>
        </row>
        <row r="1222">
          <cell r="A1222">
            <v>737904.23012910096</v>
          </cell>
          <cell r="B1222">
            <v>-36.906318392295297</v>
          </cell>
          <cell r="C1222">
            <v>-65.576529178685902</v>
          </cell>
        </row>
        <row r="1223">
          <cell r="A1223">
            <v>744731.97390598804</v>
          </cell>
          <cell r="B1223">
            <v>-36.9872293990448</v>
          </cell>
          <cell r="C1223">
            <v>-66.436330900458302</v>
          </cell>
        </row>
        <row r="1224">
          <cell r="A1224">
            <v>751622.89401820605</v>
          </cell>
          <cell r="B1224">
            <v>-37.068283216384401</v>
          </cell>
          <cell r="C1224">
            <v>-67.301260939963498</v>
          </cell>
        </row>
        <row r="1225">
          <cell r="A1225">
            <v>758577.57502918295</v>
          </cell>
          <cell r="B1225">
            <v>-37.1494874353169</v>
          </cell>
          <cell r="C1225">
            <v>-68.171634805934005</v>
          </cell>
        </row>
        <row r="1226">
          <cell r="A1226">
            <v>765596.60691125598</v>
          </cell>
          <cell r="B1226">
            <v>-37.2308498769967</v>
          </cell>
          <cell r="C1226">
            <v>-69.047804497451196</v>
          </cell>
        </row>
        <row r="1227">
          <cell r="A1227">
            <v>772680.58509570197</v>
          </cell>
          <cell r="B1227">
            <v>-37.312378499756498</v>
          </cell>
          <cell r="C1227">
            <v>-69.9301647998671</v>
          </cell>
        </row>
        <row r="1228">
          <cell r="A1228">
            <v>779830.11052325903</v>
          </cell>
          <cell r="B1228">
            <v>-37.394081267016098</v>
          </cell>
          <cell r="C1228">
            <v>-70.819161083070398</v>
          </cell>
        </row>
        <row r="1229">
          <cell r="A1229">
            <v>787045.78969509795</v>
          </cell>
          <cell r="B1229">
            <v>-37.475965962902798</v>
          </cell>
          <cell r="C1229">
            <v>-71.715299038757706</v>
          </cell>
        </row>
        <row r="1230">
          <cell r="A1230">
            <v>794328.23472428205</v>
          </cell>
          <cell r="B1230">
            <v>-37.5519610639424</v>
          </cell>
          <cell r="C1230">
            <v>-72.631948524012699</v>
          </cell>
        </row>
        <row r="1231">
          <cell r="A1231">
            <v>801678.063387678</v>
          </cell>
          <cell r="B1231">
            <v>-37.634109199100799</v>
          </cell>
          <cell r="C1231">
            <v>-73.544433205579395</v>
          </cell>
        </row>
        <row r="1232">
          <cell r="A1232">
            <v>809095.89917838201</v>
          </cell>
          <cell r="B1232">
            <v>-37.716456162648797</v>
          </cell>
          <cell r="C1232">
            <v>-74.466083981756995</v>
          </cell>
        </row>
        <row r="1233">
          <cell r="A1233">
            <v>816582.37135859195</v>
          </cell>
          <cell r="B1233">
            <v>-37.799005280264701</v>
          </cell>
          <cell r="C1233">
            <v>-75.3978097112455</v>
          </cell>
        </row>
        <row r="1234">
          <cell r="A1234">
            <v>824138.115013003</v>
          </cell>
          <cell r="B1234">
            <v>-37.881757031066201</v>
          </cell>
          <cell r="C1234">
            <v>-76.340687329091594</v>
          </cell>
        </row>
        <row r="1235">
          <cell r="A1235">
            <v>831763.77110267</v>
          </cell>
          <cell r="B1235">
            <v>-37.964707767199599</v>
          </cell>
          <cell r="C1235">
            <v>-77.296006959426094</v>
          </cell>
        </row>
        <row r="1236">
          <cell r="A1236">
            <v>839459.98651939805</v>
          </cell>
          <cell r="B1236">
            <v>-38.047847906661197</v>
          </cell>
          <cell r="C1236">
            <v>-78.2653326186756</v>
          </cell>
        </row>
        <row r="1237">
          <cell r="A1237">
            <v>847227.41414059605</v>
          </cell>
          <cell r="B1237">
            <v>-38.131159347810097</v>
          </cell>
          <cell r="C1237">
            <v>-79.250585138471607</v>
          </cell>
        </row>
        <row r="1238">
          <cell r="A1238">
            <v>855066.71288468398</v>
          </cell>
          <cell r="B1238">
            <v>-38.214611709925897</v>
          </cell>
          <cell r="C1238">
            <v>-80.254157366565707</v>
          </cell>
        </row>
        <row r="1239">
          <cell r="A1239">
            <v>862978.54776697</v>
          </cell>
          <cell r="B1239">
            <v>-38.298156762078698</v>
          </cell>
          <cell r="C1239">
            <v>-81.279077274193398</v>
          </cell>
        </row>
        <row r="1240">
          <cell r="A1240">
            <v>870963.58995608101</v>
          </cell>
          <cell r="B1240">
            <v>-38.381719984219799</v>
          </cell>
          <cell r="C1240">
            <v>-82.329243911880397</v>
          </cell>
        </row>
        <row r="1241">
          <cell r="A1241">
            <v>879022.51683088404</v>
          </cell>
          <cell r="B1241">
            <v>-38.4651874583354</v>
          </cell>
          <cell r="C1241">
            <v>-83.409777246129906</v>
          </cell>
        </row>
        <row r="1242">
          <cell r="A1242">
            <v>887156.01203796105</v>
          </cell>
          <cell r="B1242">
            <v>-38.565109937779702</v>
          </cell>
          <cell r="C1242">
            <v>-84.514655269291296</v>
          </cell>
        </row>
        <row r="1243">
          <cell r="A1243">
            <v>895364.76554959302</v>
          </cell>
          <cell r="B1243">
            <v>-38.648071725975697</v>
          </cell>
          <cell r="C1243">
            <v>-85.678626733483298</v>
          </cell>
        </row>
        <row r="1244">
          <cell r="A1244">
            <v>903649.47372230201</v>
          </cell>
          <cell r="B1244">
            <v>-38.730076899587999</v>
          </cell>
          <cell r="C1244">
            <v>-86.902728122209396</v>
          </cell>
        </row>
        <row r="1245">
          <cell r="A1245">
            <v>912010.83935590903</v>
          </cell>
          <cell r="B1245">
            <v>-38.810440989819099</v>
          </cell>
          <cell r="C1245">
            <v>-88.206744103513799</v>
          </cell>
        </row>
        <row r="1246">
          <cell r="A1246">
            <v>920449.57175317197</v>
          </cell>
          <cell r="B1246">
            <v>-38.888016769927098</v>
          </cell>
          <cell r="C1246">
            <v>-89.621109224310104</v>
          </cell>
        </row>
        <row r="1247">
          <cell r="A1247">
            <v>928966.38677993603</v>
          </cell>
          <cell r="B1247">
            <v>-38.960789118192601</v>
          </cell>
          <cell r="C1247">
            <v>-91.195316039891196</v>
          </cell>
        </row>
        <row r="1248">
          <cell r="A1248">
            <v>937562.00692588103</v>
          </cell>
          <cell r="B1248">
            <v>-39.025000480535603</v>
          </cell>
          <cell r="C1248">
            <v>-93.015887355040903</v>
          </cell>
        </row>
        <row r="1249">
          <cell r="A1249">
            <v>946237.16136579204</v>
          </cell>
          <cell r="B1249">
            <v>-39.073099856506502</v>
          </cell>
          <cell r="C1249">
            <v>-95.249693220725703</v>
          </cell>
        </row>
        <row r="1250">
          <cell r="A1250">
            <v>954992.58602143603</v>
          </cell>
          <cell r="B1250">
            <v>-39.088511932352901</v>
          </cell>
          <cell r="C1250">
            <v>-98.267235266379302</v>
          </cell>
        </row>
        <row r="1251">
          <cell r="A1251">
            <v>963829.02362396999</v>
          </cell>
          <cell r="B1251">
            <v>-39.032306864086699</v>
          </cell>
          <cell r="C1251">
            <v>-103.090433493768</v>
          </cell>
        </row>
        <row r="1252">
          <cell r="A1252">
            <v>972747.22377696598</v>
          </cell>
          <cell r="B1252">
            <v>-38.8424238556643</v>
          </cell>
          <cell r="C1252">
            <v>-113.78033539134</v>
          </cell>
        </row>
        <row r="1253">
          <cell r="A1253">
            <v>981747.94301998406</v>
          </cell>
          <cell r="B1253">
            <v>-40.858481717090498</v>
          </cell>
          <cell r="C1253">
            <v>-152.94676068576101</v>
          </cell>
        </row>
        <row r="1254">
          <cell r="A1254">
            <v>990831.94489276805</v>
          </cell>
          <cell r="B1254">
            <v>-59.705126793467201</v>
          </cell>
          <cell r="C1254">
            <v>-60.814508065208003</v>
          </cell>
        </row>
        <row r="1255">
          <cell r="A1255">
            <v>1000000</v>
          </cell>
          <cell r="B1255">
            <v>-40.876966420049797</v>
          </cell>
          <cell r="C1255">
            <v>-31.593994447129901</v>
          </cell>
        </row>
        <row r="1256">
          <cell r="A1256">
            <v>1009252.88607668</v>
          </cell>
          <cell r="B1256">
            <v>-39.103326486401002</v>
          </cell>
          <cell r="C1256">
            <v>-71.258021135616005</v>
          </cell>
        </row>
        <row r="1257">
          <cell r="A1257">
            <v>1018591.38805411</v>
          </cell>
          <cell r="B1257">
            <v>-39.521350690369701</v>
          </cell>
          <cell r="C1257">
            <v>-82.019149496269804</v>
          </cell>
        </row>
        <row r="1258">
          <cell r="A1258">
            <v>1028016.2981264699</v>
          </cell>
          <cell r="B1258">
            <v>-39.790089038507098</v>
          </cell>
          <cell r="C1258">
            <v>-86.871387553531306</v>
          </cell>
        </row>
        <row r="1259">
          <cell r="A1259">
            <v>1037528.41581801</v>
          </cell>
          <cell r="B1259">
            <v>-39.978213157698498</v>
          </cell>
          <cell r="C1259">
            <v>-89.915956287208303</v>
          </cell>
        </row>
        <row r="1260">
          <cell r="A1260">
            <v>1047128.54805089</v>
          </cell>
          <cell r="B1260">
            <v>-40.129587267120201</v>
          </cell>
          <cell r="C1260">
            <v>-92.181264053748706</v>
          </cell>
        </row>
        <row r="1261">
          <cell r="A1261">
            <v>1056817.5092136499</v>
          </cell>
          <cell r="B1261">
            <v>-40.262762083982501</v>
          </cell>
          <cell r="C1261">
            <v>-94.038778078558295</v>
          </cell>
        </row>
        <row r="1262">
          <cell r="A1262">
            <v>1066596.12123025</v>
          </cell>
          <cell r="B1262">
            <v>-40.3828548620791</v>
          </cell>
          <cell r="C1262">
            <v>-95.611127029968898</v>
          </cell>
        </row>
        <row r="1263">
          <cell r="A1263">
            <v>1076465.2136298299</v>
          </cell>
          <cell r="B1263">
            <v>-40.5009069310386</v>
          </cell>
          <cell r="C1263">
            <v>-97.073313929277703</v>
          </cell>
        </row>
        <row r="1264">
          <cell r="A1264">
            <v>1086425.62361706</v>
          </cell>
          <cell r="B1264">
            <v>-40.615853077199603</v>
          </cell>
          <cell r="C1264">
            <v>-98.430421611242394</v>
          </cell>
        </row>
        <row r="1265">
          <cell r="A1265">
            <v>1096478.1961431799</v>
          </cell>
          <cell r="B1265">
            <v>-40.729039042445699</v>
          </cell>
          <cell r="C1265">
            <v>-99.712734289132598</v>
          </cell>
        </row>
        <row r="1266">
          <cell r="A1266">
            <v>1106623.7839776599</v>
          </cell>
          <cell r="B1266">
            <v>-40.841284176232001</v>
          </cell>
          <cell r="C1266">
            <v>-100.93988789007599</v>
          </cell>
        </row>
        <row r="1267">
          <cell r="A1267">
            <v>1116863.2477805601</v>
          </cell>
          <cell r="B1267">
            <v>-40.953107176485403</v>
          </cell>
          <cell r="C1267">
            <v>-102.12518025448399</v>
          </cell>
        </row>
        <row r="1268">
          <cell r="A1268">
            <v>1127197.4561755001</v>
          </cell>
          <cell r="B1268">
            <v>-41.064846243187901</v>
          </cell>
          <cell r="C1268">
            <v>-103.27794159886599</v>
          </cell>
        </row>
        <row r="1269">
          <cell r="A1269">
            <v>1137627.2858234299</v>
          </cell>
          <cell r="B1269">
            <v>-41.176726506849299</v>
          </cell>
          <cell r="C1269">
            <v>-104.40491511591701</v>
          </cell>
        </row>
        <row r="1270">
          <cell r="A1270">
            <v>1148153.62149688</v>
          </cell>
          <cell r="B1270">
            <v>-41.279646000433502</v>
          </cell>
          <cell r="C1270">
            <v>-105.53118923325199</v>
          </cell>
        </row>
        <row r="1271">
          <cell r="A1271">
            <v>1158777.3561551201</v>
          </cell>
          <cell r="B1271">
            <v>-41.3920365055723</v>
          </cell>
          <cell r="C1271">
            <v>-106.620749458581</v>
          </cell>
        </row>
        <row r="1272">
          <cell r="A1272">
            <v>1169499.3910198701</v>
          </cell>
          <cell r="B1272">
            <v>-41.5048879596348</v>
          </cell>
          <cell r="C1272">
            <v>-107.696249598039</v>
          </cell>
        </row>
        <row r="1273">
          <cell r="A1273">
            <v>1180320.63565172</v>
          </cell>
          <cell r="B1273">
            <v>-41.618245025477698</v>
          </cell>
          <cell r="C1273">
            <v>-108.760002470237</v>
          </cell>
        </row>
        <row r="1274">
          <cell r="A1274">
            <v>1191242.0080273701</v>
          </cell>
          <cell r="B1274">
            <v>-41.732135335641402</v>
          </cell>
          <cell r="C1274">
            <v>-109.81386518080301</v>
          </cell>
        </row>
        <row r="1275">
          <cell r="A1275">
            <v>1202264.4346174099</v>
          </cell>
          <cell r="B1275">
            <v>-41.846574202147004</v>
          </cell>
          <cell r="C1275">
            <v>-110.859355410541</v>
          </cell>
        </row>
        <row r="1276">
          <cell r="A1276">
            <v>1213388.8504649701</v>
          </cell>
          <cell r="B1276">
            <v>-41.961567970512498</v>
          </cell>
          <cell r="C1276">
            <v>-111.897735206245</v>
          </cell>
        </row>
        <row r="1277">
          <cell r="A1277">
            <v>1224616.19926504</v>
          </cell>
          <cell r="B1277">
            <v>-42.077116465377202</v>
          </cell>
          <cell r="C1277">
            <v>-112.930072333445</v>
          </cell>
        </row>
        <row r="1278">
          <cell r="A1278">
            <v>1235947.4334445</v>
          </cell>
          <cell r="B1278">
            <v>-42.208819228735898</v>
          </cell>
          <cell r="C1278">
            <v>-113.985525113663</v>
          </cell>
        </row>
        <row r="1279">
          <cell r="A1279">
            <v>1247383.5142429399</v>
          </cell>
          <cell r="B1279">
            <v>-42.3256421434739</v>
          </cell>
          <cell r="C1279">
            <v>-115.007577082922</v>
          </cell>
        </row>
        <row r="1280">
          <cell r="A1280">
            <v>1258925.41179416</v>
          </cell>
          <cell r="B1280">
            <v>-42.442998184424098</v>
          </cell>
          <cell r="C1280">
            <v>-116.025980255121</v>
          </cell>
        </row>
        <row r="1281">
          <cell r="A1281">
            <v>1270574.1052085401</v>
          </cell>
          <cell r="B1281">
            <v>-42.560875496105602</v>
          </cell>
          <cell r="C1281">
            <v>-117.04138052922799</v>
          </cell>
        </row>
        <row r="1282">
          <cell r="A1282">
            <v>1282330.5826560201</v>
          </cell>
          <cell r="B1282">
            <v>-42.6792614499441</v>
          </cell>
          <cell r="C1282">
            <v>-118.05437066784501</v>
          </cell>
        </row>
        <row r="1283">
          <cell r="A1283">
            <v>1294195.8414499799</v>
          </cell>
          <cell r="B1283">
            <v>-42.798143159278801</v>
          </cell>
          <cell r="C1283">
            <v>-119.06550234055101</v>
          </cell>
        </row>
        <row r="1284">
          <cell r="A1284">
            <v>1306170.8881318399</v>
          </cell>
          <cell r="B1284">
            <v>-42.917507886181902</v>
          </cell>
          <cell r="C1284">
            <v>-120.07529560742999</v>
          </cell>
        </row>
        <row r="1285">
          <cell r="A1285">
            <v>1318256.7385563999</v>
          </cell>
          <cell r="B1285">
            <v>-43.037343361817697</v>
          </cell>
          <cell r="C1285">
            <v>-121.084246462745</v>
          </cell>
        </row>
        <row r="1286">
          <cell r="A1286">
            <v>1330454.41797809</v>
          </cell>
          <cell r="B1286">
            <v>-43.1555394144034</v>
          </cell>
          <cell r="C1286">
            <v>-122.05932916063701</v>
          </cell>
        </row>
        <row r="1287">
          <cell r="A1287">
            <v>1342764.9611378601</v>
          </cell>
          <cell r="B1287">
            <v>-43.276322909761603</v>
          </cell>
          <cell r="C1287">
            <v>-123.068477331522</v>
          </cell>
        </row>
        <row r="1288">
          <cell r="A1288">
            <v>1355189.4123510299</v>
          </cell>
          <cell r="B1288">
            <v>-43.397546958460197</v>
          </cell>
          <cell r="C1288">
            <v>-124.078215438914</v>
          </cell>
        </row>
        <row r="1289">
          <cell r="A1289">
            <v>1367728.8255958401</v>
          </cell>
          <cell r="B1289">
            <v>-43.519203203877503</v>
          </cell>
          <cell r="C1289">
            <v>-125.088995494039</v>
          </cell>
        </row>
        <row r="1290">
          <cell r="A1290">
            <v>1380384.26460288</v>
          </cell>
          <cell r="B1290">
            <v>-43.641284547486698</v>
          </cell>
          <cell r="C1290">
            <v>-126.101267302021</v>
          </cell>
        </row>
        <row r="1291">
          <cell r="A1291">
            <v>1393156.8029453</v>
          </cell>
          <cell r="B1291">
            <v>-43.763785210943396</v>
          </cell>
          <cell r="C1291">
            <v>-127.11548127887799</v>
          </cell>
        </row>
        <row r="1292">
          <cell r="A1292">
            <v>1406047.5241299099</v>
          </cell>
          <cell r="B1292">
            <v>-43.886700783747102</v>
          </cell>
          <cell r="C1292">
            <v>-128.13209109894899</v>
          </cell>
        </row>
        <row r="1293">
          <cell r="A1293">
            <v>1419057.5216890899</v>
          </cell>
          <cell r="B1293">
            <v>-43.998392845123902</v>
          </cell>
          <cell r="C1293">
            <v>-129.175900249558</v>
          </cell>
        </row>
        <row r="1294">
          <cell r="A1294">
            <v>1432187.8992735399</v>
          </cell>
          <cell r="B1294">
            <v>-44.121918568253697</v>
          </cell>
          <cell r="C1294">
            <v>-130.19916387057299</v>
          </cell>
        </row>
        <row r="1295">
          <cell r="A1295">
            <v>1445439.77074592</v>
          </cell>
          <cell r="B1295">
            <v>-44.245851078526499</v>
          </cell>
          <cell r="C1295">
            <v>-131.226238940244</v>
          </cell>
        </row>
        <row r="1296">
          <cell r="A1296">
            <v>1458814.2602753399</v>
          </cell>
          <cell r="B1296">
            <v>-44.370191796246601</v>
          </cell>
          <cell r="C1296">
            <v>-132.257618574113</v>
          </cell>
        </row>
        <row r="1297">
          <cell r="A1297">
            <v>1472312.50243271</v>
          </cell>
          <cell r="B1297">
            <v>-44.494943752307599</v>
          </cell>
          <cell r="C1297">
            <v>-133.29381287094</v>
          </cell>
        </row>
        <row r="1298">
          <cell r="A1298">
            <v>1485935.6422870001</v>
          </cell>
          <cell r="B1298">
            <v>-44.620111682117901</v>
          </cell>
          <cell r="C1298">
            <v>-134.33535224766501</v>
          </cell>
        </row>
        <row r="1299">
          <cell r="A1299">
            <v>1499684.83550237</v>
          </cell>
          <cell r="B1299">
            <v>-44.7721496888216</v>
          </cell>
          <cell r="C1299">
            <v>-135.33720956480599</v>
          </cell>
        </row>
        <row r="1300">
          <cell r="A1300">
            <v>1513561.2484362</v>
          </cell>
          <cell r="B1300">
            <v>-44.898616313507198</v>
          </cell>
          <cell r="C1300">
            <v>-136.389698023915</v>
          </cell>
        </row>
        <row r="1301">
          <cell r="A1301">
            <v>1527566.05823807</v>
          </cell>
          <cell r="B1301">
            <v>-45.0255316208385</v>
          </cell>
          <cell r="C1301">
            <v>-137.449243818426</v>
          </cell>
        </row>
        <row r="1302">
          <cell r="A1302">
            <v>1541700.45294955</v>
          </cell>
          <cell r="B1302">
            <v>-45.152908916431599</v>
          </cell>
          <cell r="C1302">
            <v>-138.516499071445</v>
          </cell>
        </row>
        <row r="1303">
          <cell r="A1303">
            <v>1555965.6316050701</v>
          </cell>
          <cell r="B1303">
            <v>-45.280764291770701</v>
          </cell>
          <cell r="C1303">
            <v>-139.59215975829099</v>
          </cell>
        </row>
        <row r="1304">
          <cell r="A1304">
            <v>1570362.8043335499</v>
          </cell>
          <cell r="B1304">
            <v>-45.409117017076902</v>
          </cell>
          <cell r="C1304">
            <v>-140.67697253026299</v>
          </cell>
        </row>
        <row r="1305">
          <cell r="A1305">
            <v>1584893.19246111</v>
          </cell>
          <cell r="B1305">
            <v>-45.5379900110661</v>
          </cell>
          <cell r="C1305">
            <v>-141.771742627799</v>
          </cell>
        </row>
        <row r="1306">
          <cell r="A1306">
            <v>1599558.02861466</v>
          </cell>
          <cell r="B1306">
            <v>-45.6540365495148</v>
          </cell>
          <cell r="C1306">
            <v>-142.905122211205</v>
          </cell>
        </row>
        <row r="1307">
          <cell r="A1307">
            <v>1614358.55682648</v>
          </cell>
          <cell r="B1307">
            <v>-45.783798669279399</v>
          </cell>
          <cell r="C1307">
            <v>-144.02307348231599</v>
          </cell>
        </row>
        <row r="1308">
          <cell r="A1308">
            <v>1629296.03263972</v>
          </cell>
          <cell r="B1308">
            <v>-45.914173855362897</v>
          </cell>
          <cell r="C1308">
            <v>-145.15386252710101</v>
          </cell>
        </row>
        <row r="1309">
          <cell r="A1309">
            <v>1644371.7232149299</v>
          </cell>
          <cell r="B1309">
            <v>-46.045205957367102</v>
          </cell>
          <cell r="C1309">
            <v>-146.29864254221599</v>
          </cell>
        </row>
        <row r="1310">
          <cell r="A1310">
            <v>1659586.9074375499</v>
          </cell>
          <cell r="B1310">
            <v>-46.176946073933102</v>
          </cell>
          <cell r="C1310">
            <v>-147.458696221786</v>
          </cell>
        </row>
        <row r="1311">
          <cell r="A1311">
            <v>1674942.8760264299</v>
          </cell>
          <cell r="B1311">
            <v>-46.295902387345002</v>
          </cell>
          <cell r="C1311">
            <v>-148.66444750805999</v>
          </cell>
        </row>
        <row r="1312">
          <cell r="A1312">
            <v>1690440.9316432599</v>
          </cell>
          <cell r="B1312">
            <v>-46.429006719292197</v>
          </cell>
          <cell r="C1312">
            <v>-149.860141072358</v>
          </cell>
        </row>
        <row r="1313">
          <cell r="A1313">
            <v>1706082.3890031199</v>
          </cell>
          <cell r="B1313">
            <v>-46.5630210108027</v>
          </cell>
          <cell r="C1313">
            <v>-151.076059610257</v>
          </cell>
        </row>
        <row r="1314">
          <cell r="A1314">
            <v>1721868.5749860001</v>
          </cell>
          <cell r="B1314">
            <v>-46.698033818587199</v>
          </cell>
          <cell r="C1314">
            <v>-152.31438126410399</v>
          </cell>
        </row>
        <row r="1315">
          <cell r="A1315">
            <v>1737800.8287493701</v>
          </cell>
          <cell r="B1315">
            <v>-46.834144268198699</v>
          </cell>
          <cell r="C1315">
            <v>-153.577688076361</v>
          </cell>
        </row>
        <row r="1316">
          <cell r="A1316">
            <v>1753880.50184176</v>
          </cell>
          <cell r="B1316">
            <v>-46.971461393785702</v>
          </cell>
          <cell r="C1316">
            <v>-154.869108409647</v>
          </cell>
        </row>
        <row r="1317">
          <cell r="A1317">
            <v>1770108.95831742</v>
          </cell>
          <cell r="B1317">
            <v>-47.110322738846399</v>
          </cell>
          <cell r="C1317">
            <v>-156.19572598214299</v>
          </cell>
        </row>
        <row r="1318">
          <cell r="A1318">
            <v>1786487.57485204</v>
          </cell>
          <cell r="B1318">
            <v>-47.2504940617046</v>
          </cell>
          <cell r="C1318">
            <v>-157.55793187366299</v>
          </cell>
        </row>
        <row r="1319">
          <cell r="A1319">
            <v>1803017.74085957</v>
          </cell>
          <cell r="B1319">
            <v>-47.392226555328598</v>
          </cell>
          <cell r="C1319">
            <v>-158.96385524435101</v>
          </cell>
        </row>
        <row r="1320">
          <cell r="A1320">
            <v>1819700.85860998</v>
          </cell>
          <cell r="B1320">
            <v>-47.535612165913498</v>
          </cell>
          <cell r="C1320">
            <v>-160.42269830201801</v>
          </cell>
        </row>
        <row r="1321">
          <cell r="A1321">
            <v>1836538.3433483399</v>
          </cell>
          <cell r="B1321">
            <v>-47.680685795823003</v>
          </cell>
          <cell r="C1321">
            <v>-161.947835549133</v>
          </cell>
        </row>
        <row r="1322">
          <cell r="A1322">
            <v>1853531.62341481</v>
          </cell>
          <cell r="B1322">
            <v>-47.844091290113496</v>
          </cell>
          <cell r="C1322">
            <v>-163.50352944344201</v>
          </cell>
        </row>
        <row r="1323">
          <cell r="A1323">
            <v>1870682.1403657999</v>
          </cell>
          <cell r="B1323">
            <v>-47.992147914222102</v>
          </cell>
          <cell r="C1323">
            <v>-165.23220747140201</v>
          </cell>
        </row>
        <row r="1324">
          <cell r="A1324">
            <v>1887991.3490962901</v>
          </cell>
          <cell r="B1324">
            <v>-48.140362973676801</v>
          </cell>
          <cell r="C1324">
            <v>-167.141282968588</v>
          </cell>
        </row>
        <row r="1325">
          <cell r="A1325">
            <v>1905460.7179632401</v>
          </cell>
          <cell r="B1325">
            <v>-48.285891431534601</v>
          </cell>
          <cell r="C1325">
            <v>-169.35010035164001</v>
          </cell>
        </row>
        <row r="1326">
          <cell r="A1326">
            <v>1923091.72891015</v>
          </cell>
          <cell r="B1326">
            <v>-48.420349862779503</v>
          </cell>
          <cell r="C1326">
            <v>-172.137113247179</v>
          </cell>
        </row>
        <row r="1327">
          <cell r="A1327">
            <v>1940885.8775927699</v>
          </cell>
          <cell r="B1327">
            <v>-48.514202512553297</v>
          </cell>
          <cell r="C1327">
            <v>-176.374913985511</v>
          </cell>
        </row>
        <row r="1328">
          <cell r="A1328">
            <v>1958844.6735059801</v>
          </cell>
          <cell r="B1328">
            <v>-48.425002617882001</v>
          </cell>
          <cell r="C1328">
            <v>-186.528771363511</v>
          </cell>
        </row>
        <row r="1329">
          <cell r="A1329">
            <v>1976969.6401118599</v>
          </cell>
          <cell r="B1329">
            <v>-58.815587946752501</v>
          </cell>
          <cell r="C1329">
            <v>-250.607555607839</v>
          </cell>
        </row>
        <row r="1330">
          <cell r="A1330">
            <v>1995262.31496887</v>
          </cell>
          <cell r="B1330">
            <v>-48.334044476868499</v>
          </cell>
          <cell r="C1330">
            <v>-133.043961521325</v>
          </cell>
        </row>
        <row r="1331">
          <cell r="A1331">
            <v>2013724.2498623801</v>
          </cell>
          <cell r="B1331">
            <v>-48.924607148813998</v>
          </cell>
          <cell r="C1331">
            <v>-161.46438482937899</v>
          </cell>
        </row>
        <row r="1332">
          <cell r="A1332">
            <v>2032357.0109362199</v>
          </cell>
          <cell r="B1332">
            <v>-49.296304578017597</v>
          </cell>
          <cell r="C1332">
            <v>-167.76066152652001</v>
          </cell>
        </row>
        <row r="1333">
          <cell r="A1333">
            <v>2051162.17882556</v>
          </cell>
          <cell r="B1333">
            <v>-49.557539823502601</v>
          </cell>
          <cell r="C1333">
            <v>-171.23708022548499</v>
          </cell>
        </row>
        <row r="1334">
          <cell r="A1334">
            <v>2070141.34879104</v>
          </cell>
          <cell r="B1334">
            <v>-49.783974694964897</v>
          </cell>
          <cell r="C1334">
            <v>-173.82820628539801</v>
          </cell>
        </row>
        <row r="1335">
          <cell r="A1335">
            <v>2089296.1308540399</v>
          </cell>
          <cell r="B1335">
            <v>-49.998948906543603</v>
          </cell>
          <cell r="C1335">
            <v>-176.02454579649</v>
          </cell>
        </row>
        <row r="1336">
          <cell r="A1336">
            <v>2108628.14993328</v>
          </cell>
          <cell r="B1336">
            <v>-50.210448365790597</v>
          </cell>
          <cell r="C1336">
            <v>-178.01131750346201</v>
          </cell>
        </row>
        <row r="1337">
          <cell r="A1337">
            <v>2128139.0459827101</v>
          </cell>
          <cell r="B1337">
            <v>-50.438223795146897</v>
          </cell>
          <cell r="C1337">
            <v>-179.763520404915</v>
          </cell>
        </row>
        <row r="1338">
          <cell r="A1338">
            <v>2147830.4741305299</v>
          </cell>
          <cell r="B1338">
            <v>-50.651040765293303</v>
          </cell>
          <cell r="C1338">
            <v>-181.542583463466</v>
          </cell>
        </row>
        <row r="1339">
          <cell r="A1339">
            <v>2167704.1048196899</v>
          </cell>
          <cell r="B1339">
            <v>-50.865934025565899</v>
          </cell>
          <cell r="C1339">
            <v>-183.26982005966599</v>
          </cell>
        </row>
        <row r="1340">
          <cell r="A1340">
            <v>2187761.6239495501</v>
          </cell>
          <cell r="B1340">
            <v>-51.083270785314099</v>
          </cell>
          <cell r="C1340">
            <v>-184.96198336002399</v>
          </cell>
        </row>
        <row r="1341">
          <cell r="A1341">
            <v>2208004.7330188998</v>
          </cell>
          <cell r="B1341">
            <v>-51.305288973531297</v>
          </cell>
          <cell r="C1341">
            <v>-186.69420141090799</v>
          </cell>
        </row>
        <row r="1342">
          <cell r="A1342">
            <v>2228435.1492702998</v>
          </cell>
          <cell r="B1342">
            <v>-51.5280358025719</v>
          </cell>
          <cell r="C1342">
            <v>-188.35136862163199</v>
          </cell>
        </row>
        <row r="1343">
          <cell r="A1343">
            <v>2249054.60583578</v>
          </cell>
          <cell r="B1343">
            <v>-51.7534943497227</v>
          </cell>
          <cell r="C1343">
            <v>-189.99939423790201</v>
          </cell>
        </row>
        <row r="1344">
          <cell r="A1344">
            <v>2269864.8518838198</v>
          </cell>
          <cell r="B1344">
            <v>-51.981662402312899</v>
          </cell>
          <cell r="C1344">
            <v>-191.64333493197699</v>
          </cell>
        </row>
        <row r="1345">
          <cell r="A1345">
            <v>2290867.65276777</v>
          </cell>
          <cell r="B1345">
            <v>-52.194834506787899</v>
          </cell>
          <cell r="C1345">
            <v>-193.32719223275501</v>
          </cell>
        </row>
        <row r="1346">
          <cell r="A1346">
            <v>2312064.7901755902</v>
          </cell>
          <cell r="B1346">
            <v>-52.428117389446498</v>
          </cell>
          <cell r="C1346">
            <v>-194.975979982789</v>
          </cell>
        </row>
        <row r="1347">
          <cell r="A1347">
            <v>2333458.062281</v>
          </cell>
          <cell r="B1347">
            <v>-52.664098353938499</v>
          </cell>
          <cell r="C1347">
            <v>-196.632287578654</v>
          </cell>
        </row>
        <row r="1348">
          <cell r="A1348">
            <v>2355049.2838960001</v>
          </cell>
          <cell r="B1348">
            <v>-52.902795481825002</v>
          </cell>
          <cell r="C1348">
            <v>-198.29942392390799</v>
          </cell>
        </row>
        <row r="1349">
          <cell r="A1349">
            <v>2376840.2866248698</v>
          </cell>
          <cell r="B1349">
            <v>-53.144241682984202</v>
          </cell>
          <cell r="C1349">
            <v>-199.98059341591599</v>
          </cell>
        </row>
        <row r="1350">
          <cell r="A1350">
            <v>2398832.9190194798</v>
          </cell>
          <cell r="B1350">
            <v>-53.391010614590002</v>
          </cell>
          <cell r="C1350">
            <v>-201.77938745541101</v>
          </cell>
        </row>
        <row r="1351">
          <cell r="A1351">
            <v>2421029.0467361701</v>
          </cell>
          <cell r="B1351">
            <v>-53.638164910238601</v>
          </cell>
          <cell r="C1351">
            <v>-203.50414663248</v>
          </cell>
        </row>
        <row r="1352">
          <cell r="A1352">
            <v>2443430.55269397</v>
          </cell>
          <cell r="B1352">
            <v>-53.888249726029798</v>
          </cell>
          <cell r="C1352">
            <v>-205.252847841993</v>
          </cell>
        </row>
        <row r="1353">
          <cell r="A1353">
            <v>2466039.3372343401</v>
          </cell>
          <cell r="B1353">
            <v>-54.1413579142598</v>
          </cell>
          <cell r="C1353">
            <v>-207.02887662585201</v>
          </cell>
        </row>
        <row r="1354">
          <cell r="A1354">
            <v>2488857.31828239</v>
          </cell>
          <cell r="B1354">
            <v>-54.415462630138897</v>
          </cell>
          <cell r="C1354">
            <v>-208.61330697579501</v>
          </cell>
        </row>
        <row r="1355">
          <cell r="A1355">
            <v>2511886.43150958</v>
          </cell>
          <cell r="B1355">
            <v>-54.6752829280017</v>
          </cell>
          <cell r="C1355">
            <v>-210.44412895734101</v>
          </cell>
        </row>
        <row r="1356">
          <cell r="A1356">
            <v>2535128.6304978998</v>
          </cell>
          <cell r="B1356">
            <v>-54.938527981302698</v>
          </cell>
          <cell r="C1356">
            <v>-212.313158194105</v>
          </cell>
        </row>
        <row r="1357">
          <cell r="A1357">
            <v>2558585.8869056399</v>
          </cell>
          <cell r="B1357">
            <v>-55.186308592665704</v>
          </cell>
          <cell r="C1357">
            <v>-214.26796128465401</v>
          </cell>
        </row>
        <row r="1358">
          <cell r="A1358">
            <v>2582260.1906345901</v>
          </cell>
          <cell r="B1358">
            <v>-55.456644255600601</v>
          </cell>
          <cell r="C1358">
            <v>-216.227540373235</v>
          </cell>
        </row>
        <row r="1359">
          <cell r="A1359">
            <v>2606153.5499988901</v>
          </cell>
          <cell r="B1359">
            <v>-55.7309702169673</v>
          </cell>
          <cell r="C1359">
            <v>-218.23994579560301</v>
          </cell>
        </row>
        <row r="1360">
          <cell r="A1360">
            <v>2630267.99189538</v>
          </cell>
          <cell r="B1360">
            <v>-56.009532715761701</v>
          </cell>
          <cell r="C1360">
            <v>-220.31125656410001</v>
          </cell>
        </row>
        <row r="1361">
          <cell r="A1361">
            <v>2654605.5619755401</v>
          </cell>
          <cell r="B1361">
            <v>-56.294711731897401</v>
          </cell>
          <cell r="C1361">
            <v>-222.61935354615301</v>
          </cell>
        </row>
        <row r="1362">
          <cell r="A1362">
            <v>2679168.3248190298</v>
          </cell>
          <cell r="B1362">
            <v>-56.582436420133398</v>
          </cell>
          <cell r="C1362">
            <v>-224.840239353768</v>
          </cell>
        </row>
        <row r="1363">
          <cell r="A1363">
            <v>2703958.36410884</v>
          </cell>
          <cell r="B1363">
            <v>-56.875334645207303</v>
          </cell>
          <cell r="C1363">
            <v>-227.14514641200901</v>
          </cell>
        </row>
        <row r="1364">
          <cell r="A1364">
            <v>2728977.7828080398</v>
          </cell>
          <cell r="B1364">
            <v>-57.173828042276099</v>
          </cell>
          <cell r="C1364">
            <v>-229.54577667242401</v>
          </cell>
        </row>
        <row r="1365">
          <cell r="A1365">
            <v>2754228.7033381602</v>
          </cell>
          <cell r="B1365">
            <v>-57.499476534112297</v>
          </cell>
          <cell r="C1365">
            <v>-231.72195993636501</v>
          </cell>
        </row>
        <row r="1366">
          <cell r="A1366">
            <v>2779713.2677592798</v>
          </cell>
          <cell r="B1366">
            <v>-57.811504131848899</v>
          </cell>
          <cell r="C1366">
            <v>-234.34713147749201</v>
          </cell>
        </row>
        <row r="1367">
          <cell r="A1367">
            <v>2805433.6379517098</v>
          </cell>
          <cell r="B1367">
            <v>-58.130711906837398</v>
          </cell>
          <cell r="C1367">
            <v>-237.131075009054</v>
          </cell>
        </row>
        <row r="1368">
          <cell r="A1368">
            <v>2831391.9957993701</v>
          </cell>
          <cell r="B1368">
            <v>-58.456300138906798</v>
          </cell>
          <cell r="C1368">
            <v>-240.359328141768</v>
          </cell>
        </row>
        <row r="1369">
          <cell r="A1369">
            <v>2857590.5433749398</v>
          </cell>
          <cell r="B1369">
            <v>-58.789690788384398</v>
          </cell>
          <cell r="C1369">
            <v>-243.65299012110501</v>
          </cell>
        </row>
        <row r="1370">
          <cell r="A1370">
            <v>2884031.5031265998</v>
          </cell>
          <cell r="B1370">
            <v>-59.1283973437273</v>
          </cell>
          <cell r="C1370">
            <v>-247.42321146686101</v>
          </cell>
        </row>
        <row r="1371">
          <cell r="A1371">
            <v>2910717.1180666001</v>
          </cell>
          <cell r="B1371">
            <v>-59.442570383269398</v>
          </cell>
          <cell r="C1371">
            <v>-252.226653102927</v>
          </cell>
        </row>
        <row r="1372">
          <cell r="A1372">
            <v>2937649.6519615301</v>
          </cell>
          <cell r="B1372">
            <v>-59.705829868284503</v>
          </cell>
          <cell r="C1372">
            <v>-260.366666820273</v>
          </cell>
        </row>
        <row r="1373">
          <cell r="A1373">
            <v>2964831.3895243402</v>
          </cell>
          <cell r="B1373">
            <v>-63.690235381785001</v>
          </cell>
          <cell r="C1373">
            <v>-324.682880854183</v>
          </cell>
        </row>
        <row r="1374">
          <cell r="A1374">
            <v>2992264.6366081801</v>
          </cell>
          <cell r="B1374">
            <v>-59.793121245615602</v>
          </cell>
          <cell r="C1374">
            <v>-231.884123061715</v>
          </cell>
        </row>
        <row r="1375">
          <cell r="A1375">
            <v>3019951.7204020098</v>
          </cell>
          <cell r="B1375">
            <v>-60.719865958980499</v>
          </cell>
          <cell r="C1375">
            <v>-250.936160945095</v>
          </cell>
        </row>
        <row r="1376">
          <cell r="A1376">
            <v>3047894.9896279802</v>
          </cell>
          <cell r="B1376">
            <v>-61.234427339497302</v>
          </cell>
          <cell r="C1376">
            <v>-257.641613374202</v>
          </cell>
        </row>
        <row r="1377">
          <cell r="A1377">
            <v>3076096.81474071</v>
          </cell>
          <cell r="B1377">
            <v>-61.684294418016002</v>
          </cell>
          <cell r="C1377">
            <v>-262.70559163385298</v>
          </cell>
        </row>
        <row r="1378">
          <cell r="A1378">
            <v>3104559.5881283502</v>
          </cell>
          <cell r="B1378">
            <v>-62.165801688735499</v>
          </cell>
          <cell r="C1378">
            <v>-267.091321035146</v>
          </cell>
        </row>
        <row r="1379">
          <cell r="A1379">
            <v>3133285.72431558</v>
          </cell>
          <cell r="B1379">
            <v>-62.596307481438899</v>
          </cell>
          <cell r="C1379">
            <v>-271.56963141331101</v>
          </cell>
        </row>
        <row r="1380">
          <cell r="A1380">
            <v>3162277.6601683702</v>
          </cell>
          <cell r="B1380">
            <v>-63.023271989970603</v>
          </cell>
          <cell r="C1380">
            <v>-276.06323811019899</v>
          </cell>
        </row>
        <row r="1381">
          <cell r="A1381">
            <v>3191537.85510075</v>
          </cell>
          <cell r="B1381">
            <v>-63.427046854150298</v>
          </cell>
          <cell r="C1381">
            <v>-280.679023677266</v>
          </cell>
        </row>
        <row r="1382">
          <cell r="A1382">
            <v>3221068.7912834301</v>
          </cell>
          <cell r="B1382">
            <v>-63.841399896698299</v>
          </cell>
          <cell r="C1382">
            <v>-285.38903915134199</v>
          </cell>
        </row>
        <row r="1383">
          <cell r="A1383">
            <v>3250872.9738543401</v>
          </cell>
          <cell r="B1383">
            <v>-64.244103708031005</v>
          </cell>
          <cell r="C1383">
            <v>-290.25726484995499</v>
          </cell>
        </row>
        <row r="1384">
          <cell r="A1384">
            <v>3280952.9311311902</v>
          </cell>
          <cell r="B1384">
            <v>-64.591596939386406</v>
          </cell>
          <cell r="C1384">
            <v>-295.71268716877</v>
          </cell>
        </row>
        <row r="1385">
          <cell r="A1385">
            <v>3311311.2148258998</v>
          </cell>
          <cell r="B1385">
            <v>-64.951309565940505</v>
          </cell>
          <cell r="C1385">
            <v>-300.947613072134</v>
          </cell>
        </row>
        <row r="1386">
          <cell r="A1386">
            <v>3341950.40026114</v>
          </cell>
          <cell r="B1386">
            <v>-65.284004910651404</v>
          </cell>
          <cell r="C1386">
            <v>-306.368017359899</v>
          </cell>
        </row>
        <row r="1387">
          <cell r="A1387">
            <v>3372873.0865886798</v>
          </cell>
          <cell r="B1387">
            <v>-65.678133345325193</v>
          </cell>
          <cell r="C1387">
            <v>-311.369581332731</v>
          </cell>
        </row>
        <row r="1388">
          <cell r="A1388">
            <v>3404081.89701</v>
          </cell>
          <cell r="B1388">
            <v>-65.948297500694494</v>
          </cell>
          <cell r="C1388">
            <v>-317.14774803074403</v>
          </cell>
        </row>
        <row r="1389">
          <cell r="A1389">
            <v>3435579.4789987402</v>
          </cell>
          <cell r="B1389">
            <v>-66.161328305288393</v>
          </cell>
          <cell r="C1389">
            <v>-323.12479422809298</v>
          </cell>
        </row>
        <row r="1390">
          <cell r="A1390">
            <v>3467368.5045253099</v>
          </cell>
          <cell r="B1390">
            <v>-66.342076940657606</v>
          </cell>
          <cell r="C1390">
            <v>-329.17027017744198</v>
          </cell>
        </row>
        <row r="1391">
          <cell r="A1391">
            <v>3499451.6702835602</v>
          </cell>
          <cell r="B1391">
            <v>-66.472984711014504</v>
          </cell>
          <cell r="C1391">
            <v>-335.29312112569801</v>
          </cell>
        </row>
        <row r="1392">
          <cell r="A1392">
            <v>3531831.6979195601</v>
          </cell>
          <cell r="B1392">
            <v>-66.475446935403795</v>
          </cell>
          <cell r="C1392">
            <v>-341.70588387641698</v>
          </cell>
        </row>
        <row r="1393">
          <cell r="A1393">
            <v>3564511.3342624302</v>
          </cell>
          <cell r="B1393">
            <v>-66.501708336267995</v>
          </cell>
          <cell r="C1393">
            <v>-347.818719279162</v>
          </cell>
        </row>
        <row r="1394">
          <cell r="A1394">
            <v>3597493.3515574201</v>
          </cell>
          <cell r="B1394">
            <v>-66.480380237673799</v>
          </cell>
          <cell r="C1394">
            <v>-353.88344220095797</v>
          </cell>
        </row>
        <row r="1395">
          <cell r="A1395">
            <v>3630780.54770101</v>
          </cell>
          <cell r="B1395">
            <v>-66.403441736395294</v>
          </cell>
          <cell r="C1395">
            <v>-359.95314382502698</v>
          </cell>
        </row>
        <row r="1396">
          <cell r="A1396">
            <v>3664375.7464783299</v>
          </cell>
          <cell r="B1396">
            <v>-66.298572626491094</v>
          </cell>
          <cell r="C1396">
            <v>-365.84514035489599</v>
          </cell>
        </row>
        <row r="1397">
          <cell r="A1397">
            <v>3698281.7978026499</v>
          </cell>
          <cell r="B1397">
            <v>-66.159748228581904</v>
          </cell>
          <cell r="C1397">
            <v>-371.62582621126899</v>
          </cell>
        </row>
        <row r="1398">
          <cell r="A1398">
            <v>3732501.5779571999</v>
          </cell>
          <cell r="B1398">
            <v>-66.051593933711601</v>
          </cell>
          <cell r="C1398">
            <v>-377.06841525810302</v>
          </cell>
        </row>
        <row r="1399">
          <cell r="A1399">
            <v>3767037.9898390798</v>
          </cell>
          <cell r="B1399">
            <v>-65.8623040253879</v>
          </cell>
          <cell r="C1399">
            <v>-382.65309416836402</v>
          </cell>
        </row>
        <row r="1400">
          <cell r="A1400">
            <v>3801893.9632056099</v>
          </cell>
          <cell r="B1400">
            <v>-65.641311905334106</v>
          </cell>
          <cell r="C1400">
            <v>-388.31195835467997</v>
          </cell>
        </row>
        <row r="1401">
          <cell r="A1401">
            <v>3837072.4549227799</v>
          </cell>
          <cell r="B1401">
            <v>-65.418598996642103</v>
          </cell>
          <cell r="C1401">
            <v>-393.93266273877498</v>
          </cell>
        </row>
        <row r="1402">
          <cell r="A1402">
            <v>3872576.4492161698</v>
          </cell>
          <cell r="B1402">
            <v>-65.176770506448804</v>
          </cell>
          <cell r="C1402">
            <v>-399.90263776178898</v>
          </cell>
        </row>
        <row r="1403">
          <cell r="A1403">
            <v>3908408.9579240102</v>
          </cell>
          <cell r="B1403">
            <v>-64.861444883972695</v>
          </cell>
          <cell r="C1403">
            <v>-407.40836849502898</v>
          </cell>
        </row>
        <row r="1404">
          <cell r="A1404">
            <v>3944573.0207527801</v>
          </cell>
          <cell r="B1404">
            <v>-64.042718802267302</v>
          </cell>
          <cell r="C1404">
            <v>-428.88185211384803</v>
          </cell>
        </row>
        <row r="1405">
          <cell r="A1405">
            <v>3981071.7055349601</v>
          </cell>
          <cell r="B1405">
            <v>-64.225831633475494</v>
          </cell>
          <cell r="C1405">
            <v>-383.51645142898201</v>
          </cell>
        </row>
        <row r="1406">
          <cell r="A1406">
            <v>4017908.1084893998</v>
          </cell>
          <cell r="B1406">
            <v>-64.4537720140451</v>
          </cell>
          <cell r="C1406">
            <v>-407.34405322303297</v>
          </cell>
        </row>
        <row r="1407">
          <cell r="A1407">
            <v>4055085.3544838298</v>
          </cell>
          <cell r="B1407">
            <v>-64.302864631765303</v>
          </cell>
          <cell r="C1407">
            <v>-414.39576887638202</v>
          </cell>
        </row>
        <row r="1408">
          <cell r="A1408">
            <v>4092606.5973001001</v>
          </cell>
          <cell r="B1408">
            <v>-64.1471396617588</v>
          </cell>
          <cell r="C1408">
            <v>-419.55188789397698</v>
          </cell>
        </row>
        <row r="1409">
          <cell r="A1409">
            <v>4130475.01990161</v>
          </cell>
          <cell r="B1409">
            <v>-63.997126862841498</v>
          </cell>
          <cell r="C1409">
            <v>-424.06192261646601</v>
          </cell>
        </row>
        <row r="1410">
          <cell r="A1410">
            <v>4168693.83470335</v>
          </cell>
          <cell r="B1410">
            <v>-63.815790553545803</v>
          </cell>
          <cell r="C1410">
            <v>-428.09771153924498</v>
          </cell>
        </row>
        <row r="1411">
          <cell r="A1411">
            <v>4207266.28384443</v>
          </cell>
          <cell r="B1411">
            <v>-63.686709819617697</v>
          </cell>
          <cell r="C1411">
            <v>-432.01254903380101</v>
          </cell>
        </row>
        <row r="1412">
          <cell r="A1412">
            <v>4246195.6394631304</v>
          </cell>
          <cell r="B1412">
            <v>-63.547398991361398</v>
          </cell>
          <cell r="C1412">
            <v>-435.890186021305</v>
          </cell>
        </row>
        <row r="1413">
          <cell r="A1413">
            <v>4285485.2039743904</v>
          </cell>
          <cell r="B1413">
            <v>-63.4341426370829</v>
          </cell>
          <cell r="C1413">
            <v>-439.49060201853803</v>
          </cell>
        </row>
        <row r="1414">
          <cell r="A1414">
            <v>4325138.31035008</v>
          </cell>
          <cell r="B1414">
            <v>-63.393962780660999</v>
          </cell>
          <cell r="C1414">
            <v>-442.98066172127898</v>
          </cell>
        </row>
        <row r="1415">
          <cell r="A1415">
            <v>4365158.3224016502</v>
          </cell>
          <cell r="B1415">
            <v>-63.292256361701497</v>
          </cell>
          <cell r="C1415">
            <v>-446.37755737028101</v>
          </cell>
        </row>
        <row r="1416">
          <cell r="A1416">
            <v>4405548.6350655304</v>
          </cell>
          <cell r="B1416">
            <v>-63.169347749816197</v>
          </cell>
          <cell r="C1416">
            <v>-449.59739778998602</v>
          </cell>
        </row>
        <row r="1417">
          <cell r="A1417">
            <v>4446312.6746910801</v>
          </cell>
          <cell r="B1417">
            <v>-63.08122235415</v>
          </cell>
          <cell r="C1417">
            <v>-452.878950818975</v>
          </cell>
        </row>
        <row r="1418">
          <cell r="A1418">
            <v>4487453.8993313201</v>
          </cell>
          <cell r="B1418">
            <v>-62.9986614885714</v>
          </cell>
          <cell r="C1418">
            <v>-456.12828915108997</v>
          </cell>
        </row>
        <row r="1419">
          <cell r="A1419">
            <v>4528975.7990362002</v>
          </cell>
          <cell r="B1419">
            <v>-62.900418628336297</v>
          </cell>
          <cell r="C1419">
            <v>-459.509987549546</v>
          </cell>
        </row>
        <row r="1420">
          <cell r="A1420">
            <v>4570881.8961487496</v>
          </cell>
          <cell r="B1420">
            <v>-62.828459905636898</v>
          </cell>
          <cell r="C1420">
            <v>-462.74977377418702</v>
          </cell>
        </row>
        <row r="1421">
          <cell r="A1421">
            <v>4613175.7456037896</v>
          </cell>
          <cell r="B1421">
            <v>-62.815454250820501</v>
          </cell>
          <cell r="C1421">
            <v>-465.733404850451</v>
          </cell>
        </row>
        <row r="1422">
          <cell r="A1422">
            <v>4655860.9352295902</v>
          </cell>
          <cell r="B1422">
            <v>-62.7559771125024</v>
          </cell>
          <cell r="C1422">
            <v>-469.037642657839</v>
          </cell>
        </row>
        <row r="1423">
          <cell r="A1423">
            <v>4698941.0860521495</v>
          </cell>
          <cell r="B1423">
            <v>-62.6812959861359</v>
          </cell>
          <cell r="C1423">
            <v>-472.57142147972201</v>
          </cell>
        </row>
        <row r="1424">
          <cell r="A1424">
            <v>4742419.8526024399</v>
          </cell>
          <cell r="B1424">
            <v>-62.636752459405997</v>
          </cell>
          <cell r="C1424">
            <v>-476.07783854976901</v>
          </cell>
        </row>
        <row r="1425">
          <cell r="A1425">
            <v>4786300.9232263798</v>
          </cell>
          <cell r="B1425">
            <v>-62.578939470972003</v>
          </cell>
          <cell r="C1425">
            <v>-479.933128321482</v>
          </cell>
        </row>
        <row r="1426">
          <cell r="A1426">
            <v>4830588.0203977199</v>
          </cell>
          <cell r="B1426">
            <v>-62.551876849813901</v>
          </cell>
          <cell r="C1426">
            <v>-484.00410027233801</v>
          </cell>
        </row>
        <row r="1427">
          <cell r="A1427">
            <v>4875284.9010338504</v>
          </cell>
          <cell r="B1427">
            <v>-62.511762588938801</v>
          </cell>
          <cell r="C1427">
            <v>-488.93476308647899</v>
          </cell>
        </row>
        <row r="1428">
          <cell r="A1428">
            <v>4920395.3568145102</v>
          </cell>
          <cell r="B1428">
            <v>-62.327707394575498</v>
          </cell>
          <cell r="C1428">
            <v>-498.78434342155799</v>
          </cell>
        </row>
        <row r="1429">
          <cell r="A1429">
            <v>4965923.2145033497</v>
          </cell>
          <cell r="B1429">
            <v>-62.527009619259303</v>
          </cell>
          <cell r="C1429">
            <v>-442.49247068739299</v>
          </cell>
        </row>
        <row r="1430">
          <cell r="A1430">
            <v>5011872.3362727202</v>
          </cell>
          <cell r="B1430">
            <v>-62.618890407816501</v>
          </cell>
          <cell r="C1430">
            <v>-488.89713340121699</v>
          </cell>
        </row>
        <row r="1431">
          <cell r="A1431">
            <v>5058246.6200311296</v>
          </cell>
          <cell r="B1431">
            <v>-62.769826047169701</v>
          </cell>
          <cell r="C1431">
            <v>-495.14501047124099</v>
          </cell>
        </row>
        <row r="1432">
          <cell r="A1432">
            <v>5105049.9997540601</v>
          </cell>
          <cell r="B1432">
            <v>-62.893537343885299</v>
          </cell>
          <cell r="C1432">
            <v>-499.64513135559798</v>
          </cell>
        </row>
        <row r="1433">
          <cell r="A1433">
            <v>5152286.44581756</v>
          </cell>
          <cell r="B1433">
            <v>-63.000151245204997</v>
          </cell>
          <cell r="C1433">
            <v>-503.77943588258898</v>
          </cell>
        </row>
        <row r="1434">
          <cell r="A1434">
            <v>5199959.9653351596</v>
          </cell>
          <cell r="B1434">
            <v>-63.169748042869898</v>
          </cell>
          <cell r="C1434">
            <v>-507.34853183208202</v>
          </cell>
        </row>
        <row r="1435">
          <cell r="A1435">
            <v>5248074.6024977202</v>
          </cell>
          <cell r="B1435">
            <v>-63.320692492746801</v>
          </cell>
          <cell r="C1435">
            <v>-510.94474208261801</v>
          </cell>
        </row>
        <row r="1436">
          <cell r="A1436">
            <v>5296634.4389165798</v>
          </cell>
          <cell r="B1436">
            <v>-63.482628070548003</v>
          </cell>
          <cell r="C1436">
            <v>-514.482714802896</v>
          </cell>
        </row>
        <row r="1437">
          <cell r="A1437">
            <v>5345643.5939697102</v>
          </cell>
          <cell r="B1437">
            <v>-63.652735902892999</v>
          </cell>
          <cell r="C1437">
            <v>-517.97810033343296</v>
          </cell>
        </row>
        <row r="1438">
          <cell r="A1438">
            <v>5395106.2251512697</v>
          </cell>
          <cell r="B1438">
            <v>-63.805991230121101</v>
          </cell>
          <cell r="C1438">
            <v>-521.62695029558301</v>
          </cell>
        </row>
        <row r="1439">
          <cell r="A1439">
            <v>5445026.5284241997</v>
          </cell>
          <cell r="B1439">
            <v>-63.991496030081798</v>
          </cell>
          <cell r="C1439">
            <v>-525.14143207094696</v>
          </cell>
        </row>
        <row r="1440">
          <cell r="A1440">
            <v>5495408.7385762399</v>
          </cell>
          <cell r="B1440">
            <v>-64.191457481383793</v>
          </cell>
          <cell r="C1440">
            <v>-528.759613019168</v>
          </cell>
        </row>
        <row r="1441">
          <cell r="A1441">
            <v>5546257.1295790998</v>
          </cell>
          <cell r="B1441">
            <v>-64.394942803783195</v>
          </cell>
          <cell r="C1441">
            <v>-532.41022591875003</v>
          </cell>
        </row>
        <row r="1442">
          <cell r="A1442">
            <v>5597576.0149510996</v>
          </cell>
          <cell r="B1442">
            <v>-64.624055561909699</v>
          </cell>
          <cell r="C1442">
            <v>-535.87994757252</v>
          </cell>
        </row>
        <row r="1443">
          <cell r="A1443">
            <v>5649369.7481230199</v>
          </cell>
          <cell r="B1443">
            <v>-64.821654008328593</v>
          </cell>
          <cell r="C1443">
            <v>-539.92616670712005</v>
          </cell>
        </row>
        <row r="1444">
          <cell r="A1444">
            <v>5701642.7228074698</v>
          </cell>
          <cell r="B1444">
            <v>-65.057960820999796</v>
          </cell>
          <cell r="C1444">
            <v>-544.01657428538499</v>
          </cell>
        </row>
        <row r="1445">
          <cell r="A1445">
            <v>5754399.3733715601</v>
          </cell>
          <cell r="B1445">
            <v>-65.323893837581807</v>
          </cell>
          <cell r="C1445">
            <v>-548.51570261175402</v>
          </cell>
        </row>
        <row r="1446">
          <cell r="A1446">
            <v>5807644.1752131199</v>
          </cell>
          <cell r="B1446">
            <v>-65.598626282552701</v>
          </cell>
          <cell r="C1446">
            <v>-553.38918480517702</v>
          </cell>
        </row>
        <row r="1447">
          <cell r="A1447">
            <v>5861381.64514028</v>
          </cell>
          <cell r="B1447">
            <v>-65.896458147172595</v>
          </cell>
          <cell r="C1447">
            <v>-558.97782358433506</v>
          </cell>
        </row>
        <row r="1448">
          <cell r="A1448">
            <v>5915616.3417547401</v>
          </cell>
          <cell r="B1448">
            <v>-66.032027573756693</v>
          </cell>
          <cell r="C1448">
            <v>-572.20003637863897</v>
          </cell>
        </row>
        <row r="1449">
          <cell r="A1449">
            <v>5970352.86583836</v>
          </cell>
          <cell r="B1449">
            <v>-66.089294367565202</v>
          </cell>
          <cell r="C1449">
            <v>-547.83322038186805</v>
          </cell>
        </row>
        <row r="1450">
          <cell r="A1450">
            <v>6025595.8607435804</v>
          </cell>
          <cell r="B1450">
            <v>-66.948404289361093</v>
          </cell>
          <cell r="C1450">
            <v>-564.74461557468305</v>
          </cell>
        </row>
        <row r="1451">
          <cell r="A1451">
            <v>6081350.0127871698</v>
          </cell>
          <cell r="B1451">
            <v>-67.427110836278302</v>
          </cell>
          <cell r="C1451">
            <v>-571.62634438280395</v>
          </cell>
        </row>
        <row r="1452">
          <cell r="A1452">
            <v>6137620.0516479397</v>
          </cell>
          <cell r="B1452">
            <v>-67.935504013201097</v>
          </cell>
          <cell r="C1452">
            <v>-577.39372433579297</v>
          </cell>
        </row>
        <row r="1453">
          <cell r="A1453">
            <v>6194410.7507678103</v>
          </cell>
          <cell r="B1453">
            <v>-68.516026244478397</v>
          </cell>
          <cell r="C1453">
            <v>-582.52291570557895</v>
          </cell>
        </row>
        <row r="1454">
          <cell r="A1454">
            <v>6251726.9277568599</v>
          </cell>
          <cell r="B1454">
            <v>-69.073594042396493</v>
          </cell>
          <cell r="C1454">
            <v>-588.09275586992703</v>
          </cell>
        </row>
        <row r="1455">
          <cell r="A1455">
            <v>6309573.4448019303</v>
          </cell>
          <cell r="B1455">
            <v>-69.628034695519801</v>
          </cell>
          <cell r="C1455">
            <v>-593.95853693841002</v>
          </cell>
        </row>
        <row r="1456">
          <cell r="A1456">
            <v>6367955.2090791604</v>
          </cell>
          <cell r="B1456">
            <v>-70.249886808793804</v>
          </cell>
          <cell r="C1456">
            <v>-600.33876971854704</v>
          </cell>
        </row>
        <row r="1457">
          <cell r="A1457">
            <v>6426877.1731701903</v>
          </cell>
          <cell r="B1457">
            <v>-70.870104079278804</v>
          </cell>
          <cell r="C1457">
            <v>-606.72823031434905</v>
          </cell>
        </row>
        <row r="1458">
          <cell r="A1458">
            <v>6486344.3354823804</v>
          </cell>
          <cell r="B1458">
            <v>-71.512020034257503</v>
          </cell>
          <cell r="C1458">
            <v>-612.75292717480102</v>
          </cell>
        </row>
        <row r="1459">
          <cell r="A1459">
            <v>6546361.7406727402</v>
          </cell>
          <cell r="B1459">
            <v>-72.134370605503904</v>
          </cell>
          <cell r="C1459">
            <v>-620.27227285675099</v>
          </cell>
        </row>
        <row r="1460">
          <cell r="A1460">
            <v>6606934.48007596</v>
          </cell>
          <cell r="B1460">
            <v>-72.786486313695306</v>
          </cell>
          <cell r="C1460">
            <v>-629.00031023073302</v>
          </cell>
        </row>
        <row r="1461">
          <cell r="A1461">
            <v>6668067.6921362104</v>
          </cell>
          <cell r="B1461">
            <v>-73.409934323866594</v>
          </cell>
          <cell r="C1461">
            <v>-638.08199231780804</v>
          </cell>
        </row>
        <row r="1462">
          <cell r="A1462">
            <v>6729766.5628431803</v>
          </cell>
          <cell r="B1462">
            <v>-73.971613510447398</v>
          </cell>
          <cell r="C1462">
            <v>-648.34678359157704</v>
          </cell>
        </row>
        <row r="1463">
          <cell r="A1463">
            <v>6792036.3261718396</v>
          </cell>
          <cell r="B1463">
            <v>-74.538642451589794</v>
          </cell>
          <cell r="C1463">
            <v>-659.33605263567495</v>
          </cell>
        </row>
        <row r="1464">
          <cell r="A1464">
            <v>6854882.2645266196</v>
          </cell>
          <cell r="B1464">
            <v>-74.931922591581099</v>
          </cell>
          <cell r="C1464">
            <v>-673.04907281659496</v>
          </cell>
        </row>
        <row r="1465">
          <cell r="A1465">
            <v>6918309.70918936</v>
          </cell>
          <cell r="B1465">
            <v>-74.696771691295993</v>
          </cell>
          <cell r="C1465">
            <v>-707.57788908446605</v>
          </cell>
        </row>
        <row r="1466">
          <cell r="A1466">
            <v>6982324.0407717098</v>
          </cell>
          <cell r="B1466">
            <v>-75.256483215402298</v>
          </cell>
          <cell r="C1466">
            <v>-684.576120237336</v>
          </cell>
        </row>
        <row r="1467">
          <cell r="A1467">
            <v>7046930.6896714596</v>
          </cell>
          <cell r="B1467">
            <v>-75.397590308657499</v>
          </cell>
          <cell r="C1467">
            <v>-702.00280462547505</v>
          </cell>
        </row>
        <row r="1468">
          <cell r="A1468">
            <v>7112135.1365332901</v>
          </cell>
          <cell r="B1468">
            <v>-75.232061417189897</v>
          </cell>
          <cell r="C1468">
            <v>-715.49259202518601</v>
          </cell>
        </row>
        <row r="1469">
          <cell r="A1469">
            <v>7177942.9127136096</v>
          </cell>
          <cell r="B1469">
            <v>-74.916847700470797</v>
          </cell>
          <cell r="C1469">
            <v>-727.68299507085101</v>
          </cell>
        </row>
        <row r="1470">
          <cell r="A1470">
            <v>7244359.6007498996</v>
          </cell>
          <cell r="B1470">
            <v>-74.416284119680796</v>
          </cell>
          <cell r="C1470">
            <v>-738.80164692402798</v>
          </cell>
        </row>
        <row r="1471">
          <cell r="A1471">
            <v>7311390.8348341696</v>
          </cell>
          <cell r="B1471">
            <v>-73.944425663671694</v>
          </cell>
          <cell r="C1471">
            <v>-748.81984204448497</v>
          </cell>
        </row>
        <row r="1472">
          <cell r="A1472">
            <v>7379042.3012910103</v>
          </cell>
          <cell r="B1472">
            <v>-73.449878008798507</v>
          </cell>
          <cell r="C1472">
            <v>-757.81790880267897</v>
          </cell>
        </row>
        <row r="1473">
          <cell r="A1473">
            <v>7447319.7390598804</v>
          </cell>
          <cell r="B1473">
            <v>-73.068769018522602</v>
          </cell>
          <cell r="C1473">
            <v>-765.85212043653598</v>
          </cell>
        </row>
        <row r="1474">
          <cell r="A1474">
            <v>7516228.94018206</v>
          </cell>
          <cell r="B1474">
            <v>-72.484019156210294</v>
          </cell>
          <cell r="C1474">
            <v>-773.65310272182398</v>
          </cell>
        </row>
        <row r="1475">
          <cell r="A1475">
            <v>7585775.7502918299</v>
          </cell>
          <cell r="B1475">
            <v>-71.975730590154598</v>
          </cell>
          <cell r="C1475">
            <v>-781.25970135434204</v>
          </cell>
        </row>
        <row r="1476">
          <cell r="A1476">
            <v>7655966.0691125598</v>
          </cell>
          <cell r="B1476">
            <v>-71.500517302718194</v>
          </cell>
          <cell r="C1476">
            <v>-788.431955954469</v>
          </cell>
        </row>
        <row r="1477">
          <cell r="A1477">
            <v>7726805.8509570202</v>
          </cell>
          <cell r="B1477">
            <v>-71.106050987951505</v>
          </cell>
          <cell r="C1477">
            <v>-795.13711527787405</v>
          </cell>
        </row>
        <row r="1478">
          <cell r="A1478">
            <v>7798301.1052325899</v>
          </cell>
          <cell r="B1478">
            <v>-70.668474110875593</v>
          </cell>
          <cell r="C1478">
            <v>-802.91206155254895</v>
          </cell>
        </row>
        <row r="1479">
          <cell r="A1479">
            <v>7870457.8969509797</v>
          </cell>
          <cell r="B1479">
            <v>-70.200810989216194</v>
          </cell>
          <cell r="C1479">
            <v>-813.18394391166498</v>
          </cell>
        </row>
        <row r="1480">
          <cell r="A1480">
            <v>7943282.3472428201</v>
          </cell>
          <cell r="B1480">
            <v>-69.401214540649207</v>
          </cell>
          <cell r="C1480">
            <v>-783.81659415486604</v>
          </cell>
        </row>
        <row r="1481">
          <cell r="A1481">
            <v>8016780.63387678</v>
          </cell>
          <cell r="B1481">
            <v>-69.818622881516504</v>
          </cell>
          <cell r="C1481">
            <v>-815.707503717657</v>
          </cell>
        </row>
        <row r="1482">
          <cell r="A1482">
            <v>8090958.9917838201</v>
          </cell>
          <cell r="B1482">
            <v>-69.666188631992895</v>
          </cell>
          <cell r="C1482">
            <v>-823.56599362555198</v>
          </cell>
        </row>
        <row r="1483">
          <cell r="A1483">
            <v>8165823.7135859197</v>
          </cell>
          <cell r="B1483">
            <v>-69.523582309758794</v>
          </cell>
          <cell r="C1483">
            <v>-830.34081608650501</v>
          </cell>
        </row>
        <row r="1484">
          <cell r="A1484">
            <v>8241381.1501300205</v>
          </cell>
          <cell r="B1484">
            <v>-69.411138500036898</v>
          </cell>
          <cell r="C1484">
            <v>-836.33152490503005</v>
          </cell>
        </row>
        <row r="1485">
          <cell r="A1485">
            <v>8317637.7110267002</v>
          </cell>
          <cell r="B1485">
            <v>-69.391212630413804</v>
          </cell>
          <cell r="C1485">
            <v>-841.92340573750596</v>
          </cell>
        </row>
        <row r="1486">
          <cell r="A1486">
            <v>8394599.8651939798</v>
          </cell>
          <cell r="B1486">
            <v>-69.329557705684394</v>
          </cell>
          <cell r="C1486">
            <v>-847.53265855733696</v>
          </cell>
        </row>
        <row r="1487">
          <cell r="A1487">
            <v>8472274.1414059605</v>
          </cell>
          <cell r="B1487">
            <v>-69.281063049129301</v>
          </cell>
          <cell r="C1487">
            <v>-853.39192267930105</v>
          </cell>
        </row>
        <row r="1488">
          <cell r="A1488">
            <v>8550667.1288468391</v>
          </cell>
          <cell r="B1488">
            <v>-69.249601473534497</v>
          </cell>
          <cell r="C1488">
            <v>-859.32107631756401</v>
          </cell>
        </row>
        <row r="1489">
          <cell r="A1489">
            <v>8629785.4776696991</v>
          </cell>
          <cell r="B1489">
            <v>-69.258756871157303</v>
          </cell>
          <cell r="C1489">
            <v>-865.20780353112605</v>
          </cell>
        </row>
        <row r="1490">
          <cell r="A1490">
            <v>8709635.8995608091</v>
          </cell>
          <cell r="B1490">
            <v>-69.339919092105404</v>
          </cell>
          <cell r="C1490">
            <v>-870.96307363087396</v>
          </cell>
        </row>
        <row r="1491">
          <cell r="A1491">
            <v>8790225.1683088392</v>
          </cell>
          <cell r="B1491">
            <v>-69.385595168477593</v>
          </cell>
          <cell r="C1491">
            <v>-878.24918752001599</v>
          </cell>
        </row>
        <row r="1492">
          <cell r="A1492">
            <v>8871560.12037961</v>
          </cell>
          <cell r="B1492">
            <v>-69.415238676798594</v>
          </cell>
          <cell r="C1492">
            <v>-889.43386480378501</v>
          </cell>
        </row>
        <row r="1493">
          <cell r="A1493">
            <v>8953647.6554959305</v>
          </cell>
          <cell r="B1493">
            <v>-69.478733510385595</v>
          </cell>
          <cell r="C1493">
            <v>-877.59205769769096</v>
          </cell>
        </row>
        <row r="1494">
          <cell r="A1494">
            <v>9036494.7372230198</v>
          </cell>
          <cell r="B1494">
            <v>-69.981654486126601</v>
          </cell>
          <cell r="C1494">
            <v>-891.82291496012294</v>
          </cell>
        </row>
        <row r="1495">
          <cell r="A1495">
            <v>9120108.3935590908</v>
          </cell>
          <cell r="B1495">
            <v>-70.362660687693094</v>
          </cell>
          <cell r="C1495">
            <v>-899.55085483369396</v>
          </cell>
        </row>
        <row r="1496">
          <cell r="A1496">
            <v>9204495.7175317202</v>
          </cell>
          <cell r="B1496">
            <v>-70.746238471693303</v>
          </cell>
          <cell r="C1496">
            <v>-906.70584176580496</v>
          </cell>
        </row>
        <row r="1497">
          <cell r="A1497">
            <v>9289663.8677993603</v>
          </cell>
          <cell r="B1497">
            <v>-71.232051133446703</v>
          </cell>
          <cell r="C1497">
            <v>-912.92105698886098</v>
          </cell>
        </row>
        <row r="1498">
          <cell r="A1498">
            <v>9375620.0692588091</v>
          </cell>
          <cell r="B1498">
            <v>-71.686790219137293</v>
          </cell>
          <cell r="C1498">
            <v>-919.92496956171897</v>
          </cell>
        </row>
        <row r="1499">
          <cell r="A1499">
            <v>9462371.6136579197</v>
          </cell>
          <cell r="B1499">
            <v>-72.176456880153907</v>
          </cell>
          <cell r="C1499">
            <v>-927.14496006291904</v>
          </cell>
        </row>
        <row r="1500">
          <cell r="A1500">
            <v>9549925.8602143601</v>
          </cell>
          <cell r="B1500">
            <v>-72.769345094608497</v>
          </cell>
          <cell r="C1500">
            <v>-933.99802422938501</v>
          </cell>
        </row>
        <row r="1501">
          <cell r="A1501">
            <v>9638290.2362396996</v>
          </cell>
          <cell r="B1501">
            <v>-73.345122954371405</v>
          </cell>
          <cell r="C1501">
            <v>-942.23003137374496</v>
          </cell>
        </row>
        <row r="1502">
          <cell r="A1502">
            <v>9727472.2377696596</v>
          </cell>
          <cell r="B1502">
            <v>-74.040285227629198</v>
          </cell>
          <cell r="C1502">
            <v>-951.59137411911001</v>
          </cell>
        </row>
        <row r="1503">
          <cell r="A1503">
            <v>9817479.4301998392</v>
          </cell>
          <cell r="B1503">
            <v>-74.748558381103507</v>
          </cell>
          <cell r="C1503">
            <v>-963.05912041122599</v>
          </cell>
        </row>
        <row r="1504">
          <cell r="A1504">
            <v>9908319.44892768</v>
          </cell>
          <cell r="B1504">
            <v>-96.055330560161494</v>
          </cell>
          <cell r="C1504">
            <v>-992.61726271745999</v>
          </cell>
        </row>
        <row r="1505">
          <cell r="A1505">
            <v>10000000</v>
          </cell>
          <cell r="B1505">
            <v>-76.451055105939403</v>
          </cell>
          <cell r="C1505">
            <v>-976.46041778560198</v>
          </cell>
        </row>
      </sheetData>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88"/>
  <sheetViews>
    <sheetView tabSelected="1" topLeftCell="A23" zoomScale="78" zoomScaleNormal="78" workbookViewId="0">
      <selection activeCell="B42" sqref="B42"/>
    </sheetView>
  </sheetViews>
  <sheetFormatPr baseColWidth="10" defaultColWidth="8.83203125" defaultRowHeight="15" x14ac:dyDescent="0.2"/>
  <cols>
    <col min="1" max="1" width="45.1640625" customWidth="1"/>
    <col min="2" max="2" width="10.83203125" customWidth="1"/>
  </cols>
  <sheetData>
    <row r="1" spans="1:18" x14ac:dyDescent="0.2">
      <c r="A1" s="76"/>
      <c r="B1" s="74" t="s">
        <v>149</v>
      </c>
      <c r="C1" s="74"/>
      <c r="D1" s="74"/>
      <c r="E1" s="74"/>
      <c r="F1" s="74"/>
      <c r="G1" s="74"/>
      <c r="H1" s="74"/>
      <c r="I1" s="74"/>
      <c r="J1" s="74"/>
      <c r="K1" s="74"/>
      <c r="L1" s="74"/>
      <c r="M1" s="74"/>
      <c r="N1" s="74"/>
      <c r="O1" s="74"/>
      <c r="P1" s="74"/>
      <c r="Q1" s="74"/>
      <c r="R1" s="74"/>
    </row>
    <row r="2" spans="1:18" x14ac:dyDescent="0.2">
      <c r="A2" s="76"/>
      <c r="B2" s="74"/>
      <c r="C2" s="74"/>
      <c r="D2" s="74"/>
      <c r="E2" s="74"/>
      <c r="F2" s="74"/>
      <c r="G2" s="74"/>
      <c r="H2" s="74"/>
      <c r="I2" s="74"/>
      <c r="J2" s="74"/>
      <c r="K2" s="74"/>
      <c r="L2" s="74"/>
      <c r="M2" s="74"/>
      <c r="N2" s="74"/>
      <c r="O2" s="74"/>
      <c r="P2" s="74"/>
      <c r="Q2" s="74"/>
      <c r="R2" s="74"/>
    </row>
    <row r="3" spans="1:18" x14ac:dyDescent="0.2">
      <c r="A3" s="76"/>
      <c r="B3" s="74"/>
      <c r="C3" s="74"/>
      <c r="D3" s="74"/>
      <c r="E3" s="74"/>
      <c r="F3" s="74"/>
      <c r="G3" s="74"/>
      <c r="H3" s="74"/>
      <c r="I3" s="74"/>
      <c r="J3" s="74"/>
      <c r="K3" s="74"/>
      <c r="L3" s="74"/>
      <c r="M3" s="74"/>
      <c r="N3" s="74"/>
      <c r="O3" s="74"/>
      <c r="P3" s="74"/>
      <c r="Q3" s="74"/>
      <c r="R3" s="74"/>
    </row>
    <row r="4" spans="1:18" ht="14.25" customHeight="1" x14ac:dyDescent="0.2">
      <c r="A4" s="3"/>
      <c r="B4" s="3"/>
      <c r="C4" s="3"/>
      <c r="D4" s="3"/>
      <c r="E4" s="3"/>
      <c r="F4" s="3"/>
      <c r="G4" s="3"/>
      <c r="H4" s="3"/>
      <c r="I4" s="3"/>
      <c r="J4" s="3"/>
      <c r="K4" s="3"/>
      <c r="L4" s="3"/>
      <c r="M4" s="3"/>
      <c r="N4" s="3"/>
      <c r="O4" s="3"/>
      <c r="P4" s="3"/>
      <c r="Q4" s="3"/>
      <c r="R4" s="3"/>
    </row>
    <row r="5" spans="1:18" ht="14.25" customHeight="1" x14ac:dyDescent="0.2">
      <c r="A5" s="3"/>
      <c r="B5" s="3"/>
      <c r="C5" s="2"/>
      <c r="D5" s="4" t="s">
        <v>5</v>
      </c>
      <c r="E5" s="3"/>
      <c r="F5" s="3"/>
      <c r="G5" s="4" t="s">
        <v>123</v>
      </c>
      <c r="H5" s="3"/>
      <c r="I5" s="3"/>
      <c r="J5" s="3"/>
      <c r="K5" s="4" t="s">
        <v>126</v>
      </c>
      <c r="L5" s="3"/>
      <c r="M5" s="3"/>
      <c r="N5" s="3"/>
      <c r="O5" s="3"/>
      <c r="P5" s="3"/>
      <c r="Q5" s="3"/>
      <c r="R5" s="3"/>
    </row>
    <row r="6" spans="1:18" ht="14.25" customHeight="1" x14ac:dyDescent="0.2">
      <c r="A6" s="3"/>
      <c r="B6" s="3"/>
      <c r="C6" s="3"/>
      <c r="D6" s="3"/>
      <c r="E6" s="3"/>
      <c r="F6" s="3"/>
      <c r="G6" s="3"/>
      <c r="H6" s="3"/>
      <c r="I6" s="3"/>
      <c r="J6" s="3"/>
      <c r="K6" s="3"/>
      <c r="L6" s="3"/>
      <c r="M6" s="3"/>
      <c r="N6" s="3"/>
      <c r="O6" s="3"/>
      <c r="P6" s="3"/>
      <c r="Q6" s="3"/>
      <c r="R6" s="3"/>
    </row>
    <row r="7" spans="1:18" ht="14.25" customHeight="1" x14ac:dyDescent="0.2">
      <c r="A7" s="75"/>
      <c r="B7" s="75"/>
      <c r="C7" s="75"/>
      <c r="D7" s="75"/>
      <c r="E7" s="75"/>
      <c r="F7" s="75"/>
      <c r="G7" s="75"/>
      <c r="H7" s="75"/>
      <c r="I7" s="75"/>
      <c r="J7" s="75"/>
      <c r="K7" s="75"/>
      <c r="L7" s="75"/>
      <c r="M7" s="75"/>
      <c r="N7" s="75"/>
      <c r="O7" s="75"/>
      <c r="P7" s="75"/>
      <c r="Q7" s="75"/>
      <c r="R7" s="75"/>
    </row>
    <row r="8" spans="1:18" ht="14.25" customHeight="1" x14ac:dyDescent="0.2">
      <c r="A8" s="75"/>
      <c r="B8" s="75"/>
      <c r="C8" s="75"/>
      <c r="D8" s="75"/>
      <c r="E8" s="75"/>
      <c r="F8" s="75"/>
      <c r="G8" s="75"/>
      <c r="H8" s="75"/>
      <c r="I8" s="75"/>
      <c r="J8" s="75"/>
      <c r="K8" s="75"/>
      <c r="L8" s="75"/>
      <c r="M8" s="75"/>
      <c r="N8" s="75"/>
      <c r="O8" s="75"/>
      <c r="P8" s="75"/>
      <c r="Q8" s="75"/>
      <c r="R8" s="75"/>
    </row>
    <row r="9" spans="1:18" ht="14.25" customHeight="1" thickBot="1" x14ac:dyDescent="0.25">
      <c r="A9" s="75"/>
      <c r="B9" s="75"/>
      <c r="C9" s="75"/>
      <c r="D9" s="75"/>
      <c r="E9" s="75"/>
      <c r="F9" s="75"/>
      <c r="G9" s="75"/>
      <c r="H9" s="75"/>
      <c r="I9" s="75"/>
      <c r="J9" s="75"/>
      <c r="K9" s="75"/>
      <c r="L9" s="75"/>
      <c r="M9" s="75"/>
      <c r="N9" s="75"/>
      <c r="O9" s="75"/>
      <c r="P9" s="75"/>
      <c r="Q9" s="75"/>
      <c r="R9" s="75"/>
    </row>
    <row r="10" spans="1:18" x14ac:dyDescent="0.2">
      <c r="A10" s="73" t="s">
        <v>0</v>
      </c>
      <c r="B10" s="73"/>
      <c r="C10" s="73"/>
      <c r="D10" s="43"/>
      <c r="E10" s="56"/>
      <c r="F10" s="57"/>
      <c r="G10" s="57"/>
      <c r="H10" s="57"/>
      <c r="I10" s="57"/>
      <c r="J10" s="57"/>
      <c r="K10" s="57"/>
      <c r="L10" s="57"/>
      <c r="M10" s="57"/>
      <c r="N10" s="57"/>
      <c r="O10" s="58"/>
      <c r="P10" s="44"/>
      <c r="Q10" s="44"/>
      <c r="R10" s="43"/>
    </row>
    <row r="11" spans="1:18" x14ac:dyDescent="0.2">
      <c r="A11" s="5" t="s">
        <v>1</v>
      </c>
      <c r="B11" s="51">
        <v>5.5</v>
      </c>
      <c r="C11" s="6" t="s">
        <v>4</v>
      </c>
      <c r="D11" s="43"/>
      <c r="E11" s="59"/>
      <c r="F11" s="60"/>
      <c r="G11" s="60"/>
      <c r="H11" s="60"/>
      <c r="I11" s="60"/>
      <c r="J11" s="60"/>
      <c r="K11" s="60"/>
      <c r="L11" s="60"/>
      <c r="M11" s="60"/>
      <c r="N11" s="60"/>
      <c r="O11" s="61"/>
      <c r="P11" s="44"/>
      <c r="Q11" s="44"/>
      <c r="R11" s="43"/>
    </row>
    <row r="12" spans="1:18" x14ac:dyDescent="0.2">
      <c r="A12" s="5" t="s">
        <v>2</v>
      </c>
      <c r="B12" s="51">
        <v>7.4</v>
      </c>
      <c r="C12" s="6" t="s">
        <v>4</v>
      </c>
      <c r="D12" s="43"/>
      <c r="E12" s="59"/>
      <c r="F12" s="60"/>
      <c r="G12" s="60"/>
      <c r="H12" s="60"/>
      <c r="I12" s="62">
        <f>B33</f>
        <v>2.2000000000000002</v>
      </c>
      <c r="J12" s="63" t="s">
        <v>27</v>
      </c>
      <c r="K12" s="60"/>
      <c r="L12" s="60"/>
      <c r="M12" s="60"/>
      <c r="N12" s="60"/>
      <c r="O12" s="61"/>
      <c r="P12" s="44"/>
      <c r="Q12" s="44"/>
      <c r="R12" s="43"/>
    </row>
    <row r="13" spans="1:18" x14ac:dyDescent="0.2">
      <c r="A13" s="5" t="s">
        <v>3</v>
      </c>
      <c r="B13" s="51">
        <v>8.4</v>
      </c>
      <c r="C13" s="6" t="s">
        <v>4</v>
      </c>
      <c r="D13" s="43"/>
      <c r="E13" s="64">
        <f>B12</f>
        <v>7.4</v>
      </c>
      <c r="F13" s="63" t="s">
        <v>4</v>
      </c>
      <c r="G13" s="60"/>
      <c r="H13" s="60"/>
      <c r="I13" s="60"/>
      <c r="J13" s="60"/>
      <c r="K13" s="60"/>
      <c r="L13" s="60"/>
      <c r="M13" s="60"/>
      <c r="N13" s="60"/>
      <c r="O13" s="61"/>
      <c r="P13" s="44"/>
      <c r="Q13" s="44"/>
      <c r="R13" s="43"/>
    </row>
    <row r="14" spans="1:18" x14ac:dyDescent="0.2">
      <c r="D14" s="43"/>
      <c r="E14" s="59"/>
      <c r="F14" s="60"/>
      <c r="G14" s="60"/>
      <c r="H14" s="60"/>
      <c r="I14" s="60"/>
      <c r="J14" s="60"/>
      <c r="K14" s="60"/>
      <c r="L14" s="60"/>
      <c r="M14" s="60"/>
      <c r="N14" s="60"/>
      <c r="O14" s="61"/>
      <c r="P14" s="44"/>
      <c r="Q14" s="44"/>
      <c r="R14" s="43"/>
    </row>
    <row r="15" spans="1:18" x14ac:dyDescent="0.2">
      <c r="A15" s="73" t="s">
        <v>6</v>
      </c>
      <c r="B15" s="73"/>
      <c r="C15" s="73"/>
      <c r="D15" s="43"/>
      <c r="E15" s="59"/>
      <c r="F15" s="60"/>
      <c r="G15" s="60"/>
      <c r="H15" s="60"/>
      <c r="I15" s="60"/>
      <c r="J15" s="60"/>
      <c r="K15" s="60"/>
      <c r="L15" s="60"/>
      <c r="M15" s="60"/>
      <c r="N15" s="60"/>
      <c r="O15" s="61"/>
      <c r="P15" s="44"/>
      <c r="Q15" s="44"/>
      <c r="R15" s="43"/>
    </row>
    <row r="16" spans="1:18" x14ac:dyDescent="0.2">
      <c r="A16" s="7" t="s">
        <v>7</v>
      </c>
      <c r="B16" s="51">
        <v>12.95</v>
      </c>
      <c r="C16" s="6" t="s">
        <v>4</v>
      </c>
      <c r="D16" s="43"/>
      <c r="E16" s="59"/>
      <c r="F16" s="60"/>
      <c r="G16" s="60"/>
      <c r="H16" s="60"/>
      <c r="I16" s="60"/>
      <c r="J16" s="60"/>
      <c r="K16" s="60"/>
      <c r="L16" s="60"/>
      <c r="M16" s="63">
        <f>B16</f>
        <v>12.95</v>
      </c>
      <c r="N16" s="63" t="s">
        <v>4</v>
      </c>
      <c r="O16" s="61"/>
      <c r="P16" s="44"/>
      <c r="Q16" s="44"/>
      <c r="R16" s="43"/>
    </row>
    <row r="17" spans="1:18" x14ac:dyDescent="0.2">
      <c r="A17" s="7" t="s">
        <v>8</v>
      </c>
      <c r="B17" s="51">
        <v>3.5</v>
      </c>
      <c r="C17" s="6" t="s">
        <v>9</v>
      </c>
      <c r="D17" s="43"/>
      <c r="E17" s="59"/>
      <c r="F17" s="60"/>
      <c r="G17" s="60"/>
      <c r="H17" s="60"/>
      <c r="I17" s="60"/>
      <c r="J17" s="60"/>
      <c r="K17" s="60"/>
      <c r="L17" s="60"/>
      <c r="M17" s="63">
        <f>B17</f>
        <v>3.5</v>
      </c>
      <c r="N17" s="63" t="s">
        <v>9</v>
      </c>
      <c r="O17" s="61"/>
      <c r="P17" s="44"/>
      <c r="Q17" s="44"/>
      <c r="R17" s="43"/>
    </row>
    <row r="18" spans="1:18" x14ac:dyDescent="0.2">
      <c r="A18" s="7" t="s">
        <v>24</v>
      </c>
      <c r="B18" s="51">
        <v>90</v>
      </c>
      <c r="C18" s="9" t="s">
        <v>13</v>
      </c>
      <c r="D18" s="43"/>
      <c r="E18" s="59"/>
      <c r="F18" s="60"/>
      <c r="G18" s="60"/>
      <c r="H18" s="60"/>
      <c r="I18" s="60"/>
      <c r="J18" s="60"/>
      <c r="K18" s="60"/>
      <c r="L18" s="60"/>
      <c r="M18" s="60"/>
      <c r="N18" s="60"/>
      <c r="O18" s="61"/>
      <c r="P18" s="44"/>
      <c r="Q18" s="44"/>
      <c r="R18" s="43"/>
    </row>
    <row r="19" spans="1:18" x14ac:dyDescent="0.2">
      <c r="D19" s="43"/>
      <c r="E19" s="59"/>
      <c r="F19" s="60"/>
      <c r="G19" s="60"/>
      <c r="H19" s="60"/>
      <c r="I19" s="60"/>
      <c r="J19" s="60"/>
      <c r="K19" s="60"/>
      <c r="L19" s="60"/>
      <c r="M19" s="60"/>
      <c r="N19" s="63">
        <f>B42</f>
        <v>43</v>
      </c>
      <c r="O19" s="65" t="s">
        <v>31</v>
      </c>
      <c r="P19" s="44"/>
      <c r="Q19" s="44"/>
      <c r="R19" s="43"/>
    </row>
    <row r="20" spans="1:18" x14ac:dyDescent="0.2">
      <c r="A20" s="73" t="s">
        <v>14</v>
      </c>
      <c r="B20" s="73"/>
      <c r="C20" s="73"/>
      <c r="D20" s="43"/>
      <c r="E20" s="59"/>
      <c r="F20" s="60"/>
      <c r="G20" s="60"/>
      <c r="H20" s="60"/>
      <c r="I20" s="60"/>
      <c r="J20" s="60"/>
      <c r="K20" s="60"/>
      <c r="L20" s="60"/>
      <c r="M20" s="60"/>
      <c r="N20" s="60"/>
      <c r="O20" s="61"/>
      <c r="P20" s="44"/>
      <c r="Q20" s="44"/>
      <c r="R20" s="43"/>
    </row>
    <row r="21" spans="1:18" x14ac:dyDescent="0.2">
      <c r="A21" s="5" t="s">
        <v>15</v>
      </c>
      <c r="B21" s="51">
        <v>13.3</v>
      </c>
      <c r="C21" s="6" t="s">
        <v>16</v>
      </c>
      <c r="D21" s="43"/>
      <c r="E21" s="59"/>
      <c r="F21" s="60"/>
      <c r="G21" s="60"/>
      <c r="H21" s="60"/>
      <c r="I21" s="60"/>
      <c r="J21" s="60"/>
      <c r="K21" s="66">
        <f>B22</f>
        <v>273.75833333333333</v>
      </c>
      <c r="L21" s="63" t="s">
        <v>16</v>
      </c>
      <c r="M21" s="60"/>
      <c r="N21" s="60"/>
      <c r="O21" s="61"/>
      <c r="P21" s="44"/>
      <c r="Q21" s="44"/>
      <c r="R21" s="43"/>
    </row>
    <row r="22" spans="1:18" x14ac:dyDescent="0.2">
      <c r="A22" s="5" t="s">
        <v>17</v>
      </c>
      <c r="B22" s="8">
        <f>((B16/0.6)-1)*B21</f>
        <v>273.75833333333333</v>
      </c>
      <c r="C22" s="6" t="s">
        <v>16</v>
      </c>
      <c r="D22" s="43"/>
      <c r="E22" s="59"/>
      <c r="F22" s="60"/>
      <c r="G22" s="60"/>
      <c r="H22" s="60"/>
      <c r="I22" s="60"/>
      <c r="J22" s="60"/>
      <c r="K22" s="60"/>
      <c r="L22" s="66">
        <f>B51</f>
        <v>5.8166510166439585E-4</v>
      </c>
      <c r="M22" s="63" t="s">
        <v>35</v>
      </c>
      <c r="N22" s="60"/>
      <c r="O22" s="61"/>
      <c r="P22" s="44"/>
      <c r="Q22" s="44"/>
      <c r="R22" s="43"/>
    </row>
    <row r="23" spans="1:18" x14ac:dyDescent="0.2">
      <c r="A23" s="1"/>
      <c r="D23" s="43"/>
      <c r="E23" s="59"/>
      <c r="F23" s="60"/>
      <c r="G23" s="60"/>
      <c r="H23" s="60"/>
      <c r="I23" s="60"/>
      <c r="J23" s="60"/>
      <c r="K23" s="60"/>
      <c r="L23" s="60"/>
      <c r="M23" s="60"/>
      <c r="N23" s="60"/>
      <c r="O23" s="61"/>
      <c r="P23" s="44"/>
      <c r="Q23" s="44"/>
      <c r="R23" s="43"/>
    </row>
    <row r="24" spans="1:18" x14ac:dyDescent="0.2">
      <c r="A24" s="73" t="s">
        <v>22</v>
      </c>
      <c r="B24" s="73"/>
      <c r="C24" s="73"/>
      <c r="D24" s="44">
        <v>0.6</v>
      </c>
      <c r="E24" s="59"/>
      <c r="F24" s="60"/>
      <c r="G24" s="60"/>
      <c r="H24" s="60"/>
      <c r="I24" s="60"/>
      <c r="J24" s="60"/>
      <c r="K24" s="60"/>
      <c r="L24" s="60"/>
      <c r="M24" s="60"/>
      <c r="N24" s="63"/>
      <c r="O24" s="65"/>
      <c r="P24" s="44"/>
      <c r="Q24" s="44"/>
      <c r="R24" s="43"/>
    </row>
    <row r="25" spans="1:18" x14ac:dyDescent="0.2">
      <c r="A25" s="5" t="s">
        <v>20</v>
      </c>
      <c r="B25" s="6">
        <f>0.5</f>
        <v>0.5</v>
      </c>
      <c r="C25" s="6" t="s">
        <v>21</v>
      </c>
      <c r="D25" s="44">
        <f>0.6+(B12-1)*0.8</f>
        <v>5.7200000000000006</v>
      </c>
      <c r="E25" s="59"/>
      <c r="F25" s="60"/>
      <c r="G25" s="60"/>
      <c r="H25" s="60"/>
      <c r="I25" s="60"/>
      <c r="J25" s="60"/>
      <c r="K25" s="63">
        <f>B21</f>
        <v>13.3</v>
      </c>
      <c r="L25" s="63" t="s">
        <v>16</v>
      </c>
      <c r="M25" s="60"/>
      <c r="N25" s="63"/>
      <c r="O25" s="65"/>
      <c r="P25" s="44"/>
      <c r="Q25" s="44"/>
      <c r="R25" s="43"/>
    </row>
    <row r="26" spans="1:18" x14ac:dyDescent="0.2">
      <c r="A26" s="5" t="s">
        <v>23</v>
      </c>
      <c r="B26" s="11">
        <f>1-B12*B18/B16/100</f>
        <v>0.48571428571428565</v>
      </c>
      <c r="C26" s="6"/>
      <c r="D26" s="44">
        <v>1</v>
      </c>
      <c r="E26" s="59"/>
      <c r="F26" s="60"/>
      <c r="G26" s="60"/>
      <c r="H26" s="60"/>
      <c r="I26" s="60"/>
      <c r="J26" s="60"/>
      <c r="K26" s="60"/>
      <c r="L26" s="60"/>
      <c r="M26" s="60"/>
      <c r="N26" s="63"/>
      <c r="O26" s="65"/>
      <c r="P26" s="44"/>
      <c r="Q26" s="44"/>
      <c r="R26" s="43"/>
    </row>
    <row r="27" spans="1:18" ht="16" thickBot="1" x14ac:dyDescent="0.25">
      <c r="A27" s="1"/>
      <c r="B27" s="10"/>
      <c r="D27" s="43"/>
      <c r="E27" s="67"/>
      <c r="F27" s="68"/>
      <c r="G27" s="68"/>
      <c r="H27" s="68"/>
      <c r="I27" s="68"/>
      <c r="J27" s="68"/>
      <c r="K27" s="68"/>
      <c r="L27" s="68"/>
      <c r="M27" s="68"/>
      <c r="N27" s="69"/>
      <c r="O27" s="70"/>
      <c r="P27" s="44"/>
      <c r="Q27" s="44"/>
      <c r="R27" s="43"/>
    </row>
    <row r="28" spans="1:18" x14ac:dyDescent="0.2">
      <c r="A28" s="73" t="s">
        <v>18</v>
      </c>
      <c r="B28" s="73"/>
      <c r="C28" s="73"/>
      <c r="D28" s="43"/>
      <c r="E28" s="44"/>
      <c r="F28" s="44"/>
      <c r="G28" s="44"/>
      <c r="H28" s="44"/>
      <c r="I28" s="44"/>
      <c r="J28" s="44"/>
      <c r="K28" s="44"/>
      <c r="L28" s="44"/>
      <c r="M28" s="44"/>
      <c r="N28" s="44"/>
      <c r="O28" s="44"/>
      <c r="P28" s="44"/>
      <c r="Q28" s="44"/>
      <c r="R28" s="43"/>
    </row>
    <row r="29" spans="1:18" x14ac:dyDescent="0.2">
      <c r="A29" s="5" t="s">
        <v>125</v>
      </c>
      <c r="B29" s="11">
        <f>B16*B17/B12/B18*100</f>
        <v>6.8055555555555554</v>
      </c>
      <c r="C29" s="6" t="s">
        <v>9</v>
      </c>
      <c r="D29" s="43"/>
      <c r="E29" s="44"/>
      <c r="F29" s="44"/>
      <c r="G29" s="44"/>
      <c r="H29" s="44"/>
      <c r="I29" s="44"/>
      <c r="J29" s="44"/>
      <c r="K29" s="44"/>
      <c r="L29" s="44"/>
      <c r="M29" s="44"/>
      <c r="N29" s="44"/>
      <c r="O29" s="44"/>
      <c r="P29" s="44"/>
      <c r="Q29" s="44"/>
      <c r="R29" s="43"/>
    </row>
    <row r="30" spans="1:18" x14ac:dyDescent="0.2">
      <c r="A30" s="5" t="s">
        <v>124</v>
      </c>
      <c r="B30" s="51">
        <v>30</v>
      </c>
      <c r="C30" s="6" t="s">
        <v>13</v>
      </c>
      <c r="D30" s="43"/>
      <c r="E30" s="43"/>
      <c r="F30" s="43"/>
      <c r="G30" s="43"/>
      <c r="H30" s="43"/>
      <c r="I30" s="43"/>
      <c r="J30" s="43"/>
      <c r="K30" s="43"/>
      <c r="L30" s="43"/>
      <c r="M30" s="43"/>
      <c r="N30" s="43"/>
      <c r="O30" s="43"/>
      <c r="P30" s="43"/>
      <c r="Q30" s="43"/>
      <c r="R30" s="43"/>
    </row>
    <row r="31" spans="1:18" hidden="1" x14ac:dyDescent="0.2">
      <c r="A31" s="7" t="s">
        <v>19</v>
      </c>
      <c r="B31" s="11">
        <f>B29*B30/100</f>
        <v>2.0416666666666665</v>
      </c>
      <c r="C31" s="6" t="s">
        <v>9</v>
      </c>
      <c r="D31" s="43"/>
      <c r="E31" s="43"/>
      <c r="F31" s="43"/>
      <c r="G31" s="43"/>
      <c r="H31" s="43"/>
      <c r="I31" s="43"/>
      <c r="J31" s="43"/>
      <c r="K31" s="43"/>
      <c r="L31" s="43"/>
      <c r="M31" s="43"/>
      <c r="N31" s="43"/>
      <c r="O31" s="43"/>
      <c r="P31" s="43"/>
      <c r="Q31" s="43"/>
      <c r="R31" s="43"/>
    </row>
    <row r="32" spans="1:18" x14ac:dyDescent="0.2">
      <c r="A32" s="7" t="s">
        <v>127</v>
      </c>
      <c r="B32" s="11">
        <f>B12*B26/B25/B31</f>
        <v>3.5209329446064137</v>
      </c>
      <c r="C32" s="6" t="s">
        <v>27</v>
      </c>
      <c r="D32" s="43"/>
      <c r="E32" s="43"/>
      <c r="F32" s="43"/>
      <c r="G32" s="43"/>
      <c r="H32" s="43"/>
      <c r="I32" s="43"/>
      <c r="J32" s="43"/>
      <c r="K32" s="43"/>
      <c r="L32" s="43"/>
      <c r="M32" s="43"/>
      <c r="N32" s="43"/>
      <c r="O32" s="43"/>
      <c r="P32" s="43"/>
      <c r="Q32" s="43"/>
      <c r="R32" s="43"/>
    </row>
    <row r="33" spans="1:18" x14ac:dyDescent="0.2">
      <c r="A33" s="7" t="s">
        <v>133</v>
      </c>
      <c r="B33" s="52">
        <v>2.2000000000000002</v>
      </c>
      <c r="C33" s="9" t="s">
        <v>27</v>
      </c>
      <c r="D33" s="43"/>
      <c r="E33" s="43"/>
      <c r="F33" s="43"/>
      <c r="G33" s="43"/>
      <c r="H33" s="43"/>
      <c r="I33" s="43"/>
      <c r="J33" s="43"/>
      <c r="K33" s="43"/>
      <c r="L33" s="43"/>
      <c r="M33" s="43"/>
      <c r="N33" s="43"/>
      <c r="O33" s="43"/>
      <c r="P33" s="43"/>
      <c r="Q33" s="43"/>
      <c r="R33" s="43"/>
    </row>
    <row r="34" spans="1:18" x14ac:dyDescent="0.2">
      <c r="A34" s="7" t="s">
        <v>19</v>
      </c>
      <c r="B34" s="11">
        <f>B12*B26/B33/B25</f>
        <v>3.2675324675324671</v>
      </c>
      <c r="C34" s="6" t="s">
        <v>9</v>
      </c>
      <c r="D34" s="43"/>
      <c r="E34" s="43"/>
      <c r="F34" s="43"/>
      <c r="G34" s="43"/>
      <c r="H34" s="43"/>
      <c r="I34" s="43"/>
      <c r="J34" s="43"/>
      <c r="K34" s="43"/>
      <c r="L34" s="43"/>
      <c r="M34" s="43"/>
      <c r="N34" s="43"/>
      <c r="O34" s="43"/>
      <c r="P34" s="43"/>
      <c r="Q34" s="43"/>
      <c r="R34" s="43"/>
    </row>
    <row r="35" spans="1:18" x14ac:dyDescent="0.2">
      <c r="A35" s="7" t="s">
        <v>26</v>
      </c>
      <c r="B35" s="11">
        <f>B29+B34/2</f>
        <v>8.439321789321788</v>
      </c>
      <c r="C35" s="6" t="s">
        <v>9</v>
      </c>
      <c r="D35" s="43"/>
      <c r="E35" s="43"/>
      <c r="F35" s="43"/>
      <c r="G35" s="43"/>
      <c r="H35" s="43"/>
      <c r="I35" s="43"/>
      <c r="J35" s="43"/>
      <c r="K35" s="43"/>
      <c r="L35" s="43"/>
      <c r="M35" s="43"/>
      <c r="N35" s="43"/>
      <c r="O35" s="43"/>
      <c r="P35" s="43"/>
      <c r="Q35" s="43"/>
      <c r="R35" s="43"/>
    </row>
    <row r="36" spans="1:18" x14ac:dyDescent="0.2">
      <c r="A36" s="7" t="s">
        <v>25</v>
      </c>
      <c r="B36" s="11">
        <f>B29-B34/2</f>
        <v>5.1717893217893218</v>
      </c>
      <c r="C36" s="6" t="s">
        <v>9</v>
      </c>
      <c r="D36" s="43"/>
      <c r="E36" s="43"/>
      <c r="F36" s="43"/>
      <c r="G36" s="43"/>
      <c r="H36" s="43"/>
      <c r="I36" s="43"/>
      <c r="J36" s="43"/>
      <c r="K36" s="43"/>
      <c r="L36" s="43"/>
      <c r="M36" s="43"/>
      <c r="N36" s="43"/>
      <c r="O36" s="43"/>
      <c r="P36" s="43"/>
      <c r="Q36" s="43"/>
      <c r="R36" s="43"/>
    </row>
    <row r="37" spans="1:18" x14ac:dyDescent="0.2">
      <c r="D37" s="43"/>
      <c r="E37" s="43"/>
      <c r="F37" s="43"/>
      <c r="G37" s="43"/>
      <c r="H37" s="43"/>
      <c r="I37" s="43"/>
      <c r="J37" s="43"/>
      <c r="K37" s="43"/>
      <c r="L37" s="43"/>
      <c r="M37" s="43"/>
      <c r="N37" s="43"/>
      <c r="O37" s="43"/>
      <c r="P37" s="43"/>
      <c r="Q37" s="43"/>
      <c r="R37" s="43"/>
    </row>
    <row r="38" spans="1:18" x14ac:dyDescent="0.2">
      <c r="A38" s="72" t="s">
        <v>30</v>
      </c>
      <c r="B38" s="72"/>
      <c r="C38" s="72"/>
      <c r="D38" s="43"/>
      <c r="E38" s="43"/>
      <c r="F38" s="43"/>
      <c r="G38" s="43"/>
      <c r="H38" s="43"/>
      <c r="I38" s="43"/>
      <c r="J38" s="43"/>
      <c r="K38" s="43"/>
      <c r="L38" s="43"/>
      <c r="M38" s="43"/>
      <c r="N38" s="43"/>
      <c r="O38" s="43"/>
      <c r="P38" s="43"/>
      <c r="Q38" s="43"/>
      <c r="R38" s="43"/>
    </row>
    <row r="39" spans="1:18" x14ac:dyDescent="0.2">
      <c r="A39" s="7" t="s">
        <v>10</v>
      </c>
      <c r="B39" s="51">
        <v>100</v>
      </c>
      <c r="C39" s="6" t="s">
        <v>11</v>
      </c>
      <c r="D39" s="43"/>
      <c r="E39" s="43"/>
      <c r="F39" s="43"/>
      <c r="G39" s="43"/>
      <c r="H39" s="43"/>
      <c r="I39" s="43"/>
      <c r="J39" s="43"/>
      <c r="K39" s="43"/>
      <c r="L39" s="43"/>
      <c r="M39" s="43"/>
      <c r="N39" s="43"/>
      <c r="O39" s="43"/>
      <c r="P39" s="43"/>
      <c r="Q39" s="43"/>
      <c r="R39" s="43"/>
    </row>
    <row r="40" spans="1:18" hidden="1" x14ac:dyDescent="0.2">
      <c r="A40" s="7" t="s">
        <v>12</v>
      </c>
      <c r="B40" s="6">
        <f>B39/10/B16</f>
        <v>0.77220077220077221</v>
      </c>
      <c r="C40" s="6" t="s">
        <v>13</v>
      </c>
      <c r="D40" s="43"/>
      <c r="E40" s="43"/>
      <c r="F40" s="43"/>
      <c r="G40" s="43"/>
      <c r="H40" s="43"/>
      <c r="I40" s="43"/>
      <c r="J40" s="43"/>
      <c r="K40" s="43"/>
      <c r="L40" s="43"/>
      <c r="M40" s="43"/>
      <c r="N40" s="43"/>
      <c r="O40" s="43"/>
      <c r="P40" s="43"/>
      <c r="Q40" s="43"/>
      <c r="R40" s="43"/>
    </row>
    <row r="41" spans="1:18" x14ac:dyDescent="0.2">
      <c r="A41" s="7" t="s">
        <v>129</v>
      </c>
      <c r="B41" s="11">
        <f>B17*(1-B11*B18/100/B16)/B25/B39*1000</f>
        <v>43.243243243243242</v>
      </c>
      <c r="C41" s="6" t="s">
        <v>31</v>
      </c>
      <c r="D41" s="43"/>
      <c r="E41" s="43"/>
      <c r="F41" s="43"/>
      <c r="G41" s="43"/>
      <c r="H41" s="43"/>
      <c r="I41" s="43"/>
      <c r="J41" s="43"/>
      <c r="K41" s="43"/>
      <c r="L41" s="43"/>
      <c r="M41" s="43"/>
      <c r="N41" s="43"/>
      <c r="O41" s="43"/>
      <c r="P41" s="43"/>
      <c r="Q41" s="43"/>
      <c r="R41" s="43"/>
    </row>
    <row r="42" spans="1:18" x14ac:dyDescent="0.2">
      <c r="A42" s="7" t="s">
        <v>134</v>
      </c>
      <c r="B42" s="51">
        <v>43</v>
      </c>
      <c r="C42" s="6" t="s">
        <v>31</v>
      </c>
      <c r="D42" s="43"/>
      <c r="E42" s="43"/>
      <c r="F42" s="43"/>
      <c r="G42" s="43"/>
      <c r="H42" s="43"/>
      <c r="I42" s="43"/>
      <c r="J42" s="43"/>
      <c r="K42" s="43"/>
      <c r="L42" s="43"/>
      <c r="M42" s="43"/>
      <c r="N42" s="43"/>
      <c r="O42" s="43"/>
      <c r="P42" s="43"/>
      <c r="Q42" s="43"/>
      <c r="R42" s="43"/>
    </row>
    <row r="43" spans="1:18" x14ac:dyDescent="0.2">
      <c r="A43" s="7" t="s">
        <v>122</v>
      </c>
      <c r="B43" s="51">
        <v>1</v>
      </c>
      <c r="C43" s="9" t="s">
        <v>78</v>
      </c>
      <c r="D43" s="43"/>
      <c r="E43" s="43"/>
      <c r="F43" s="43"/>
      <c r="G43" s="43"/>
      <c r="H43" s="43"/>
      <c r="I43" s="43"/>
      <c r="J43" s="43"/>
      <c r="K43" s="43"/>
      <c r="L43" s="43"/>
      <c r="M43" s="43"/>
      <c r="N43" s="43"/>
      <c r="O43" s="43"/>
      <c r="P43" s="43"/>
      <c r="Q43" s="43"/>
      <c r="R43" s="43"/>
    </row>
    <row r="44" spans="1:18" x14ac:dyDescent="0.2">
      <c r="A44" s="7" t="s">
        <v>128</v>
      </c>
      <c r="B44" s="42">
        <f>B43*B35+1000*B17*(1-B11*B18/100/B16)/B25/B42</f>
        <v>109.00500375035259</v>
      </c>
      <c r="C44" s="9" t="s">
        <v>11</v>
      </c>
      <c r="D44" s="43"/>
      <c r="E44" s="43"/>
      <c r="F44" s="43"/>
      <c r="G44" s="43"/>
      <c r="H44" s="43"/>
      <c r="I44" s="43"/>
      <c r="J44" s="43"/>
      <c r="K44" s="43"/>
      <c r="L44" s="43"/>
      <c r="M44" s="43"/>
      <c r="N44" s="43"/>
      <c r="O44" s="43"/>
      <c r="P44" s="43"/>
      <c r="Q44" s="43"/>
      <c r="R44" s="43"/>
    </row>
    <row r="45" spans="1:18" x14ac:dyDescent="0.2">
      <c r="A45" s="53"/>
      <c r="B45" s="54"/>
      <c r="C45" s="48"/>
      <c r="D45" s="43"/>
      <c r="E45" s="43"/>
      <c r="F45" s="43"/>
      <c r="G45" s="43"/>
      <c r="H45" s="43"/>
      <c r="I45" s="43"/>
      <c r="J45" s="43"/>
      <c r="K45" s="43"/>
      <c r="L45" s="43"/>
      <c r="M45" s="43"/>
      <c r="N45" s="43"/>
      <c r="O45" s="43"/>
      <c r="P45" s="43"/>
      <c r="Q45" s="43"/>
      <c r="R45" s="43"/>
    </row>
    <row r="46" spans="1:18" x14ac:dyDescent="0.2">
      <c r="A46" s="72" t="s">
        <v>32</v>
      </c>
      <c r="B46" s="72"/>
      <c r="C46" s="72"/>
      <c r="D46" s="43"/>
      <c r="E46" s="43"/>
      <c r="F46" s="43"/>
      <c r="G46" s="43"/>
      <c r="H46" s="43"/>
      <c r="I46" s="43"/>
      <c r="J46" s="43"/>
      <c r="K46" s="43"/>
      <c r="L46" s="43"/>
      <c r="M46" s="43"/>
      <c r="N46" s="43"/>
      <c r="O46" s="43"/>
      <c r="P46" s="43"/>
      <c r="Q46" s="43"/>
      <c r="R46" s="43"/>
    </row>
    <row r="47" spans="1:18" x14ac:dyDescent="0.2">
      <c r="A47" s="7" t="s">
        <v>146</v>
      </c>
      <c r="B47" s="71">
        <v>36.5</v>
      </c>
      <c r="C47" s="9" t="s">
        <v>16</v>
      </c>
      <c r="D47" s="43"/>
      <c r="E47" s="43"/>
      <c r="F47" s="43"/>
      <c r="G47" s="43"/>
      <c r="H47" s="43"/>
      <c r="I47" s="43"/>
      <c r="J47" s="43"/>
      <c r="K47" s="43"/>
      <c r="L47" s="43"/>
      <c r="M47" s="43"/>
      <c r="N47" s="43"/>
      <c r="O47" s="43"/>
      <c r="P47" s="43"/>
      <c r="Q47" s="43"/>
      <c r="R47" s="43"/>
    </row>
    <row r="48" spans="1:18" x14ac:dyDescent="0.2">
      <c r="A48" s="7" t="s">
        <v>147</v>
      </c>
      <c r="B48" s="51">
        <v>1</v>
      </c>
      <c r="C48" s="9" t="s">
        <v>145</v>
      </c>
      <c r="D48" s="43"/>
      <c r="E48" s="43"/>
      <c r="F48" s="43"/>
      <c r="G48" s="43"/>
      <c r="H48" s="43"/>
      <c r="I48" s="43"/>
      <c r="J48" s="43"/>
      <c r="K48" s="43"/>
      <c r="L48" s="43"/>
      <c r="M48" s="43"/>
      <c r="N48" s="43"/>
      <c r="O48" s="43"/>
      <c r="P48" s="43"/>
      <c r="Q48" s="43"/>
      <c r="R48" s="43"/>
    </row>
    <row r="49" spans="1:18" x14ac:dyDescent="0.2">
      <c r="A49" s="7" t="s">
        <v>148</v>
      </c>
      <c r="B49" s="51">
        <v>30</v>
      </c>
      <c r="C49" s="9" t="s">
        <v>35</v>
      </c>
      <c r="D49" s="43"/>
      <c r="E49" s="43"/>
      <c r="F49" s="43" t="s">
        <v>28</v>
      </c>
      <c r="G49" s="43" t="s">
        <v>29</v>
      </c>
      <c r="H49" s="43"/>
      <c r="I49" s="43"/>
      <c r="J49" s="43"/>
      <c r="K49" s="43"/>
      <c r="L49" s="43"/>
      <c r="M49" s="43"/>
      <c r="N49" s="43"/>
      <c r="O49" s="43"/>
      <c r="P49" s="43"/>
      <c r="Q49" s="43"/>
      <c r="R49" s="43"/>
    </row>
    <row r="50" spans="1:18" x14ac:dyDescent="0.2">
      <c r="A50" s="7" t="s">
        <v>33</v>
      </c>
      <c r="B50" s="51">
        <v>1000000</v>
      </c>
      <c r="C50" s="6" t="s">
        <v>34</v>
      </c>
      <c r="D50" s="43"/>
      <c r="E50" s="43"/>
      <c r="F50" s="44">
        <v>0</v>
      </c>
      <c r="G50" s="45">
        <f>B36</f>
        <v>5.1717893217893218</v>
      </c>
      <c r="H50" s="43"/>
      <c r="I50" s="43"/>
      <c r="J50" s="43"/>
      <c r="K50" s="43"/>
      <c r="L50" s="43"/>
      <c r="M50" s="43"/>
      <c r="N50" s="43"/>
      <c r="O50" s="43"/>
      <c r="P50" s="43"/>
      <c r="Q50" s="43"/>
      <c r="R50" s="43"/>
    </row>
    <row r="51" spans="1:18" x14ac:dyDescent="0.2">
      <c r="A51" s="7" t="s">
        <v>135</v>
      </c>
      <c r="B51" s="8">
        <f>1/2/3.14/B50/B22*1000000</f>
        <v>5.8166510166439585E-4</v>
      </c>
      <c r="C51" s="6" t="s">
        <v>35</v>
      </c>
      <c r="D51" s="43"/>
      <c r="E51" s="43"/>
      <c r="F51" s="44">
        <f>B26/B25</f>
        <v>0.97142857142857131</v>
      </c>
      <c r="G51" s="45">
        <f>B35</f>
        <v>8.439321789321788</v>
      </c>
      <c r="H51" s="43"/>
      <c r="I51" s="43"/>
      <c r="J51" s="43"/>
      <c r="K51" s="43"/>
      <c r="L51" s="43"/>
      <c r="M51" s="43"/>
      <c r="N51" s="43"/>
      <c r="O51" s="43"/>
      <c r="P51" s="43"/>
      <c r="Q51" s="43"/>
      <c r="R51" s="43"/>
    </row>
    <row r="52" spans="1:18" x14ac:dyDescent="0.2">
      <c r="A52" s="7" t="s">
        <v>136</v>
      </c>
      <c r="B52" s="47">
        <f>Sheet2!BH4/1000</f>
        <v>9.5499258602143673</v>
      </c>
      <c r="C52" s="9" t="s">
        <v>34</v>
      </c>
      <c r="D52" s="43"/>
      <c r="E52" s="43"/>
      <c r="F52" s="44">
        <f>1/B25</f>
        <v>2</v>
      </c>
      <c r="G52" s="45">
        <f>B36</f>
        <v>5.1717893217893218</v>
      </c>
      <c r="H52" s="43"/>
      <c r="I52" s="43"/>
      <c r="J52" s="43"/>
      <c r="K52" s="43"/>
      <c r="L52" s="43"/>
      <c r="M52" s="43"/>
      <c r="N52" s="43"/>
      <c r="O52" s="43"/>
      <c r="P52" s="43"/>
      <c r="Q52" s="43"/>
      <c r="R52" s="43"/>
    </row>
    <row r="53" spans="1:18" x14ac:dyDescent="0.2">
      <c r="A53" s="7" t="s">
        <v>139</v>
      </c>
      <c r="B53" s="6">
        <f>Sheet2!BH5</f>
        <v>66</v>
      </c>
      <c r="C53" s="6" t="s">
        <v>137</v>
      </c>
      <c r="D53" s="43"/>
      <c r="E53" s="43"/>
      <c r="F53" s="44">
        <f>F51+F52</f>
        <v>2.9714285714285715</v>
      </c>
      <c r="G53" s="45">
        <f>B35</f>
        <v>8.439321789321788</v>
      </c>
      <c r="H53" s="43"/>
      <c r="I53" s="43"/>
      <c r="J53" s="43"/>
      <c r="K53" s="43"/>
      <c r="L53" s="43"/>
      <c r="M53" s="43"/>
      <c r="N53" s="43"/>
      <c r="O53" s="43" t="s">
        <v>131</v>
      </c>
      <c r="P53" s="43"/>
      <c r="Q53" s="43"/>
      <c r="R53" s="43"/>
    </row>
    <row r="54" spans="1:18" x14ac:dyDescent="0.2">
      <c r="A54" s="7" t="s">
        <v>138</v>
      </c>
      <c r="B54" s="6">
        <f>Sheet2!BH6*-1</f>
        <v>46</v>
      </c>
      <c r="C54" s="6" t="s">
        <v>97</v>
      </c>
      <c r="D54" s="43"/>
      <c r="E54" s="43"/>
      <c r="F54" s="44">
        <f>2/B25</f>
        <v>4</v>
      </c>
      <c r="G54" s="45">
        <f>B36</f>
        <v>5.1717893217893218</v>
      </c>
      <c r="H54" s="43"/>
      <c r="I54" s="43"/>
      <c r="J54" s="43"/>
      <c r="K54" s="43"/>
      <c r="L54" s="43"/>
      <c r="M54" s="43"/>
      <c r="N54" s="43"/>
      <c r="O54" s="43"/>
      <c r="P54" s="43"/>
      <c r="Q54" s="43"/>
      <c r="R54" s="43"/>
    </row>
    <row r="55" spans="1:18" x14ac:dyDescent="0.2">
      <c r="A55" s="43"/>
      <c r="B55" s="43"/>
      <c r="C55" s="43"/>
      <c r="D55" s="43"/>
      <c r="E55" s="43"/>
      <c r="F55" s="43"/>
      <c r="G55" s="43"/>
      <c r="H55" s="43"/>
      <c r="I55" s="43"/>
      <c r="J55" s="43"/>
      <c r="K55" s="43"/>
      <c r="L55" s="43"/>
      <c r="M55" s="43"/>
      <c r="N55" s="43"/>
      <c r="O55" s="43"/>
      <c r="P55" s="43"/>
      <c r="Q55" s="43"/>
      <c r="R55" s="43"/>
    </row>
    <row r="56" spans="1:18" x14ac:dyDescent="0.2">
      <c r="A56" s="43"/>
      <c r="B56" s="43"/>
      <c r="C56" s="43"/>
      <c r="D56" s="43"/>
      <c r="E56" s="43"/>
      <c r="F56" s="43"/>
      <c r="G56" s="43"/>
      <c r="H56" s="43"/>
      <c r="I56" s="43"/>
      <c r="J56" s="43"/>
      <c r="K56" s="43"/>
      <c r="L56" s="43"/>
      <c r="M56" s="43"/>
      <c r="N56" s="43"/>
      <c r="O56" s="43"/>
      <c r="P56" s="43"/>
      <c r="Q56" s="43"/>
      <c r="R56" s="43"/>
    </row>
    <row r="57" spans="1:18" x14ac:dyDescent="0.2">
      <c r="A57" s="43"/>
      <c r="B57" s="43"/>
      <c r="C57" s="43"/>
      <c r="D57" s="43"/>
      <c r="E57" s="43"/>
      <c r="F57" s="43"/>
      <c r="G57" s="43"/>
      <c r="H57" s="43"/>
      <c r="I57" s="43"/>
      <c r="J57" s="43"/>
      <c r="K57" s="43"/>
      <c r="L57" s="43"/>
      <c r="M57" s="43"/>
      <c r="N57" s="43"/>
      <c r="O57" s="43"/>
      <c r="P57" s="43"/>
      <c r="Q57" s="43"/>
      <c r="R57" s="43"/>
    </row>
    <row r="58" spans="1:18" x14ac:dyDescent="0.2">
      <c r="A58" s="43"/>
      <c r="B58" s="43"/>
      <c r="C58" s="43"/>
      <c r="D58" s="43"/>
      <c r="E58" s="43"/>
      <c r="F58" s="43"/>
      <c r="G58" s="43"/>
      <c r="H58" s="43"/>
      <c r="I58" s="43"/>
      <c r="J58" s="43"/>
      <c r="K58" s="43"/>
      <c r="L58" s="43"/>
      <c r="M58" s="43"/>
      <c r="N58" s="43"/>
      <c r="O58" s="43"/>
      <c r="P58" s="43"/>
      <c r="Q58" s="43"/>
      <c r="R58" s="43"/>
    </row>
    <row r="59" spans="1:18" x14ac:dyDescent="0.2">
      <c r="A59" s="43"/>
      <c r="B59" s="43"/>
      <c r="C59" s="43"/>
      <c r="D59" s="43"/>
      <c r="E59" s="43"/>
      <c r="F59" s="43"/>
      <c r="G59" s="43"/>
      <c r="H59" s="43"/>
      <c r="I59" s="43"/>
      <c r="J59" s="43"/>
      <c r="K59" s="43"/>
      <c r="L59" s="43"/>
      <c r="M59" s="43"/>
      <c r="N59" s="43"/>
      <c r="O59" s="43"/>
      <c r="P59" s="43"/>
      <c r="Q59" s="43"/>
      <c r="R59" s="43"/>
    </row>
    <row r="60" spans="1:18" x14ac:dyDescent="0.2">
      <c r="A60" s="43"/>
      <c r="B60" s="43"/>
      <c r="C60" s="43"/>
      <c r="D60" s="43"/>
      <c r="E60" s="43"/>
      <c r="F60" s="43"/>
      <c r="G60" s="43"/>
      <c r="H60" s="43"/>
      <c r="I60" s="43"/>
      <c r="J60" s="43"/>
      <c r="K60" s="43"/>
      <c r="L60" s="43"/>
      <c r="M60" s="43"/>
      <c r="N60" s="43"/>
      <c r="O60" s="43"/>
      <c r="P60" s="43"/>
      <c r="Q60" s="43"/>
      <c r="R60" s="43"/>
    </row>
    <row r="61" spans="1:18" x14ac:dyDescent="0.2">
      <c r="A61" s="43"/>
      <c r="B61" s="43"/>
      <c r="C61" s="43"/>
      <c r="D61" s="43"/>
      <c r="E61" s="43"/>
      <c r="F61" s="43"/>
      <c r="G61" s="43"/>
      <c r="H61" s="43"/>
      <c r="I61" s="43"/>
      <c r="J61" s="43"/>
      <c r="K61" s="43"/>
      <c r="L61" s="43"/>
      <c r="M61" s="43"/>
      <c r="N61" s="43"/>
      <c r="O61" s="43"/>
      <c r="P61" s="43"/>
      <c r="Q61" s="43"/>
      <c r="R61" s="43"/>
    </row>
    <row r="62" spans="1:18" x14ac:dyDescent="0.2">
      <c r="A62" s="43"/>
      <c r="B62" s="43"/>
      <c r="C62" s="43"/>
      <c r="D62" s="43"/>
      <c r="E62" s="43"/>
      <c r="F62" s="43"/>
      <c r="G62" s="43"/>
      <c r="H62" s="43"/>
      <c r="I62" s="43"/>
      <c r="J62" s="43"/>
      <c r="K62" s="43"/>
      <c r="L62" s="43"/>
      <c r="M62" s="43"/>
      <c r="N62" s="43"/>
      <c r="O62" s="43"/>
      <c r="P62" s="43"/>
      <c r="Q62" s="43"/>
      <c r="R62" s="43"/>
    </row>
    <row r="63" spans="1:18" x14ac:dyDescent="0.2">
      <c r="A63" s="43"/>
      <c r="B63" s="43"/>
      <c r="C63" s="43"/>
      <c r="D63" s="43"/>
      <c r="E63" s="43"/>
      <c r="F63" s="43"/>
      <c r="G63" s="43"/>
      <c r="H63" s="43"/>
      <c r="I63" s="43"/>
      <c r="J63" s="43"/>
      <c r="K63" s="43"/>
      <c r="L63" s="43"/>
      <c r="M63" s="43"/>
      <c r="N63" s="43"/>
      <c r="O63" s="43"/>
      <c r="P63" s="43"/>
      <c r="Q63" s="43"/>
      <c r="R63" s="43"/>
    </row>
    <row r="64" spans="1:18" x14ac:dyDescent="0.2">
      <c r="A64" s="43"/>
      <c r="B64" s="43"/>
      <c r="C64" s="43"/>
      <c r="D64" s="43"/>
      <c r="E64" s="43"/>
      <c r="F64" s="43"/>
      <c r="G64" s="43"/>
      <c r="H64" s="43"/>
      <c r="I64" s="43"/>
      <c r="J64" s="43"/>
      <c r="K64" s="43"/>
      <c r="L64" s="43"/>
      <c r="M64" s="43"/>
      <c r="N64" s="43"/>
      <c r="O64" s="43"/>
      <c r="P64" s="43"/>
      <c r="Q64" s="43"/>
      <c r="R64" s="43"/>
    </row>
    <row r="65" spans="1:18" x14ac:dyDescent="0.2">
      <c r="A65" s="43"/>
      <c r="B65" s="43"/>
      <c r="C65" s="43"/>
      <c r="D65" s="43"/>
      <c r="E65" s="43"/>
      <c r="F65" s="43"/>
      <c r="G65" s="43"/>
      <c r="H65" s="43"/>
      <c r="I65" s="43"/>
      <c r="J65" s="43"/>
      <c r="K65" s="43"/>
      <c r="L65" s="43"/>
      <c r="M65" s="43"/>
      <c r="N65" s="43"/>
      <c r="O65" s="43"/>
      <c r="P65" s="43"/>
      <c r="Q65" s="43"/>
      <c r="R65" s="43"/>
    </row>
    <row r="66" spans="1:18" x14ac:dyDescent="0.2">
      <c r="A66" s="43"/>
      <c r="B66" s="43"/>
      <c r="C66" s="43"/>
      <c r="D66" s="43"/>
      <c r="E66" s="43"/>
      <c r="F66" s="43"/>
      <c r="G66" s="43"/>
      <c r="H66" s="43"/>
      <c r="I66" s="43"/>
      <c r="J66" s="43"/>
      <c r="K66" s="43"/>
      <c r="L66" s="43"/>
      <c r="M66" s="43"/>
      <c r="N66" s="43"/>
      <c r="O66" s="43"/>
      <c r="P66" s="43"/>
      <c r="Q66" s="43"/>
      <c r="R66" s="43"/>
    </row>
    <row r="67" spans="1:18" x14ac:dyDescent="0.2">
      <c r="A67" s="43"/>
      <c r="B67" s="43"/>
      <c r="C67" s="43"/>
      <c r="D67" s="43"/>
      <c r="E67" s="43"/>
      <c r="F67" s="43"/>
      <c r="G67" s="43"/>
      <c r="H67" s="43"/>
      <c r="I67" s="43"/>
      <c r="J67" s="43"/>
      <c r="K67" s="43"/>
      <c r="L67" s="43"/>
      <c r="M67" s="43"/>
      <c r="N67" s="43"/>
      <c r="O67" s="43"/>
      <c r="P67" s="43"/>
      <c r="Q67" s="43"/>
      <c r="R67" s="43"/>
    </row>
    <row r="68" spans="1:18" x14ac:dyDescent="0.2">
      <c r="A68" s="43"/>
      <c r="B68" s="43"/>
      <c r="C68" s="43"/>
      <c r="D68" s="43"/>
      <c r="E68" s="43"/>
      <c r="F68" s="43"/>
      <c r="G68" s="43"/>
      <c r="H68" s="43"/>
      <c r="I68" s="43"/>
      <c r="J68" s="43"/>
      <c r="K68" s="43"/>
      <c r="L68" s="43"/>
      <c r="M68" s="43"/>
      <c r="N68" s="43"/>
      <c r="O68" s="43"/>
      <c r="P68" s="43"/>
      <c r="Q68" s="43"/>
      <c r="R68" s="43"/>
    </row>
    <row r="69" spans="1:18" x14ac:dyDescent="0.2">
      <c r="A69" s="43"/>
      <c r="B69" s="43"/>
      <c r="C69" s="43"/>
      <c r="D69" s="43"/>
      <c r="E69" s="43"/>
      <c r="F69" s="43"/>
      <c r="G69" s="43"/>
      <c r="H69" s="43"/>
      <c r="I69" s="43"/>
      <c r="J69" s="43"/>
      <c r="K69" s="43"/>
      <c r="L69" s="43"/>
      <c r="M69" s="43"/>
      <c r="N69" s="43"/>
      <c r="O69" s="43"/>
      <c r="P69" s="43"/>
      <c r="Q69" s="43"/>
      <c r="R69" s="43"/>
    </row>
    <row r="70" spans="1:18" x14ac:dyDescent="0.2">
      <c r="A70" s="43"/>
      <c r="B70" s="43"/>
      <c r="C70" s="43"/>
      <c r="D70" s="43"/>
      <c r="E70" s="43"/>
      <c r="F70" s="43"/>
      <c r="G70" s="43"/>
      <c r="H70" s="43"/>
      <c r="I70" s="43"/>
      <c r="J70" s="43"/>
      <c r="K70" s="43"/>
      <c r="L70" s="43"/>
      <c r="M70" s="43"/>
      <c r="N70" s="43"/>
      <c r="O70" s="43"/>
      <c r="P70" s="43"/>
      <c r="Q70" s="43"/>
      <c r="R70" s="43"/>
    </row>
    <row r="71" spans="1:18" x14ac:dyDescent="0.2">
      <c r="A71" s="43"/>
      <c r="B71" s="43"/>
      <c r="C71" s="43"/>
      <c r="D71" s="43"/>
      <c r="E71" s="43"/>
      <c r="F71" s="43"/>
      <c r="G71" s="43"/>
      <c r="H71" s="43"/>
      <c r="I71" s="43"/>
      <c r="J71" s="43"/>
      <c r="K71" s="43"/>
      <c r="L71" s="43"/>
      <c r="M71" s="43"/>
      <c r="N71" s="43"/>
      <c r="O71" s="43"/>
      <c r="P71" s="43"/>
      <c r="Q71" s="43"/>
      <c r="R71" s="43"/>
    </row>
    <row r="72" spans="1:18" x14ac:dyDescent="0.2">
      <c r="A72" s="43"/>
      <c r="B72" s="43"/>
      <c r="C72" s="43"/>
      <c r="D72" s="43"/>
      <c r="E72" s="43"/>
      <c r="F72" s="43"/>
      <c r="G72" s="43"/>
      <c r="H72" s="43"/>
      <c r="I72" s="43"/>
      <c r="J72" s="43"/>
      <c r="K72" s="43"/>
      <c r="L72" s="43"/>
      <c r="M72" s="43"/>
      <c r="N72" s="43"/>
      <c r="O72" s="43"/>
      <c r="P72" s="43"/>
      <c r="Q72" s="43"/>
      <c r="R72" s="43"/>
    </row>
    <row r="73" spans="1:18" x14ac:dyDescent="0.2">
      <c r="A73" s="43"/>
      <c r="B73" s="43"/>
      <c r="C73" s="43"/>
      <c r="D73" s="43"/>
      <c r="E73" s="43"/>
      <c r="F73" s="43"/>
      <c r="G73" s="43"/>
      <c r="H73" s="43"/>
      <c r="I73" s="43"/>
      <c r="J73" s="43"/>
      <c r="K73" s="43"/>
      <c r="L73" s="43"/>
      <c r="M73" s="43"/>
      <c r="N73" s="43"/>
      <c r="O73" s="43"/>
      <c r="P73" s="43"/>
      <c r="Q73" s="43"/>
      <c r="R73" s="43"/>
    </row>
    <row r="74" spans="1:18" x14ac:dyDescent="0.2">
      <c r="A74" s="43"/>
      <c r="B74" s="43"/>
      <c r="C74" s="43"/>
      <c r="D74" s="43"/>
      <c r="E74" s="43"/>
      <c r="F74" s="43"/>
      <c r="G74" s="43"/>
      <c r="H74" s="43"/>
      <c r="I74" s="43"/>
      <c r="J74" s="43"/>
      <c r="K74" s="43"/>
      <c r="L74" s="43"/>
      <c r="M74" s="43"/>
      <c r="N74" s="43"/>
      <c r="O74" s="43"/>
      <c r="P74" s="43"/>
      <c r="Q74" s="43"/>
      <c r="R74" s="43"/>
    </row>
    <row r="75" spans="1:18" x14ac:dyDescent="0.2">
      <c r="A75" s="43"/>
      <c r="B75" s="43"/>
      <c r="C75" s="43"/>
      <c r="D75" s="43"/>
      <c r="E75" s="43"/>
      <c r="F75" s="43"/>
      <c r="G75" s="43"/>
      <c r="H75" s="43"/>
      <c r="I75" s="43"/>
      <c r="J75" s="43"/>
      <c r="K75" s="43"/>
      <c r="L75" s="43"/>
      <c r="M75" s="43"/>
      <c r="N75" s="43"/>
      <c r="O75" s="43"/>
      <c r="P75" s="43"/>
      <c r="Q75" s="43"/>
      <c r="R75" s="43"/>
    </row>
    <row r="76" spans="1:18" x14ac:dyDescent="0.2">
      <c r="A76" s="43"/>
      <c r="B76" s="43"/>
      <c r="C76" s="43"/>
      <c r="D76" s="43"/>
      <c r="E76" s="43"/>
      <c r="F76" s="43"/>
      <c r="G76" s="43"/>
      <c r="H76" s="43"/>
      <c r="I76" s="43"/>
      <c r="J76" s="43"/>
      <c r="K76" s="43"/>
      <c r="L76" s="43"/>
      <c r="M76" s="43"/>
      <c r="N76" s="43"/>
      <c r="O76" s="43"/>
      <c r="P76" s="43"/>
      <c r="Q76" s="43"/>
      <c r="R76" s="43"/>
    </row>
    <row r="77" spans="1:18" x14ac:dyDescent="0.2">
      <c r="A77" s="43"/>
      <c r="B77" s="43"/>
      <c r="C77" s="43"/>
      <c r="D77" s="43"/>
      <c r="E77" s="43"/>
      <c r="F77" s="43"/>
      <c r="G77" s="43"/>
      <c r="H77" s="43"/>
      <c r="I77" s="43"/>
      <c r="J77" s="43"/>
      <c r="K77" s="43"/>
      <c r="L77" s="43"/>
      <c r="M77" s="43"/>
      <c r="N77" s="43"/>
      <c r="O77" s="43"/>
      <c r="P77" s="43"/>
      <c r="Q77" s="43"/>
      <c r="R77" s="43"/>
    </row>
    <row r="78" spans="1:18" x14ac:dyDescent="0.2">
      <c r="A78" s="43"/>
      <c r="B78" s="43"/>
      <c r="C78" s="43"/>
      <c r="D78" s="43"/>
      <c r="E78" s="43"/>
      <c r="F78" s="43"/>
      <c r="G78" s="43"/>
      <c r="H78" s="43"/>
      <c r="I78" s="43"/>
      <c r="J78" s="43"/>
      <c r="K78" s="43"/>
      <c r="L78" s="43"/>
      <c r="M78" s="43"/>
      <c r="N78" s="43"/>
      <c r="O78" s="43"/>
      <c r="P78" s="43"/>
      <c r="Q78" s="43"/>
      <c r="R78" s="43"/>
    </row>
    <row r="79" spans="1:18" x14ac:dyDescent="0.2">
      <c r="A79" s="43"/>
      <c r="B79" s="43"/>
      <c r="C79" s="43"/>
      <c r="D79" s="43"/>
      <c r="E79" s="43"/>
      <c r="F79" s="43"/>
      <c r="G79" s="43"/>
      <c r="H79" s="43"/>
      <c r="I79" s="43"/>
      <c r="J79" s="43"/>
      <c r="K79" s="43"/>
      <c r="L79" s="43"/>
      <c r="M79" s="43"/>
      <c r="N79" s="43"/>
      <c r="O79" s="43"/>
      <c r="P79" s="43"/>
      <c r="Q79" s="43"/>
      <c r="R79" s="43"/>
    </row>
    <row r="80" spans="1:18" x14ac:dyDescent="0.2">
      <c r="A80" s="43"/>
      <c r="B80" s="43"/>
      <c r="C80" s="43"/>
      <c r="D80" s="43"/>
      <c r="E80" s="43"/>
      <c r="F80" s="43"/>
      <c r="G80" s="43"/>
      <c r="H80" s="43"/>
      <c r="I80" s="43"/>
      <c r="J80" s="43"/>
      <c r="K80" s="43"/>
      <c r="L80" s="43"/>
      <c r="M80" s="43"/>
      <c r="N80" s="43"/>
      <c r="O80" s="43"/>
      <c r="P80" s="43"/>
      <c r="Q80" s="43"/>
      <c r="R80" s="43"/>
    </row>
    <row r="81" spans="1:18" x14ac:dyDescent="0.2">
      <c r="A81" s="43"/>
      <c r="B81" s="43"/>
      <c r="C81" s="43"/>
      <c r="D81" s="43"/>
      <c r="E81" s="43"/>
      <c r="F81" s="43"/>
      <c r="G81" s="43"/>
      <c r="H81" s="43"/>
      <c r="I81" s="43"/>
      <c r="J81" s="43"/>
      <c r="K81" s="43"/>
      <c r="L81" s="43"/>
      <c r="M81" s="43"/>
      <c r="N81" s="43"/>
      <c r="O81" s="43"/>
      <c r="P81" s="43"/>
      <c r="Q81" s="43"/>
      <c r="R81" s="43"/>
    </row>
    <row r="82" spans="1:18" x14ac:dyDescent="0.2">
      <c r="A82" s="43"/>
      <c r="B82" s="43"/>
      <c r="C82" s="43"/>
      <c r="D82" s="43"/>
      <c r="E82" s="43"/>
      <c r="F82" s="43"/>
      <c r="G82" s="43"/>
      <c r="H82" s="43"/>
      <c r="I82" s="43"/>
      <c r="J82" s="43"/>
      <c r="K82" s="43"/>
      <c r="L82" s="43"/>
      <c r="M82" s="43"/>
      <c r="N82" s="43"/>
      <c r="O82" s="43"/>
      <c r="P82" s="43"/>
      <c r="Q82" s="43"/>
      <c r="R82" s="43"/>
    </row>
    <row r="83" spans="1:18" x14ac:dyDescent="0.2">
      <c r="A83" s="43"/>
      <c r="B83" s="43"/>
      <c r="C83" s="43"/>
      <c r="D83" s="43"/>
      <c r="E83" s="43"/>
      <c r="F83" s="43"/>
      <c r="G83" s="43"/>
      <c r="H83" s="43"/>
      <c r="I83" s="43"/>
      <c r="J83" s="43"/>
      <c r="K83" s="43"/>
      <c r="L83" s="43"/>
      <c r="M83" s="43"/>
      <c r="N83" s="43"/>
      <c r="O83" s="43"/>
      <c r="P83" s="43"/>
      <c r="Q83" s="43"/>
      <c r="R83" s="43"/>
    </row>
    <row r="84" spans="1:18" x14ac:dyDescent="0.2">
      <c r="A84" s="43"/>
      <c r="B84" s="43"/>
      <c r="C84" s="43"/>
      <c r="D84" s="43"/>
      <c r="E84" s="43"/>
      <c r="F84" s="43"/>
      <c r="G84" s="43"/>
      <c r="H84" s="43"/>
      <c r="I84" s="43"/>
      <c r="J84" s="43"/>
      <c r="K84" s="43"/>
      <c r="L84" s="43"/>
      <c r="M84" s="43"/>
      <c r="N84" s="43"/>
      <c r="O84" s="43"/>
      <c r="P84" s="43"/>
      <c r="Q84" s="43"/>
      <c r="R84" s="43"/>
    </row>
    <row r="85" spans="1:18" x14ac:dyDescent="0.2">
      <c r="A85" s="43"/>
      <c r="B85" s="43"/>
      <c r="C85" s="43"/>
      <c r="D85" s="43"/>
      <c r="E85" s="43"/>
      <c r="F85" s="43"/>
      <c r="G85" s="43"/>
      <c r="H85" s="43"/>
      <c r="I85" s="43"/>
      <c r="J85" s="43"/>
      <c r="K85" s="43"/>
      <c r="L85" s="43"/>
      <c r="M85" s="43"/>
      <c r="N85" s="43"/>
      <c r="O85" s="43"/>
      <c r="P85" s="43"/>
      <c r="Q85" s="43"/>
      <c r="R85" s="43"/>
    </row>
    <row r="86" spans="1:18" x14ac:dyDescent="0.2">
      <c r="A86" s="43"/>
      <c r="B86" s="43"/>
      <c r="C86" s="43"/>
      <c r="D86" s="43"/>
      <c r="E86" s="43"/>
      <c r="F86" s="43"/>
      <c r="G86" s="43"/>
      <c r="H86" s="43"/>
      <c r="I86" s="43"/>
      <c r="J86" s="43"/>
      <c r="K86" s="43"/>
      <c r="L86" s="43"/>
      <c r="M86" s="43"/>
      <c r="N86" s="43"/>
      <c r="O86" s="43"/>
      <c r="P86" s="43"/>
      <c r="Q86" s="43"/>
      <c r="R86" s="43"/>
    </row>
    <row r="87" spans="1:18" x14ac:dyDescent="0.2">
      <c r="A87" s="43"/>
      <c r="B87" s="43"/>
      <c r="C87" s="43"/>
      <c r="D87" s="43"/>
      <c r="E87" s="43"/>
      <c r="F87" s="43"/>
      <c r="G87" s="43"/>
      <c r="H87" s="43"/>
      <c r="I87" s="43"/>
      <c r="J87" s="43"/>
      <c r="K87" s="43"/>
      <c r="L87" s="43"/>
      <c r="M87" s="43"/>
      <c r="N87" s="43"/>
      <c r="O87" s="43"/>
      <c r="P87" s="43"/>
      <c r="Q87" s="43"/>
      <c r="R87" s="43"/>
    </row>
    <row r="88" spans="1:18" x14ac:dyDescent="0.2">
      <c r="A88" s="43"/>
      <c r="B88" s="43"/>
      <c r="C88" s="43"/>
      <c r="D88" s="43"/>
      <c r="E88" s="43"/>
      <c r="F88" s="43"/>
      <c r="G88" s="43"/>
      <c r="H88" s="43"/>
      <c r="I88" s="43"/>
      <c r="J88" s="43"/>
      <c r="K88" s="43"/>
      <c r="L88" s="43"/>
      <c r="M88" s="43"/>
      <c r="N88" s="43"/>
      <c r="O88" s="43"/>
      <c r="P88" s="43"/>
      <c r="Q88" s="43"/>
      <c r="R88" s="43"/>
    </row>
  </sheetData>
  <sheetProtection password="DEFD" sheet="1" objects="1" scenarios="1" formatCells="0" formatColumns="0" formatRows="0" insertColumns="0" insertRows="0" insertHyperlinks="0" deleteColumns="0" deleteRows="0" selectLockedCells="1" sort="0" autoFilter="0" pivotTables="0"/>
  <mergeCells count="10">
    <mergeCell ref="A38:C38"/>
    <mergeCell ref="A46:C46"/>
    <mergeCell ref="A15:C15"/>
    <mergeCell ref="A20:C20"/>
    <mergeCell ref="B1:R3"/>
    <mergeCell ref="A10:C10"/>
    <mergeCell ref="A7:R9"/>
    <mergeCell ref="A24:C24"/>
    <mergeCell ref="A28:C28"/>
    <mergeCell ref="A1:A3"/>
  </mergeCells>
  <pageMargins left="0.7" right="0.7" top="0.75" bottom="0.75" header="0.3" footer="0.3"/>
  <pageSetup orientation="portrait" r:id="rId1"/>
  <drawing r:id="rId2"/>
  <legacyDrawing r:id="rId3"/>
  <oleObjects>
    <mc:AlternateContent xmlns:mc="http://schemas.openxmlformats.org/markup-compatibility/2006">
      <mc:Choice Requires="x14">
        <oleObject progId="Visio.Drawing.11" shapeId="1037" r:id="rId4">
          <objectPr defaultSize="0" r:id="rId5">
            <anchor moveWithCells="1">
              <from>
                <xdr:col>4</xdr:col>
                <xdr:colOff>241300</xdr:colOff>
                <xdr:row>9</xdr:row>
                <xdr:rowOff>63500</xdr:rowOff>
              </from>
              <to>
                <xdr:col>14</xdr:col>
                <xdr:colOff>342900</xdr:colOff>
                <xdr:row>26</xdr:row>
                <xdr:rowOff>88900</xdr:rowOff>
              </to>
            </anchor>
          </objectPr>
        </oleObject>
      </mc:Choice>
      <mc:Fallback>
        <oleObject progId="Visio.Drawing.11" shapeId="103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822"/>
  <sheetViews>
    <sheetView topLeftCell="A32" zoomScale="85" zoomScaleNormal="85" workbookViewId="0">
      <selection activeCell="B43" sqref="B43"/>
    </sheetView>
  </sheetViews>
  <sheetFormatPr baseColWidth="10" defaultColWidth="8.83203125" defaultRowHeight="15" x14ac:dyDescent="0.2"/>
  <cols>
    <col min="2" max="2" width="25" customWidth="1"/>
    <col min="4" max="4" width="12.1640625" bestFit="1" customWidth="1"/>
    <col min="27" max="28" width="12.1640625" customWidth="1"/>
    <col min="29" max="29" width="11" customWidth="1"/>
    <col min="30" max="30" width="13.83203125" customWidth="1"/>
    <col min="31" max="31" width="12.1640625" customWidth="1"/>
    <col min="32" max="32" width="13.1640625" customWidth="1"/>
    <col min="33" max="33" width="9.6640625" customWidth="1"/>
    <col min="34" max="34" width="14.1640625" customWidth="1"/>
    <col min="35" max="35" width="15" customWidth="1"/>
    <col min="36" max="36" width="12.83203125" customWidth="1"/>
    <col min="37" max="37" width="14.1640625" customWidth="1"/>
    <col min="38" max="38" width="13.83203125" customWidth="1"/>
    <col min="39" max="39" width="15.6640625" customWidth="1"/>
    <col min="40" max="40" width="8" bestFit="1" customWidth="1"/>
    <col min="41" max="41" width="11.6640625" customWidth="1"/>
    <col min="42" max="42" width="18.83203125" customWidth="1"/>
    <col min="43" max="43" width="14.6640625" customWidth="1"/>
    <col min="44" max="44" width="11.6640625" customWidth="1"/>
    <col min="45" max="45" width="13.6640625" customWidth="1"/>
    <col min="46" max="46" width="13.83203125" customWidth="1"/>
    <col min="47" max="47" width="14" customWidth="1"/>
    <col min="50" max="50" width="10.1640625" bestFit="1" customWidth="1"/>
    <col min="52" max="52" width="9.33203125" customWidth="1"/>
    <col min="53" max="53" width="10.33203125" customWidth="1"/>
    <col min="54" max="54" width="13.83203125" customWidth="1"/>
    <col min="60" max="60" width="12" bestFit="1" customWidth="1"/>
  </cols>
  <sheetData>
    <row r="1" spans="1:64" ht="48" customHeight="1" thickBot="1" x14ac:dyDescent="0.25">
      <c r="A1" s="77" t="s">
        <v>36</v>
      </c>
      <c r="B1" s="77"/>
      <c r="C1" s="77"/>
      <c r="D1" s="77"/>
      <c r="E1" s="77"/>
      <c r="F1" s="77"/>
      <c r="G1" s="77"/>
      <c r="H1" s="77"/>
      <c r="I1" s="77"/>
      <c r="J1" s="77"/>
      <c r="K1" s="77"/>
      <c r="L1" s="77"/>
      <c r="M1" s="77"/>
      <c r="N1" s="77"/>
      <c r="O1" s="77"/>
      <c r="P1" s="77"/>
      <c r="Q1" s="77"/>
      <c r="R1" s="77"/>
      <c r="S1" s="77"/>
      <c r="BG1" s="37"/>
      <c r="BH1" s="37"/>
      <c r="BI1" s="37"/>
      <c r="BJ1" s="37"/>
      <c r="BK1" s="37"/>
      <c r="BL1" s="37"/>
    </row>
    <row r="2" spans="1:64" x14ac:dyDescent="0.2">
      <c r="A2" t="s">
        <v>37</v>
      </c>
      <c r="B2" s="12">
        <f>Sheet1!B25*1000</f>
        <v>500</v>
      </c>
      <c r="C2" t="s">
        <v>34</v>
      </c>
      <c r="D2">
        <f>B2*1000</f>
        <v>500000</v>
      </c>
      <c r="V2" s="13"/>
      <c r="W2" s="14"/>
      <c r="X2" s="78" t="s">
        <v>38</v>
      </c>
      <c r="Y2" s="78"/>
      <c r="Z2" s="78"/>
      <c r="AA2" s="78"/>
      <c r="AB2" s="78"/>
      <c r="AC2" s="78"/>
      <c r="AD2" s="78"/>
      <c r="AE2" s="78"/>
      <c r="AF2" s="78"/>
      <c r="AG2" s="79" t="s">
        <v>39</v>
      </c>
      <c r="AH2" s="79"/>
      <c r="AI2" s="79"/>
      <c r="AJ2" s="79"/>
      <c r="AK2" s="79"/>
      <c r="AL2" s="79"/>
      <c r="AM2" s="79"/>
      <c r="AN2" s="79"/>
      <c r="AO2" s="79"/>
      <c r="AP2" s="15"/>
      <c r="AQ2" s="16"/>
      <c r="AR2" s="80" t="s">
        <v>40</v>
      </c>
      <c r="AS2" s="81"/>
      <c r="AT2" s="82" t="s">
        <v>41</v>
      </c>
      <c r="AU2" s="83"/>
      <c r="AV2" s="82" t="s">
        <v>41</v>
      </c>
      <c r="AW2" s="83"/>
      <c r="AX2" s="82" t="s">
        <v>41</v>
      </c>
      <c r="AY2" s="83"/>
      <c r="AZ2" s="84" t="s">
        <v>42</v>
      </c>
      <c r="BA2" s="84"/>
      <c r="BB2" s="84"/>
      <c r="BC2" s="37"/>
      <c r="BD2" s="84" t="s">
        <v>140</v>
      </c>
      <c r="BE2" s="84"/>
      <c r="BF2" s="84"/>
      <c r="BG2" s="37"/>
      <c r="BH2" s="37"/>
      <c r="BI2" s="37"/>
      <c r="BJ2" s="37"/>
      <c r="BK2" s="37"/>
      <c r="BL2" s="37"/>
    </row>
    <row r="3" spans="1:64" ht="16" x14ac:dyDescent="0.2">
      <c r="A3" t="s">
        <v>43</v>
      </c>
      <c r="B3" s="12">
        <v>0.6</v>
      </c>
      <c r="C3" t="s">
        <v>4</v>
      </c>
      <c r="V3" s="17"/>
      <c r="W3" s="18" t="s">
        <v>44</v>
      </c>
      <c r="X3" s="19" t="s">
        <v>45</v>
      </c>
      <c r="Y3" s="19" t="s">
        <v>46</v>
      </c>
      <c r="Z3" s="19" t="s">
        <v>47</v>
      </c>
      <c r="AA3" s="19" t="s">
        <v>48</v>
      </c>
      <c r="AB3" s="19" t="s">
        <v>49</v>
      </c>
      <c r="AC3" s="19" t="s">
        <v>50</v>
      </c>
      <c r="AD3" s="19" t="s">
        <v>51</v>
      </c>
      <c r="AE3" s="19" t="s">
        <v>52</v>
      </c>
      <c r="AF3" s="19" t="s">
        <v>53</v>
      </c>
      <c r="AG3" s="20" t="s">
        <v>54</v>
      </c>
      <c r="AH3" s="21" t="s">
        <v>55</v>
      </c>
      <c r="AI3" s="21" t="s">
        <v>56</v>
      </c>
      <c r="AJ3" s="21" t="s">
        <v>57</v>
      </c>
      <c r="AK3" s="21" t="s">
        <v>58</v>
      </c>
      <c r="AL3" s="21" t="s">
        <v>59</v>
      </c>
      <c r="AM3" s="21" t="s">
        <v>60</v>
      </c>
      <c r="AN3" s="21" t="s">
        <v>61</v>
      </c>
      <c r="AO3" s="21" t="s">
        <v>62</v>
      </c>
      <c r="AP3" s="22" t="s">
        <v>63</v>
      </c>
      <c r="AQ3" s="23" t="s">
        <v>64</v>
      </c>
      <c r="AR3" s="24" t="s">
        <v>65</v>
      </c>
      <c r="AS3" s="25" t="s">
        <v>66</v>
      </c>
      <c r="AT3" s="26" t="s">
        <v>67</v>
      </c>
      <c r="AU3" s="27" t="s">
        <v>68</v>
      </c>
      <c r="AV3" s="26" t="s">
        <v>69</v>
      </c>
      <c r="AW3" s="27" t="s">
        <v>70</v>
      </c>
      <c r="AX3" s="26" t="s">
        <v>71</v>
      </c>
      <c r="AY3" s="27" t="s">
        <v>72</v>
      </c>
      <c r="AZ3" s="28" t="s">
        <v>73</v>
      </c>
      <c r="BA3" s="28" t="s">
        <v>74</v>
      </c>
      <c r="BB3" s="28" t="s">
        <v>132</v>
      </c>
      <c r="BC3" s="48"/>
      <c r="BD3" s="28" t="s">
        <v>73</v>
      </c>
      <c r="BE3" s="28" t="s">
        <v>74</v>
      </c>
      <c r="BF3" s="28" t="s">
        <v>132</v>
      </c>
      <c r="BG3" s="37"/>
      <c r="BH3" s="37"/>
      <c r="BI3" s="37"/>
      <c r="BJ3" s="37"/>
      <c r="BK3" s="37"/>
      <c r="BL3" s="37"/>
    </row>
    <row r="4" spans="1:64" x14ac:dyDescent="0.2">
      <c r="A4" t="s">
        <v>75</v>
      </c>
      <c r="B4" s="12">
        <v>0.18</v>
      </c>
      <c r="C4" t="s">
        <v>76</v>
      </c>
      <c r="D4">
        <f>B4/1000</f>
        <v>1.7999999999999998E-4</v>
      </c>
      <c r="V4" s="29">
        <v>1</v>
      </c>
      <c r="W4" s="50">
        <f>10*10^V4</f>
        <v>100</v>
      </c>
      <c r="X4" s="30">
        <f>DC_gain_power</f>
        <v>-0.43247621687911453</v>
      </c>
      <c r="Y4" s="31">
        <f t="shared" ref="Y4:Y5" si="0">20*LOG(1/SQRT((W4/fp)^2+1))</f>
        <v>-1.0836336594956461E-2</v>
      </c>
      <c r="Z4" s="31">
        <f t="shared" ref="Z4:Z5" si="1">-180/PI()*ATAN(W4/fp)</f>
        <v>-2.8614187158819018</v>
      </c>
      <c r="AA4" s="31">
        <f t="shared" ref="AA4:AA5" si="2">20*LOG(SQRT((W4/fzRHP)^2+1))</f>
        <v>8.6649824065435071E-6</v>
      </c>
      <c r="AB4" s="31">
        <f t="shared" ref="AB4:AB5" si="3">-180/PI()*ATAN(W4/fzRHP)</f>
        <v>-8.0930877106856702E-2</v>
      </c>
      <c r="AC4" s="31">
        <f>20*LOG(SQRT((W4/fzESR)^2+1))</f>
        <v>3.1701571141378208E-9</v>
      </c>
      <c r="AD4" s="31">
        <f t="shared" ref="AD4:AD5" si="4">180/PI()*ATAN(W4/fzESR)</f>
        <v>1.5479999996233426E-3</v>
      </c>
      <c r="AE4" s="31">
        <f>X4+Y4+AA4+AC4</f>
        <v>-0.44330388532150733</v>
      </c>
      <c r="AF4" s="31">
        <f>Z4+AB4+AD4</f>
        <v>-2.9408015929891351</v>
      </c>
      <c r="AG4" s="31">
        <f t="shared" ref="AG4:AG67" si="5">DC_gain_comp</f>
        <v>92.110410468749379</v>
      </c>
      <c r="AH4" s="31">
        <f t="shared" ref="AH4:AH5" si="6">20*LOG(1/SQRT((W4/fp_comp1)^2+1))</f>
        <v>-43.225508881920376</v>
      </c>
      <c r="AI4" s="31">
        <f t="shared" ref="AI4:AI5" si="7">-180/PI()*ATAN(W4/fp_comp1)</f>
        <v>-89.604769335515655</v>
      </c>
      <c r="AJ4" s="31">
        <f>20*LOG(SQRT((W4/fz_comp)^2+1))</f>
        <v>2.2835766472634358E-3</v>
      </c>
      <c r="AK4" s="31">
        <f t="shared" ref="AK4:AK5" si="8">180/PI()*ATAN(W4/fz_comp)</f>
        <v>1.3137697060359494</v>
      </c>
      <c r="AL4" s="32">
        <f t="shared" ref="AL4:AL5" si="9">20*LOG(1/SQRT((W4/fp_comp2)^2+1))</f>
        <v>-2.0557589203149708E-6</v>
      </c>
      <c r="AM4" s="31">
        <f t="shared" ref="AM4:AM5" si="10">-180/PI()*ATAN(W4/fp_comp2)</f>
        <v>-3.9419993780102656E-2</v>
      </c>
      <c r="AN4" s="31">
        <f>AG4+AH4+AJ4+AL4</f>
        <v>48.887183107717348</v>
      </c>
      <c r="AO4" s="31">
        <f>AI4+AK4+AM4</f>
        <v>-88.3304196232598</v>
      </c>
      <c r="AP4" s="30">
        <f t="shared" ref="AP4:AP67" si="11">-20*LOG(GmPS*Rsns)</f>
        <v>23.609121289162623</v>
      </c>
      <c r="AQ4" s="30">
        <f t="shared" ref="AQ4:AQ67" si="12">20*LOG(Vref/Vout)</f>
        <v>-26.68237036067254</v>
      </c>
      <c r="AR4" s="31">
        <f>AE4+AN4+AP4+AQ4</f>
        <v>45.37063015088593</v>
      </c>
      <c r="AS4" s="33">
        <f>AF4+AO4</f>
        <v>-91.271221216248932</v>
      </c>
      <c r="AT4" s="31">
        <f t="shared" ref="AT4:AT5" si="13">20*LOG(SQRT((W4/fz_ff)^2+1))</f>
        <v>4.2430408528344531E-14</v>
      </c>
      <c r="AU4" s="31">
        <f t="shared" ref="AU4:AU5" si="14">180/PI()*ATAN(W4/fz_ff)</f>
        <v>5.7324840764331007E-6</v>
      </c>
      <c r="AV4" s="32">
        <f t="shared" ref="AV4:AV5" si="15">20*LOG(1/SQRT((W4/fp_ff)^2+1))</f>
        <v>0</v>
      </c>
      <c r="AW4" s="31">
        <f t="shared" ref="AW4:AW5" si="16">-180/PI()*ATAN(W4/fp_ff)</f>
        <v>-2.6559771782701716E-7</v>
      </c>
      <c r="AX4" s="34">
        <f>AT4+AV4</f>
        <v>4.2430408528344531E-14</v>
      </c>
      <c r="AY4" s="35">
        <f>AU4+AW4</f>
        <v>5.4668863586060834E-6</v>
      </c>
      <c r="AZ4" s="10">
        <f>AR4+AX4</f>
        <v>45.370630150885972</v>
      </c>
      <c r="BA4" s="10">
        <f>AS4+AY4</f>
        <v>-91.271215749362568</v>
      </c>
      <c r="BB4" s="10">
        <f>BA4+180</f>
        <v>88.728784250637432</v>
      </c>
      <c r="BC4" s="37"/>
      <c r="BD4" s="46">
        <f>ROUND(AZ4,0)</f>
        <v>45</v>
      </c>
      <c r="BE4" s="46">
        <f>ROUND(BA4,0)</f>
        <v>-91</v>
      </c>
      <c r="BF4" s="46">
        <f>ROUND(BB4,0)</f>
        <v>89</v>
      </c>
      <c r="BG4" s="37" t="s">
        <v>141</v>
      </c>
      <c r="BH4" s="49">
        <f>LOOKUP(1,0/(BD4:BD822=0),W4:W822)</f>
        <v>9549.9258602143673</v>
      </c>
      <c r="BI4" s="37"/>
      <c r="BJ4" s="37"/>
      <c r="BK4" s="37"/>
      <c r="BL4" s="37"/>
    </row>
    <row r="5" spans="1:64" x14ac:dyDescent="0.2">
      <c r="A5" t="s">
        <v>77</v>
      </c>
      <c r="B5" s="12">
        <v>66</v>
      </c>
      <c r="C5" t="s">
        <v>78</v>
      </c>
      <c r="D5">
        <f>B5/1000</f>
        <v>6.6000000000000003E-2</v>
      </c>
      <c r="V5" s="29">
        <v>1.01</v>
      </c>
      <c r="W5" s="36">
        <f t="shared" ref="W5:W6" si="17">10*10^V5</f>
        <v>102.32929922807543</v>
      </c>
      <c r="X5" s="30">
        <f t="shared" ref="X5:X68" si="18">DC_gain_power</f>
        <v>-0.43247621687911453</v>
      </c>
      <c r="Y5" s="31">
        <f t="shared" si="0"/>
        <v>-1.1346370844357336E-2</v>
      </c>
      <c r="Z5" s="31">
        <f t="shared" si="1"/>
        <v>-2.9279550592571524</v>
      </c>
      <c r="AA5" s="31">
        <f t="shared" si="2"/>
        <v>9.0733500195768831E-6</v>
      </c>
      <c r="AB5" s="31">
        <f t="shared" si="3"/>
        <v>-8.2815996806848008E-2</v>
      </c>
      <c r="AC5" s="31">
        <f t="shared" ref="AC5:AC6" si="19">20*LOG(SQRT((W5/fzESR)^2+1))</f>
        <v>3.3195622971300402E-9</v>
      </c>
      <c r="AD5" s="31">
        <f t="shared" si="4"/>
        <v>1.584057551647012E-3</v>
      </c>
      <c r="AE5" s="31">
        <f t="shared" ref="AE5:AE6" si="20">X5+Y5+AA5+AC5</f>
        <v>-0.44381351105389</v>
      </c>
      <c r="AF5" s="31">
        <f t="shared" ref="AF5:AF6" si="21">Z5+AB5+AD5</f>
        <v>-3.0091869985123534</v>
      </c>
      <c r="AG5" s="31">
        <f t="shared" si="5"/>
        <v>92.110410468749379</v>
      </c>
      <c r="AH5" s="31">
        <f t="shared" si="6"/>
        <v>-43.425499581170868</v>
      </c>
      <c r="AI5" s="31">
        <f t="shared" si="7"/>
        <v>-89.613765608084321</v>
      </c>
      <c r="AJ5" s="31">
        <f t="shared" ref="AJ5:AJ6" si="22">20*LOG(SQRT((W5/fz_comp)^2+1))</f>
        <v>2.3911686767888159E-3</v>
      </c>
      <c r="AK5" s="31">
        <f t="shared" si="8"/>
        <v>1.3443602310968648</v>
      </c>
      <c r="AL5" s="32">
        <f t="shared" si="9"/>
        <v>-2.1526438308030968E-6</v>
      </c>
      <c r="AM5" s="31">
        <f t="shared" si="10"/>
        <v>-4.0338203090967341E-2</v>
      </c>
      <c r="AN5" s="31">
        <f t="shared" ref="AN5:AN6" si="23">AG5+AH5+AJ5+AL5</f>
        <v>48.687299903611468</v>
      </c>
      <c r="AO5" s="31">
        <f t="shared" ref="AO5:AO6" si="24">AI5+AK5+AM5</f>
        <v>-88.309743580078418</v>
      </c>
      <c r="AP5" s="30">
        <f t="shared" si="11"/>
        <v>23.609121289162623</v>
      </c>
      <c r="AQ5" s="30">
        <f t="shared" si="12"/>
        <v>-26.68237036067254</v>
      </c>
      <c r="AR5" s="31">
        <f t="shared" ref="AR5:AR6" si="25">AE5+AN5+AP5+AQ5</f>
        <v>45.170237321047665</v>
      </c>
      <c r="AS5" s="33">
        <f t="shared" ref="AS5:AS6" si="26">AF5+AO5</f>
        <v>-91.318930578590766</v>
      </c>
      <c r="AT5" s="31">
        <f t="shared" si="13"/>
        <v>4.4359063461451095E-14</v>
      </c>
      <c r="AU5" s="31">
        <f t="shared" si="14"/>
        <v>5.8660107837750022E-6</v>
      </c>
      <c r="AV5" s="32">
        <f t="shared" si="15"/>
        <v>0</v>
      </c>
      <c r="AW5" s="31">
        <f t="shared" si="16"/>
        <v>-2.7178428341814781E-7</v>
      </c>
      <c r="AX5" s="34">
        <f t="shared" ref="AX5:AY6" si="27">AT5+AV5</f>
        <v>4.4359063461451095E-14</v>
      </c>
      <c r="AY5" s="35">
        <f t="shared" si="27"/>
        <v>5.5942265003568547E-6</v>
      </c>
      <c r="AZ5" s="10">
        <f t="shared" ref="AZ5:BA6" si="28">AR5+AX5</f>
        <v>45.170237321047708</v>
      </c>
      <c r="BA5" s="10">
        <f t="shared" si="28"/>
        <v>-91.318924984364273</v>
      </c>
      <c r="BB5" s="10">
        <f t="shared" ref="BB5:BB6" si="29">BA5+180</f>
        <v>88.681075015635727</v>
      </c>
      <c r="BC5" s="48"/>
      <c r="BD5" s="46">
        <f t="shared" ref="BD5:BD6" si="30">ROUND(AZ5,0)</f>
        <v>45</v>
      </c>
      <c r="BE5" s="46">
        <f t="shared" ref="BE5:BE6" si="31">ROUND(BA5,0)</f>
        <v>-91</v>
      </c>
      <c r="BF5" s="46">
        <f t="shared" ref="BF5:BF6" si="32">ROUND(BB5,0)</f>
        <v>89</v>
      </c>
      <c r="BG5" s="37" t="s">
        <v>142</v>
      </c>
      <c r="BH5" s="37">
        <f>LOOKUP(1,0/(BD4:BD822=0),BF4:BF822)</f>
        <v>66</v>
      </c>
      <c r="BI5" s="37"/>
      <c r="BJ5" s="37"/>
      <c r="BK5" s="37"/>
      <c r="BL5" s="37"/>
    </row>
    <row r="6" spans="1:64" x14ac:dyDescent="0.2">
      <c r="A6" t="s">
        <v>79</v>
      </c>
      <c r="B6" s="12">
        <v>1</v>
      </c>
      <c r="C6" t="s">
        <v>80</v>
      </c>
      <c r="V6" s="29">
        <v>1.02</v>
      </c>
      <c r="W6" s="38">
        <f t="shared" si="17"/>
        <v>104.71285480508999</v>
      </c>
      <c r="X6" s="30">
        <f t="shared" si="18"/>
        <v>-0.43247621687911453</v>
      </c>
      <c r="Y6" s="31">
        <f t="shared" ref="Y6:Y69" si="33">20*LOG(1/SQRT((W6/fp)^2+1))</f>
        <v>-1.1880378075982852E-2</v>
      </c>
      <c r="Z6" s="31">
        <f t="shared" ref="Z6:Z69" si="34">-180/PI()*ATAN(W6/fp)</f>
        <v>-2.9960330504352708</v>
      </c>
      <c r="AA6" s="31">
        <f t="shared" ref="AA6:AA69" si="35">20*LOG(SQRT((W6/fzRHP)^2+1))</f>
        <v>9.500963364160211E-6</v>
      </c>
      <c r="AB6" s="31">
        <f t="shared" ref="AB6:AB69" si="36">-180/PI()*ATAN(W6/fzRHP)</f>
        <v>-8.4745026399814766E-2</v>
      </c>
      <c r="AC6" s="31">
        <f t="shared" si="19"/>
        <v>3.4760089992776467E-9</v>
      </c>
      <c r="AD6" s="31">
        <f t="shared" ref="AD6:AD69" si="37">180/PI()*ATAN(W6/fzESR)</f>
        <v>1.6209549919503328E-3</v>
      </c>
      <c r="AE6" s="31">
        <f t="shared" si="20"/>
        <v>-0.44434709051572424</v>
      </c>
      <c r="AF6" s="31">
        <f t="shared" si="21"/>
        <v>-3.0791571218431351</v>
      </c>
      <c r="AG6" s="31">
        <f t="shared" si="5"/>
        <v>92.110410468749379</v>
      </c>
      <c r="AH6" s="31">
        <f t="shared" ref="AH6:AH69" si="38">20*LOG(1/SQRT((W6/fp_comp1)^2+1))</f>
        <v>-43.625490699005447</v>
      </c>
      <c r="AI6" s="31">
        <f t="shared" ref="AI6:AI69" si="39">-180/PI()*ATAN(W6/fp_comp1)</f>
        <v>-89.622557118890668</v>
      </c>
      <c r="AJ6" s="31">
        <f t="shared" si="22"/>
        <v>2.5038285056467923E-3</v>
      </c>
      <c r="AK6" s="31">
        <f t="shared" ref="AK6:AK69" si="40">180/PI()*ATAN(W6/fz_comp)</f>
        <v>1.3756625073364839</v>
      </c>
      <c r="AL6" s="32">
        <f t="shared" ref="AL6:AL69" si="41">20*LOG(1/SQRT((W6/fp_comp2)^2+1))</f>
        <v>-2.2540947820360947E-6</v>
      </c>
      <c r="AM6" s="31">
        <f t="shared" ref="AM6:AM69" si="42">-180/PI()*ATAN(W6/fp_comp2)</f>
        <v>-4.1277800222769008E-2</v>
      </c>
      <c r="AN6" s="31">
        <f t="shared" si="23"/>
        <v>48.487421344154797</v>
      </c>
      <c r="AO6" s="31">
        <f t="shared" si="24"/>
        <v>-88.288172411776955</v>
      </c>
      <c r="AP6" s="30">
        <f t="shared" si="11"/>
        <v>23.609121289162623</v>
      </c>
      <c r="AQ6" s="30">
        <f t="shared" si="12"/>
        <v>-26.68237036067254</v>
      </c>
      <c r="AR6" s="31">
        <f t="shared" si="25"/>
        <v>44.969825182129156</v>
      </c>
      <c r="AS6" s="33">
        <f t="shared" si="26"/>
        <v>-91.367329533620094</v>
      </c>
      <c r="AT6" s="31">
        <f t="shared" ref="AT6:AT69" si="43">20*LOG(SQRT((W6/fz_ff)^2+1))</f>
        <v>4.6287718394557659E-14</v>
      </c>
      <c r="AU6" s="31">
        <f t="shared" ref="AU6:AU69" si="44">180/PI()*ATAN(W6/fz_ff)</f>
        <v>6.0026477276802945E-6</v>
      </c>
      <c r="AV6" s="32">
        <f t="shared" ref="AV6:AV69" si="45">20*LOG(1/SQRT((W6/fp_ff)^2+1))</f>
        <v>0</v>
      </c>
      <c r="AW6" s="31">
        <f t="shared" ref="AW6:AW69" si="46">-180/PI()*ATAN(W6/fp_ff)</f>
        <v>-2.7811495263383709E-7</v>
      </c>
      <c r="AX6" s="34">
        <f t="shared" si="27"/>
        <v>4.6287718394557659E-14</v>
      </c>
      <c r="AY6" s="35">
        <f t="shared" si="27"/>
        <v>5.7245327750464572E-6</v>
      </c>
      <c r="AZ6" s="10">
        <f t="shared" si="28"/>
        <v>44.969825182129206</v>
      </c>
      <c r="BA6" s="10">
        <f t="shared" si="28"/>
        <v>-91.367323809087324</v>
      </c>
      <c r="BB6" s="10">
        <f t="shared" si="29"/>
        <v>88.632676190912676</v>
      </c>
      <c r="BC6" s="37"/>
      <c r="BD6" s="46">
        <f t="shared" si="30"/>
        <v>45</v>
      </c>
      <c r="BE6" s="46">
        <f t="shared" si="31"/>
        <v>-91</v>
      </c>
      <c r="BF6" s="46">
        <f t="shared" si="32"/>
        <v>89</v>
      </c>
      <c r="BG6" s="37" t="s">
        <v>143</v>
      </c>
      <c r="BH6" s="37">
        <f>LOOKUP(1,0/(BF4:BF822=0),BD4:BD822)</f>
        <v>-46</v>
      </c>
      <c r="BI6" s="37"/>
      <c r="BJ6" s="37"/>
      <c r="BK6" s="37"/>
      <c r="BL6" s="37"/>
    </row>
    <row r="7" spans="1:64" x14ac:dyDescent="0.2">
      <c r="A7" t="s">
        <v>81</v>
      </c>
      <c r="B7" s="40">
        <f>Sheet1!B33</f>
        <v>2.2000000000000002</v>
      </c>
      <c r="C7" t="s">
        <v>27</v>
      </c>
      <c r="D7">
        <f>B7/1000000</f>
        <v>2.2000000000000001E-6</v>
      </c>
      <c r="V7" s="29">
        <v>1.03</v>
      </c>
      <c r="W7" s="36">
        <f t="shared" ref="W7:W70" si="47">10*10^V7</f>
        <v>107.15193052376068</v>
      </c>
      <c r="X7" s="30">
        <f t="shared" si="18"/>
        <v>-0.43247621687911453</v>
      </c>
      <c r="Y7" s="31">
        <f t="shared" si="33"/>
        <v>-1.2439481925925765E-2</v>
      </c>
      <c r="Z7" s="31">
        <f t="shared" si="34"/>
        <v>-3.0656880159407502</v>
      </c>
      <c r="AA7" s="31">
        <f t="shared" si="35"/>
        <v>9.9487294596833722E-6</v>
      </c>
      <c r="AB7" s="31">
        <f t="shared" si="36"/>
        <v>-8.6718988665277955E-2</v>
      </c>
      <c r="AC7" s="31">
        <f t="shared" ref="AC7:AC70" si="48">20*LOG(SQRT((W7/fzESR)^2+1))</f>
        <v>3.6398289492286151E-9</v>
      </c>
      <c r="AD7" s="31">
        <f t="shared" si="37"/>
        <v>1.6587118840444258E-3</v>
      </c>
      <c r="AE7" s="31">
        <f t="shared" ref="AE7:AE70" si="49">X7+Y7+AA7+AC7</f>
        <v>-0.44490574643575165</v>
      </c>
      <c r="AF7" s="31">
        <f t="shared" ref="AF7:AF70" si="50">Z7+AB7+AD7</f>
        <v>-3.1507482927219836</v>
      </c>
      <c r="AG7" s="31">
        <f t="shared" si="5"/>
        <v>92.110410468749379</v>
      </c>
      <c r="AH7" s="31">
        <f t="shared" si="38"/>
        <v>-43.825482216586352</v>
      </c>
      <c r="AI7" s="31">
        <f t="shared" si="39"/>
        <v>-89.631148527653238</v>
      </c>
      <c r="AJ7" s="31">
        <f t="shared" ref="AJ7:AJ70" si="51">20*LOG(SQRT((W7/fz_comp)^2+1))</f>
        <v>2.6217946964048411E-3</v>
      </c>
      <c r="AK7" s="31">
        <f t="shared" si="40"/>
        <v>1.4076930568498383</v>
      </c>
      <c r="AL7" s="32">
        <f t="shared" si="41"/>
        <v>-2.3603269677639036E-6</v>
      </c>
      <c r="AM7" s="31">
        <f t="shared" si="42"/>
        <v>-4.2239283360321317E-2</v>
      </c>
      <c r="AN7" s="31">
        <f t="shared" ref="AN7:AN70" si="52">AG7+AH7+AJ7+AL7</f>
        <v>48.287547686532463</v>
      </c>
      <c r="AO7" s="31">
        <f t="shared" ref="AO7:AO70" si="53">AI7+AK7+AM7</f>
        <v>-88.265694754163718</v>
      </c>
      <c r="AP7" s="30">
        <f t="shared" si="11"/>
        <v>23.609121289162623</v>
      </c>
      <c r="AQ7" s="30">
        <f t="shared" si="12"/>
        <v>-26.68237036067254</v>
      </c>
      <c r="AR7" s="31">
        <f t="shared" ref="AR7:AR70" si="54">AE7+AN7+AP7+AQ7</f>
        <v>44.769392868586806</v>
      </c>
      <c r="AS7" s="33">
        <f t="shared" ref="AS7:AS70" si="55">AF7+AO7</f>
        <v>-91.416443046885703</v>
      </c>
      <c r="AT7" s="31">
        <f t="shared" si="43"/>
        <v>5.0145028260770782E-14</v>
      </c>
      <c r="AU7" s="31">
        <f t="shared" si="44"/>
        <v>6.1424673548652365E-6</v>
      </c>
      <c r="AV7" s="32">
        <f t="shared" si="45"/>
        <v>0</v>
      </c>
      <c r="AW7" s="31">
        <f t="shared" si="46"/>
        <v>-2.8459308207869941E-7</v>
      </c>
      <c r="AX7" s="34">
        <f t="shared" ref="AX7:AX70" si="56">AT7+AV7</f>
        <v>5.0145028260770782E-14</v>
      </c>
      <c r="AY7" s="35">
        <f t="shared" ref="AY7:AY70" si="57">AU7+AW7</f>
        <v>5.8578742727865371E-6</v>
      </c>
      <c r="AZ7" s="10">
        <f t="shared" ref="AZ7:AZ70" si="58">AR7+AX7</f>
        <v>44.769392868586856</v>
      </c>
      <c r="BA7" s="10">
        <f t="shared" ref="BA7:BA70" si="59">AS7+AY7</f>
        <v>-91.416437189011432</v>
      </c>
      <c r="BB7" s="10">
        <f t="shared" ref="BB7:BB70" si="60">BA7+180</f>
        <v>88.583562810988568</v>
      </c>
      <c r="BC7" s="48"/>
      <c r="BD7" s="46">
        <f t="shared" ref="BD7:BD70" si="61">ROUND(AZ7,0)</f>
        <v>45</v>
      </c>
      <c r="BE7" s="46">
        <f t="shared" ref="BE7:BE70" si="62">ROUND(BA7,0)</f>
        <v>-91</v>
      </c>
      <c r="BF7" s="46">
        <f t="shared" ref="BF7:BF70" si="63">ROUND(BB7,0)</f>
        <v>89</v>
      </c>
      <c r="BG7" s="37"/>
      <c r="BH7" s="37"/>
      <c r="BI7" s="37"/>
      <c r="BJ7" s="37"/>
      <c r="BK7" s="37"/>
      <c r="BL7" s="37"/>
    </row>
    <row r="8" spans="1:64" x14ac:dyDescent="0.2">
      <c r="A8" t="s">
        <v>82</v>
      </c>
      <c r="B8" s="12">
        <f>Sheet1!B42</f>
        <v>43</v>
      </c>
      <c r="C8" t="s">
        <v>31</v>
      </c>
      <c r="D8">
        <f>B8/1000000</f>
        <v>4.3000000000000002E-5</v>
      </c>
      <c r="V8" s="29">
        <v>1.04</v>
      </c>
      <c r="W8" s="38">
        <f t="shared" si="47"/>
        <v>109.64781961431854</v>
      </c>
      <c r="X8" s="30">
        <f t="shared" si="18"/>
        <v>-0.43247621687911453</v>
      </c>
      <c r="Y8" s="31">
        <f t="shared" si="33"/>
        <v>-1.302485839235072E-2</v>
      </c>
      <c r="Z8" s="31">
        <f t="shared" si="34"/>
        <v>-3.1369560637203917</v>
      </c>
      <c r="AA8" s="31">
        <f t="shared" si="35"/>
        <v>1.0417598071869727E-5</v>
      </c>
      <c r="AB8" s="31">
        <f t="shared" si="36"/>
        <v>-8.8738930205404506E-2</v>
      </c>
      <c r="AC8" s="31">
        <f t="shared" si="48"/>
        <v>3.8113673762154032E-9</v>
      </c>
      <c r="AD8" s="31">
        <f t="shared" si="37"/>
        <v>1.6973482471331202E-3</v>
      </c>
      <c r="AE8" s="31">
        <f t="shared" si="49"/>
        <v>-0.44549065386202602</v>
      </c>
      <c r="AF8" s="31">
        <f t="shared" si="50"/>
        <v>-3.2239976456786632</v>
      </c>
      <c r="AG8" s="31">
        <f t="shared" si="5"/>
        <v>92.110410468749379</v>
      </c>
      <c r="AH8" s="31">
        <f t="shared" si="38"/>
        <v>-44.025474115923551</v>
      </c>
      <c r="AI8" s="31">
        <f t="shared" si="39"/>
        <v>-89.639544388104383</v>
      </c>
      <c r="AJ8" s="31">
        <f t="shared" si="51"/>
        <v>2.7453170281895528E-3</v>
      </c>
      <c r="AK8" s="31">
        <f t="shared" si="40"/>
        <v>1.4404687825298224</v>
      </c>
      <c r="AL8" s="32">
        <f t="shared" si="41"/>
        <v>-2.4715657187678677E-6</v>
      </c>
      <c r="AM8" s="31">
        <f t="shared" si="42"/>
        <v>-4.3223162292543242E-2</v>
      </c>
      <c r="AN8" s="31">
        <f t="shared" si="52"/>
        <v>48.087679198288299</v>
      </c>
      <c r="AO8" s="31">
        <f t="shared" si="53"/>
        <v>-88.242298767867112</v>
      </c>
      <c r="AP8" s="30">
        <f t="shared" si="11"/>
        <v>23.609121289162623</v>
      </c>
      <c r="AQ8" s="30">
        <f t="shared" si="12"/>
        <v>-26.68237036067254</v>
      </c>
      <c r="AR8" s="31">
        <f t="shared" si="54"/>
        <v>44.568939472916355</v>
      </c>
      <c r="AS8" s="33">
        <f t="shared" si="55"/>
        <v>-91.466296413545777</v>
      </c>
      <c r="AT8" s="31">
        <f t="shared" si="43"/>
        <v>5.2073683193877346E-14</v>
      </c>
      <c r="AU8" s="31">
        <f t="shared" si="44"/>
        <v>6.2855437995468957E-6</v>
      </c>
      <c r="AV8" s="32">
        <f t="shared" si="45"/>
        <v>0</v>
      </c>
      <c r="AW8" s="31">
        <f t="shared" si="46"/>
        <v>-2.912221065427145E-7</v>
      </c>
      <c r="AX8" s="34">
        <f t="shared" si="56"/>
        <v>5.2073683193877346E-14</v>
      </c>
      <c r="AY8" s="35">
        <f t="shared" si="57"/>
        <v>5.9943216930041811E-6</v>
      </c>
      <c r="AZ8" s="10">
        <f t="shared" si="58"/>
        <v>44.568939472916405</v>
      </c>
      <c r="BA8" s="10">
        <f t="shared" si="59"/>
        <v>-91.46629041922408</v>
      </c>
      <c r="BB8" s="10">
        <f t="shared" si="60"/>
        <v>88.53370958077592</v>
      </c>
      <c r="BC8" s="37"/>
      <c r="BD8" s="46">
        <f t="shared" si="61"/>
        <v>45</v>
      </c>
      <c r="BE8" s="46">
        <f t="shared" si="62"/>
        <v>-91</v>
      </c>
      <c r="BF8" s="46">
        <f t="shared" si="63"/>
        <v>89</v>
      </c>
    </row>
    <row r="9" spans="1:64" x14ac:dyDescent="0.2">
      <c r="A9" t="s">
        <v>83</v>
      </c>
      <c r="B9" s="12">
        <f>Sheet1!B43</f>
        <v>1</v>
      </c>
      <c r="C9" t="s">
        <v>78</v>
      </c>
      <c r="D9">
        <f>B9/1000</f>
        <v>1E-3</v>
      </c>
      <c r="V9" s="29">
        <v>1.05</v>
      </c>
      <c r="W9" s="36">
        <f t="shared" si="47"/>
        <v>112.20184543019636</v>
      </c>
      <c r="X9" s="30">
        <f t="shared" si="18"/>
        <v>-0.43247621687911453</v>
      </c>
      <c r="Y9" s="31">
        <f t="shared" si="33"/>
        <v>-1.3637738246377949E-2</v>
      </c>
      <c r="Z9" s="31">
        <f t="shared" si="34"/>
        <v>-3.2098740984131866</v>
      </c>
      <c r="AA9" s="31">
        <f t="shared" si="35"/>
        <v>1.0908563726255742E-5</v>
      </c>
      <c r="AB9" s="31">
        <f t="shared" si="36"/>
        <v>-9.0805921999840014E-2</v>
      </c>
      <c r="AC9" s="31">
        <f t="shared" si="48"/>
        <v>3.9909926533296072E-9</v>
      </c>
      <c r="AD9" s="31">
        <f t="shared" si="37"/>
        <v>1.7368845667273972E-3</v>
      </c>
      <c r="AE9" s="31">
        <f t="shared" si="49"/>
        <v>-0.44610304257077354</v>
      </c>
      <c r="AF9" s="31">
        <f t="shared" si="50"/>
        <v>-3.2989431358462991</v>
      </c>
      <c r="AG9" s="31">
        <f t="shared" si="5"/>
        <v>92.110410468749379</v>
      </c>
      <c r="AH9" s="31">
        <f t="shared" si="38"/>
        <v>-44.225466379836519</v>
      </c>
      <c r="AI9" s="31">
        <f t="shared" si="39"/>
        <v>-89.647749150397388</v>
      </c>
      <c r="AJ9" s="31">
        <f t="shared" si="51"/>
        <v>2.8746570227410977E-3</v>
      </c>
      <c r="AK9" s="31">
        <f t="shared" si="40"/>
        <v>1.474006976648035</v>
      </c>
      <c r="AL9" s="32">
        <f t="shared" si="41"/>
        <v>-2.5880469879194872E-6</v>
      </c>
      <c r="AM9" s="31">
        <f t="shared" si="42"/>
        <v>-4.4229958682745527E-2</v>
      </c>
      <c r="AN9" s="31">
        <f t="shared" si="52"/>
        <v>47.887816157888615</v>
      </c>
      <c r="AO9" s="31">
        <f t="shared" si="53"/>
        <v>-88.217972132432095</v>
      </c>
      <c r="AP9" s="30">
        <f t="shared" si="11"/>
        <v>23.609121289162623</v>
      </c>
      <c r="AQ9" s="30">
        <f t="shared" si="12"/>
        <v>-26.68237036067254</v>
      </c>
      <c r="AR9" s="31">
        <f t="shared" si="54"/>
        <v>44.368464043807933</v>
      </c>
      <c r="AS9" s="33">
        <f t="shared" si="55"/>
        <v>-91.516915268278396</v>
      </c>
      <c r="AT9" s="31">
        <f t="shared" si="43"/>
        <v>5.4002338126983911E-14</v>
      </c>
      <c r="AU9" s="31">
        <f t="shared" si="44"/>
        <v>6.4319529227500804E-6</v>
      </c>
      <c r="AV9" s="32">
        <f t="shared" si="45"/>
        <v>0</v>
      </c>
      <c r="AW9" s="31">
        <f t="shared" si="46"/>
        <v>-2.9800554082239887E-7</v>
      </c>
      <c r="AX9" s="34">
        <f t="shared" si="56"/>
        <v>5.4002338126983911E-14</v>
      </c>
      <c r="AY9" s="35">
        <f t="shared" si="57"/>
        <v>6.1339473819276812E-6</v>
      </c>
      <c r="AZ9" s="10">
        <f t="shared" si="58"/>
        <v>44.36846404380799</v>
      </c>
      <c r="BA9" s="10">
        <f t="shared" si="59"/>
        <v>-91.516909134331016</v>
      </c>
      <c r="BB9" s="10">
        <f t="shared" si="60"/>
        <v>88.483090865668984</v>
      </c>
      <c r="BC9" s="48"/>
      <c r="BD9" s="46">
        <f t="shared" si="61"/>
        <v>44</v>
      </c>
      <c r="BE9" s="46">
        <f t="shared" si="62"/>
        <v>-92</v>
      </c>
      <c r="BF9" s="46">
        <f t="shared" si="63"/>
        <v>88</v>
      </c>
    </row>
    <row r="10" spans="1:64" x14ac:dyDescent="0.2">
      <c r="A10" t="s">
        <v>84</v>
      </c>
      <c r="B10" s="12">
        <f>Sheet1!B17</f>
        <v>3.5</v>
      </c>
      <c r="C10" t="s">
        <v>9</v>
      </c>
      <c r="V10" s="29">
        <v>1.06</v>
      </c>
      <c r="W10" s="38">
        <f t="shared" si="47"/>
        <v>114.81536214968834</v>
      </c>
      <c r="X10" s="30">
        <f t="shared" si="18"/>
        <v>-0.43247621687911453</v>
      </c>
      <c r="Y10" s="31">
        <f t="shared" si="33"/>
        <v>-1.4279409551168373E-2</v>
      </c>
      <c r="Z10" s="31">
        <f t="shared" si="34"/>
        <v>-3.2844798367700654</v>
      </c>
      <c r="AA10" s="31">
        <f t="shared" si="35"/>
        <v>1.142266782002852E-5</v>
      </c>
      <c r="AB10" s="31">
        <f t="shared" si="36"/>
        <v>-9.2921059973460549E-2</v>
      </c>
      <c r="AC10" s="31">
        <f t="shared" si="48"/>
        <v>4.1790827969374321E-9</v>
      </c>
      <c r="AD10" s="31">
        <f t="shared" si="37"/>
        <v>1.7773418055070818E-3</v>
      </c>
      <c r="AE10" s="31">
        <f t="shared" si="49"/>
        <v>-0.44674419958338007</v>
      </c>
      <c r="AF10" s="31">
        <f t="shared" si="50"/>
        <v>-3.3756235549380187</v>
      </c>
      <c r="AG10" s="31">
        <f t="shared" si="5"/>
        <v>92.110410468749379</v>
      </c>
      <c r="AH10" s="31">
        <f t="shared" si="38"/>
        <v>-44.425458991917914</v>
      </c>
      <c r="AI10" s="31">
        <f t="shared" si="39"/>
        <v>-89.655767163459046</v>
      </c>
      <c r="AJ10" s="31">
        <f t="shared" si="51"/>
        <v>3.010088495027455E-3</v>
      </c>
      <c r="AK10" s="31">
        <f t="shared" si="40"/>
        <v>1.5083253296148993</v>
      </c>
      <c r="AL10" s="32">
        <f t="shared" si="41"/>
        <v>-2.7100178468112907E-6</v>
      </c>
      <c r="AM10" s="31">
        <f t="shared" si="42"/>
        <v>-4.5260206345212405E-2</v>
      </c>
      <c r="AN10" s="31">
        <f t="shared" si="52"/>
        <v>47.687958855308644</v>
      </c>
      <c r="AO10" s="31">
        <f t="shared" si="53"/>
        <v>-88.19270204018936</v>
      </c>
      <c r="AP10" s="30">
        <f t="shared" si="11"/>
        <v>23.609121289162623</v>
      </c>
      <c r="AQ10" s="30">
        <f t="shared" si="12"/>
        <v>-26.68237036067254</v>
      </c>
      <c r="AR10" s="31">
        <f t="shared" si="54"/>
        <v>44.167965584215352</v>
      </c>
      <c r="AS10" s="33">
        <f t="shared" si="55"/>
        <v>-91.568325595127376</v>
      </c>
      <c r="AT10" s="31">
        <f t="shared" si="43"/>
        <v>5.5930993060090475E-14</v>
      </c>
      <c r="AU10" s="31">
        <f t="shared" si="44"/>
        <v>6.5817723525298741E-6</v>
      </c>
      <c r="AV10" s="32">
        <f t="shared" si="45"/>
        <v>0</v>
      </c>
      <c r="AW10" s="31">
        <f t="shared" si="46"/>
        <v>-3.0494698158439709E-7</v>
      </c>
      <c r="AX10" s="34">
        <f t="shared" si="56"/>
        <v>5.5930993060090475E-14</v>
      </c>
      <c r="AY10" s="35">
        <f t="shared" si="57"/>
        <v>6.2768253709454769E-6</v>
      </c>
      <c r="AZ10" s="10">
        <f t="shared" si="58"/>
        <v>44.167965584215409</v>
      </c>
      <c r="BA10" s="10">
        <f t="shared" si="59"/>
        <v>-91.568319318302002</v>
      </c>
      <c r="BB10" s="10">
        <f t="shared" si="60"/>
        <v>88.431680681697998</v>
      </c>
      <c r="BC10" s="37"/>
      <c r="BD10" s="46">
        <f t="shared" si="61"/>
        <v>44</v>
      </c>
      <c r="BE10" s="46">
        <f t="shared" si="62"/>
        <v>-92</v>
      </c>
      <c r="BF10" s="46">
        <f t="shared" si="63"/>
        <v>88</v>
      </c>
    </row>
    <row r="11" spans="1:64" x14ac:dyDescent="0.2">
      <c r="A11" t="s">
        <v>85</v>
      </c>
      <c r="B11" s="12">
        <f>Sheet1!B16</f>
        <v>12.95</v>
      </c>
      <c r="C11" t="s">
        <v>4</v>
      </c>
      <c r="V11" s="29">
        <v>1.07</v>
      </c>
      <c r="W11" s="36">
        <f t="shared" si="47"/>
        <v>117.489755493953</v>
      </c>
      <c r="X11" s="30">
        <f t="shared" si="18"/>
        <v>-0.43247621687911453</v>
      </c>
      <c r="Y11" s="31">
        <f t="shared" si="33"/>
        <v>-1.4951220293778402E-2</v>
      </c>
      <c r="Z11" s="31">
        <f t="shared" si="34"/>
        <v>-3.3608118232127269</v>
      </c>
      <c r="AA11" s="31">
        <f t="shared" si="35"/>
        <v>1.1961000828363616E-5</v>
      </c>
      <c r="AB11" s="31">
        <f t="shared" si="36"/>
        <v>-9.5085465577343431E-2</v>
      </c>
      <c r="AC11" s="31">
        <f t="shared" si="48"/>
        <v>4.3760370386092813E-9</v>
      </c>
      <c r="AD11" s="31">
        <f t="shared" si="37"/>
        <v>1.8187414144355263E-3</v>
      </c>
      <c r="AE11" s="31">
        <f t="shared" si="49"/>
        <v>-0.44741547179602753</v>
      </c>
      <c r="AF11" s="31">
        <f t="shared" si="50"/>
        <v>-3.4540785473756346</v>
      </c>
      <c r="AG11" s="31">
        <f t="shared" si="5"/>
        <v>92.110410468749379</v>
      </c>
      <c r="AH11" s="31">
        <f t="shared" si="38"/>
        <v>-44.625451936498671</v>
      </c>
      <c r="AI11" s="31">
        <f t="shared" si="39"/>
        <v>-89.663602677289148</v>
      </c>
      <c r="AJ11" s="31">
        <f t="shared" si="51"/>
        <v>3.1518981295292712E-3</v>
      </c>
      <c r="AK11" s="31">
        <f t="shared" si="40"/>
        <v>1.5434419389217702</v>
      </c>
      <c r="AL11" s="32">
        <f t="shared" si="41"/>
        <v>-2.8377370122820797E-6</v>
      </c>
      <c r="AM11" s="31">
        <f t="shared" si="42"/>
        <v>-4.631445152822504E-2</v>
      </c>
      <c r="AN11" s="31">
        <f t="shared" si="52"/>
        <v>47.488107592643225</v>
      </c>
      <c r="AO11" s="31">
        <f t="shared" si="53"/>
        <v>-88.166475189895593</v>
      </c>
      <c r="AP11" s="30">
        <f t="shared" si="11"/>
        <v>23.609121289162623</v>
      </c>
      <c r="AQ11" s="30">
        <f t="shared" si="12"/>
        <v>-26.68237036067254</v>
      </c>
      <c r="AR11" s="31">
        <f t="shared" si="54"/>
        <v>43.967443049337277</v>
      </c>
      <c r="AS11" s="33">
        <f t="shared" si="55"/>
        <v>-91.620553737271223</v>
      </c>
      <c r="AT11" s="31">
        <f t="shared" si="43"/>
        <v>5.9788302926303604E-14</v>
      </c>
      <c r="AU11" s="31">
        <f t="shared" si="44"/>
        <v>6.7350815251310317E-6</v>
      </c>
      <c r="AV11" s="32">
        <f t="shared" si="45"/>
        <v>0</v>
      </c>
      <c r="AW11" s="31">
        <f t="shared" si="46"/>
        <v>-3.1205010927248167E-7</v>
      </c>
      <c r="AX11" s="34">
        <f t="shared" si="56"/>
        <v>5.9788302926303604E-14</v>
      </c>
      <c r="AY11" s="35">
        <f t="shared" si="57"/>
        <v>6.4230314158585504E-6</v>
      </c>
      <c r="AZ11" s="10">
        <f t="shared" si="58"/>
        <v>43.967443049337334</v>
      </c>
      <c r="BA11" s="10">
        <f t="shared" si="59"/>
        <v>-91.620547314239801</v>
      </c>
      <c r="BB11" s="10">
        <f t="shared" si="60"/>
        <v>88.379452685760199</v>
      </c>
      <c r="BC11" s="48"/>
      <c r="BD11" s="46">
        <f t="shared" si="61"/>
        <v>44</v>
      </c>
      <c r="BE11" s="46">
        <f t="shared" si="62"/>
        <v>-92</v>
      </c>
      <c r="BF11" s="46">
        <f t="shared" si="63"/>
        <v>88</v>
      </c>
    </row>
    <row r="12" spans="1:64" x14ac:dyDescent="0.2">
      <c r="A12" t="s">
        <v>86</v>
      </c>
      <c r="B12" s="37">
        <f>B11/B10</f>
        <v>3.6999999999999997</v>
      </c>
      <c r="C12" t="s">
        <v>87</v>
      </c>
      <c r="V12" s="29">
        <v>1.08</v>
      </c>
      <c r="W12" s="38">
        <f t="shared" si="47"/>
        <v>120.22644346174133</v>
      </c>
      <c r="X12" s="30">
        <f t="shared" si="18"/>
        <v>-0.43247621687911453</v>
      </c>
      <c r="Y12" s="31">
        <f t="shared" si="33"/>
        <v>-1.5654581134537177E-2</v>
      </c>
      <c r="Z12" s="31">
        <f t="shared" si="34"/>
        <v>-3.4389094455196116</v>
      </c>
      <c r="AA12" s="31">
        <f t="shared" si="35"/>
        <v>1.2524704616834674E-5</v>
      </c>
      <c r="AB12" s="31">
        <f t="shared" si="36"/>
        <v>-9.7300286383265683E-2</v>
      </c>
      <c r="AC12" s="31">
        <f t="shared" si="48"/>
        <v>4.5822719678098818E-9</v>
      </c>
      <c r="AD12" s="31">
        <f t="shared" si="37"/>
        <v>1.8611053441332007E-3</v>
      </c>
      <c r="AE12" s="31">
        <f t="shared" si="49"/>
        <v>-0.44811826872676291</v>
      </c>
      <c r="AF12" s="31">
        <f t="shared" si="50"/>
        <v>-3.534348626558744</v>
      </c>
      <c r="AG12" s="31">
        <f t="shared" si="5"/>
        <v>92.110410468749379</v>
      </c>
      <c r="AH12" s="31">
        <f t="shared" si="38"/>
        <v>-44.825445198614908</v>
      </c>
      <c r="AI12" s="31">
        <f t="shared" si="39"/>
        <v>-89.671259845207828</v>
      </c>
      <c r="AJ12" s="31">
        <f t="shared" si="51"/>
        <v>3.3003860833966023E-3</v>
      </c>
      <c r="AK12" s="31">
        <f t="shared" si="40"/>
        <v>1.5793753182677144</v>
      </c>
      <c r="AL12" s="32">
        <f t="shared" si="41"/>
        <v>-2.9714753893359691E-6</v>
      </c>
      <c r="AM12" s="31">
        <f t="shared" si="42"/>
        <v>-4.7393253203677037E-2</v>
      </c>
      <c r="AN12" s="31">
        <f t="shared" si="52"/>
        <v>47.288262684742477</v>
      </c>
      <c r="AO12" s="31">
        <f t="shared" si="53"/>
        <v>-88.1392777801438</v>
      </c>
      <c r="AP12" s="30">
        <f t="shared" si="11"/>
        <v>23.609121289162623</v>
      </c>
      <c r="AQ12" s="30">
        <f t="shared" si="12"/>
        <v>-26.68237036067254</v>
      </c>
      <c r="AR12" s="31">
        <f t="shared" si="54"/>
        <v>43.766895344505798</v>
      </c>
      <c r="AS12" s="33">
        <f t="shared" si="55"/>
        <v>-91.673626406702539</v>
      </c>
      <c r="AT12" s="31">
        <f t="shared" si="43"/>
        <v>6.1716957859410149E-14</v>
      </c>
      <c r="AU12" s="31">
        <f t="shared" si="44"/>
        <v>6.8919617271061553E-6</v>
      </c>
      <c r="AV12" s="32">
        <f t="shared" si="45"/>
        <v>0</v>
      </c>
      <c r="AW12" s="31">
        <f t="shared" si="46"/>
        <v>-3.1931869005897408E-7</v>
      </c>
      <c r="AX12" s="34">
        <f t="shared" si="56"/>
        <v>6.1716957859410149E-14</v>
      </c>
      <c r="AY12" s="35">
        <f t="shared" si="57"/>
        <v>6.5726430370471811E-6</v>
      </c>
      <c r="AZ12" s="10">
        <f t="shared" si="58"/>
        <v>43.766895344505862</v>
      </c>
      <c r="BA12" s="10">
        <f t="shared" si="59"/>
        <v>-91.673619834059508</v>
      </c>
      <c r="BB12" s="10">
        <f t="shared" si="60"/>
        <v>88.326380165940492</v>
      </c>
      <c r="BC12" s="37"/>
      <c r="BD12" s="46">
        <f t="shared" si="61"/>
        <v>44</v>
      </c>
      <c r="BE12" s="46">
        <f t="shared" si="62"/>
        <v>-92</v>
      </c>
      <c r="BF12" s="46">
        <f t="shared" si="63"/>
        <v>88</v>
      </c>
    </row>
    <row r="13" spans="1:64" x14ac:dyDescent="0.2">
      <c r="A13" t="s">
        <v>88</v>
      </c>
      <c r="B13" s="12">
        <f>Sheet1!B12</f>
        <v>7.4</v>
      </c>
      <c r="C13" t="s">
        <v>4</v>
      </c>
      <c r="V13" s="29">
        <v>1.0900000000000001</v>
      </c>
      <c r="W13" s="36">
        <f t="shared" si="47"/>
        <v>123.02687708123818</v>
      </c>
      <c r="X13" s="30">
        <f t="shared" si="18"/>
        <v>-0.43247621687911453</v>
      </c>
      <c r="Y13" s="31">
        <f t="shared" si="33"/>
        <v>-1.6390968278875921E-2</v>
      </c>
      <c r="Z13" s="31">
        <f t="shared" si="34"/>
        <v>-3.5188129506256942</v>
      </c>
      <c r="AA13" s="31">
        <f t="shared" si="35"/>
        <v>1.311497486953777E-5</v>
      </c>
      <c r="AB13" s="31">
        <f t="shared" si="36"/>
        <v>-9.956669669204353E-2</v>
      </c>
      <c r="AC13" s="31">
        <f t="shared" si="48"/>
        <v>4.7982292465180101E-9</v>
      </c>
      <c r="AD13" s="31">
        <f t="shared" si="37"/>
        <v>1.9044560565161985E-3</v>
      </c>
      <c r="AE13" s="31">
        <f t="shared" si="49"/>
        <v>-0.44885406538489164</v>
      </c>
      <c r="AF13" s="31">
        <f t="shared" si="50"/>
        <v>-3.6164751912612214</v>
      </c>
      <c r="AG13" s="31">
        <f t="shared" si="5"/>
        <v>92.110410468749379</v>
      </c>
      <c r="AH13" s="31">
        <f t="shared" si="38"/>
        <v>-45.025438763976105</v>
      </c>
      <c r="AI13" s="31">
        <f t="shared" si="39"/>
        <v>-89.678742726052164</v>
      </c>
      <c r="AJ13" s="31">
        <f t="shared" si="51"/>
        <v>3.4558666176917629E-3</v>
      </c>
      <c r="AK13" s="31">
        <f t="shared" si="40"/>
        <v>1.6161444068735682</v>
      </c>
      <c r="AL13" s="32">
        <f t="shared" si="41"/>
        <v>-3.1115166603494143E-6</v>
      </c>
      <c r="AM13" s="31">
        <f t="shared" si="42"/>
        <v>-4.8497183363434941E-2</v>
      </c>
      <c r="AN13" s="31">
        <f t="shared" si="52"/>
        <v>47.088424459874304</v>
      </c>
      <c r="AO13" s="31">
        <f t="shared" si="53"/>
        <v>-88.111095502542028</v>
      </c>
      <c r="AP13" s="30">
        <f t="shared" si="11"/>
        <v>23.609121289162623</v>
      </c>
      <c r="AQ13" s="30">
        <f t="shared" si="12"/>
        <v>-26.68237036067254</v>
      </c>
      <c r="AR13" s="31">
        <f t="shared" si="54"/>
        <v>43.566321322979491</v>
      </c>
      <c r="AS13" s="33">
        <f t="shared" si="55"/>
        <v>-91.727570693803244</v>
      </c>
      <c r="AT13" s="31">
        <f t="shared" si="43"/>
        <v>6.5574267725623278E-14</v>
      </c>
      <c r="AU13" s="31">
        <f t="shared" si="44"/>
        <v>7.052496138414892E-6</v>
      </c>
      <c r="AV13" s="32">
        <f t="shared" si="45"/>
        <v>0</v>
      </c>
      <c r="AW13" s="31">
        <f t="shared" si="46"/>
        <v>-3.2675657784161826E-7</v>
      </c>
      <c r="AX13" s="34">
        <f t="shared" si="56"/>
        <v>6.5574267725623278E-14</v>
      </c>
      <c r="AY13" s="35">
        <f t="shared" si="57"/>
        <v>6.7257395605732738E-6</v>
      </c>
      <c r="AZ13" s="10">
        <f t="shared" si="58"/>
        <v>43.566321322979555</v>
      </c>
      <c r="BA13" s="10">
        <f t="shared" si="59"/>
        <v>-91.727563968063677</v>
      </c>
      <c r="BB13" s="10">
        <f t="shared" si="60"/>
        <v>88.272436031936323</v>
      </c>
      <c r="BC13" s="48"/>
      <c r="BD13" s="46">
        <f t="shared" si="61"/>
        <v>44</v>
      </c>
      <c r="BE13" s="46">
        <f t="shared" si="62"/>
        <v>-92</v>
      </c>
      <c r="BF13" s="46">
        <f t="shared" si="63"/>
        <v>88</v>
      </c>
    </row>
    <row r="14" spans="1:64" x14ac:dyDescent="0.2">
      <c r="A14" t="s">
        <v>24</v>
      </c>
      <c r="B14" s="12">
        <f>Sheet1!B18</f>
        <v>90</v>
      </c>
      <c r="C14" t="s">
        <v>13</v>
      </c>
      <c r="D14">
        <f>B14/100</f>
        <v>0.9</v>
      </c>
      <c r="V14" s="29">
        <v>1.1000000000000001</v>
      </c>
      <c r="W14" s="38">
        <f t="shared" si="47"/>
        <v>125.8925411794168</v>
      </c>
      <c r="X14" s="30">
        <f t="shared" si="18"/>
        <v>-0.43247621687911453</v>
      </c>
      <c r="Y14" s="31">
        <f t="shared" si="33"/>
        <v>-1.7161926476696673E-2</v>
      </c>
      <c r="Z14" s="31">
        <f t="shared" si="34"/>
        <v>-3.6005634605214332</v>
      </c>
      <c r="AA14" s="31">
        <f t="shared" si="35"/>
        <v>1.3733063615572115E-5</v>
      </c>
      <c r="AB14" s="31">
        <f t="shared" si="36"/>
        <v>-0.10188589815603585</v>
      </c>
      <c r="AC14" s="31">
        <f t="shared" si="48"/>
        <v>5.02436210864196E-9</v>
      </c>
      <c r="AD14" s="31">
        <f t="shared" si="37"/>
        <v>1.9488165367058422E-3</v>
      </c>
      <c r="AE14" s="31">
        <f t="shared" si="49"/>
        <v>-0.44962440526783354</v>
      </c>
      <c r="AF14" s="31">
        <f t="shared" si="50"/>
        <v>-3.7005005421407633</v>
      </c>
      <c r="AG14" s="31">
        <f t="shared" si="5"/>
        <v>92.110410468749379</v>
      </c>
      <c r="AH14" s="31">
        <f t="shared" si="38"/>
        <v>-45.22543261893486</v>
      </c>
      <c r="AI14" s="31">
        <f t="shared" si="39"/>
        <v>-89.686055286322997</v>
      </c>
      <c r="AJ14" s="31">
        <f t="shared" si="51"/>
        <v>3.6186687580417034E-3</v>
      </c>
      <c r="AK14" s="31">
        <f t="shared" si="40"/>
        <v>1.6537685789858585</v>
      </c>
      <c r="AL14" s="32">
        <f t="shared" si="41"/>
        <v>-3.2581578694568734E-6</v>
      </c>
      <c r="AM14" s="31">
        <f t="shared" si="42"/>
        <v>-4.9626827322601388E-2</v>
      </c>
      <c r="AN14" s="31">
        <f t="shared" si="52"/>
        <v>46.888593260414694</v>
      </c>
      <c r="AO14" s="31">
        <f t="shared" si="53"/>
        <v>-88.081913534659734</v>
      </c>
      <c r="AP14" s="30">
        <f t="shared" si="11"/>
        <v>23.609121289162623</v>
      </c>
      <c r="AQ14" s="30">
        <f t="shared" si="12"/>
        <v>-26.68237036067254</v>
      </c>
      <c r="AR14" s="31">
        <f t="shared" si="54"/>
        <v>43.365719783636948</v>
      </c>
      <c r="AS14" s="33">
        <f t="shared" si="55"/>
        <v>-91.782414076800492</v>
      </c>
      <c r="AT14" s="31">
        <f t="shared" si="43"/>
        <v>6.7502922658729836E-14</v>
      </c>
      <c r="AU14" s="31">
        <f t="shared" si="44"/>
        <v>7.216769876527038E-6</v>
      </c>
      <c r="AV14" s="32">
        <f t="shared" si="45"/>
        <v>0</v>
      </c>
      <c r="AW14" s="31">
        <f t="shared" si="46"/>
        <v>-3.343677162869688E-7</v>
      </c>
      <c r="AX14" s="34">
        <f t="shared" si="56"/>
        <v>6.7502922658729836E-14</v>
      </c>
      <c r="AY14" s="35">
        <f t="shared" si="57"/>
        <v>6.8824021602400692E-6</v>
      </c>
      <c r="AZ14" s="10">
        <f t="shared" si="58"/>
        <v>43.365719783637019</v>
      </c>
      <c r="BA14" s="10">
        <f t="shared" si="59"/>
        <v>-91.782407194398331</v>
      </c>
      <c r="BB14" s="10">
        <f t="shared" si="60"/>
        <v>88.217592805601669</v>
      </c>
      <c r="BC14" s="37"/>
      <c r="BD14" s="46">
        <f t="shared" si="61"/>
        <v>43</v>
      </c>
      <c r="BE14" s="46">
        <f t="shared" si="62"/>
        <v>-92</v>
      </c>
      <c r="BF14" s="46">
        <f t="shared" si="63"/>
        <v>88</v>
      </c>
    </row>
    <row r="15" spans="1:64" x14ac:dyDescent="0.2">
      <c r="B15" s="37"/>
      <c r="V15" s="29">
        <v>1.1100000000000001</v>
      </c>
      <c r="W15" s="36">
        <f t="shared" si="47"/>
        <v>128.82495516931345</v>
      </c>
      <c r="X15" s="30">
        <f t="shared" si="18"/>
        <v>-0.43247621687911453</v>
      </c>
      <c r="Y15" s="31">
        <f t="shared" si="33"/>
        <v>-1.7969072154556173E-2</v>
      </c>
      <c r="Z15" s="31">
        <f t="shared" si="34"/>
        <v>-3.6842029882346896</v>
      </c>
      <c r="AA15" s="31">
        <f t="shared" si="35"/>
        <v>1.4380281892449741E-5</v>
      </c>
      <c r="AB15" s="31">
        <f t="shared" si="36"/>
        <v>-0.10425912041614047</v>
      </c>
      <c r="AC15" s="31">
        <f t="shared" si="48"/>
        <v>5.2611527179139203E-9</v>
      </c>
      <c r="AD15" s="31">
        <f t="shared" si="37"/>
        <v>1.9942103052156932E-3</v>
      </c>
      <c r="AE15" s="31">
        <f t="shared" si="49"/>
        <v>-0.45043090349062553</v>
      </c>
      <c r="AF15" s="31">
        <f t="shared" si="50"/>
        <v>-3.7864678983456144</v>
      </c>
      <c r="AG15" s="31">
        <f t="shared" si="5"/>
        <v>92.110410468749379</v>
      </c>
      <c r="AH15" s="31">
        <f t="shared" si="38"/>
        <v>-45.425426750457916</v>
      </c>
      <c r="AI15" s="31">
        <f t="shared" si="39"/>
        <v>-89.69320140228308</v>
      </c>
      <c r="AJ15" s="31">
        <f t="shared" si="51"/>
        <v>3.7891369860377682E-3</v>
      </c>
      <c r="AK15" s="31">
        <f t="shared" si="40"/>
        <v>1.6922676535730676</v>
      </c>
      <c r="AL15" s="32">
        <f t="shared" si="41"/>
        <v>-3.4117100580461427E-6</v>
      </c>
      <c r="AM15" s="31">
        <f t="shared" si="42"/>
        <v>-5.0782784029841134E-2</v>
      </c>
      <c r="AN15" s="31">
        <f t="shared" si="52"/>
        <v>46.688769443567438</v>
      </c>
      <c r="AO15" s="31">
        <f t="shared" si="53"/>
        <v>-88.051716532739846</v>
      </c>
      <c r="AP15" s="30">
        <f t="shared" si="11"/>
        <v>23.609121289162623</v>
      </c>
      <c r="AQ15" s="30">
        <f t="shared" si="12"/>
        <v>-26.68237036067254</v>
      </c>
      <c r="AR15" s="31">
        <f t="shared" si="54"/>
        <v>43.16508946856689</v>
      </c>
      <c r="AS15" s="33">
        <f t="shared" si="55"/>
        <v>-91.838184431085466</v>
      </c>
      <c r="AT15" s="31">
        <f t="shared" si="43"/>
        <v>7.1360232524942953E-14</v>
      </c>
      <c r="AU15" s="31">
        <f t="shared" si="44"/>
        <v>7.3848700415529578E-6</v>
      </c>
      <c r="AV15" s="32">
        <f t="shared" si="45"/>
        <v>0</v>
      </c>
      <c r="AW15" s="31">
        <f t="shared" si="46"/>
        <v>-3.421561409213745E-7</v>
      </c>
      <c r="AX15" s="34">
        <f t="shared" si="56"/>
        <v>7.1360232524942953E-14</v>
      </c>
      <c r="AY15" s="35">
        <f t="shared" si="57"/>
        <v>7.0427139006315829E-6</v>
      </c>
      <c r="AZ15" s="10">
        <f t="shared" si="58"/>
        <v>43.165089468566961</v>
      </c>
      <c r="BA15" s="10">
        <f t="shared" si="59"/>
        <v>-91.838177388371562</v>
      </c>
      <c r="BB15" s="10">
        <f t="shared" si="60"/>
        <v>88.161822611628438</v>
      </c>
      <c r="BC15" s="48"/>
      <c r="BD15" s="46">
        <f t="shared" si="61"/>
        <v>43</v>
      </c>
      <c r="BE15" s="46">
        <f t="shared" si="62"/>
        <v>-92</v>
      </c>
      <c r="BF15" s="46">
        <f t="shared" si="63"/>
        <v>88</v>
      </c>
    </row>
    <row r="16" spans="1:64" x14ac:dyDescent="0.2">
      <c r="A16" s="85" t="s">
        <v>89</v>
      </c>
      <c r="B16" s="85"/>
      <c r="D16" t="s">
        <v>90</v>
      </c>
      <c r="V16" s="29">
        <v>1.1200000000000001</v>
      </c>
      <c r="W16" s="38">
        <f t="shared" si="47"/>
        <v>131.82567385564076</v>
      </c>
      <c r="X16" s="30">
        <f t="shared" si="18"/>
        <v>-0.43247621687911453</v>
      </c>
      <c r="Y16" s="31">
        <f t="shared" si="33"/>
        <v>-1.8814096686117561E-2</v>
      </c>
      <c r="Z16" s="31">
        <f t="shared" si="34"/>
        <v>-3.7697744538778224</v>
      </c>
      <c r="AA16" s="31">
        <f t="shared" si="35"/>
        <v>1.5058002525218416E-5</v>
      </c>
      <c r="AB16" s="31">
        <f t="shared" si="36"/>
        <v>-0.10668762175362123</v>
      </c>
      <c r="AC16" s="31">
        <f t="shared" si="48"/>
        <v>5.5091025246153088E-9</v>
      </c>
      <c r="AD16" s="31">
        <f t="shared" si="37"/>
        <v>2.0406614304224473E-3</v>
      </c>
      <c r="AE16" s="31">
        <f t="shared" si="49"/>
        <v>-0.45127525005360436</v>
      </c>
      <c r="AF16" s="31">
        <f t="shared" si="50"/>
        <v>-3.8744214142010209</v>
      </c>
      <c r="AG16" s="31">
        <f t="shared" si="5"/>
        <v>92.110410468749379</v>
      </c>
      <c r="AH16" s="31">
        <f t="shared" si="38"/>
        <v>-45.625421146098539</v>
      </c>
      <c r="AI16" s="31">
        <f t="shared" si="39"/>
        <v>-89.700184862007902</v>
      </c>
      <c r="AJ16" s="31">
        <f t="shared" si="51"/>
        <v>3.967631962771492E-3</v>
      </c>
      <c r="AK16" s="31">
        <f t="shared" si="40"/>
        <v>1.7316619042166865</v>
      </c>
      <c r="AL16" s="32">
        <f t="shared" si="41"/>
        <v>-3.5724989330411679E-6</v>
      </c>
      <c r="AM16" s="31">
        <f t="shared" si="42"/>
        <v>-5.1965666384934939E-2</v>
      </c>
      <c r="AN16" s="31">
        <f t="shared" si="52"/>
        <v>46.48895338211468</v>
      </c>
      <c r="AO16" s="31">
        <f t="shared" si="53"/>
        <v>-88.020488624176139</v>
      </c>
      <c r="AP16" s="30">
        <f t="shared" si="11"/>
        <v>23.609121289162623</v>
      </c>
      <c r="AQ16" s="30">
        <f t="shared" si="12"/>
        <v>-26.68237036067254</v>
      </c>
      <c r="AR16" s="31">
        <f t="shared" si="54"/>
        <v>42.964429060551169</v>
      </c>
      <c r="AS16" s="33">
        <f t="shared" si="55"/>
        <v>-91.894910038377162</v>
      </c>
      <c r="AT16" s="31">
        <f t="shared" si="43"/>
        <v>7.5217542391156069E-14</v>
      </c>
      <c r="AU16" s="31">
        <f t="shared" si="44"/>
        <v>7.556885762425221E-6</v>
      </c>
      <c r="AV16" s="32">
        <f t="shared" si="45"/>
        <v>0</v>
      </c>
      <c r="AW16" s="31">
        <f t="shared" si="46"/>
        <v>-3.5012598127066864E-7</v>
      </c>
      <c r="AX16" s="34">
        <f t="shared" si="56"/>
        <v>7.5217542391156069E-14</v>
      </c>
      <c r="AY16" s="35">
        <f t="shared" si="57"/>
        <v>7.206759781154552E-6</v>
      </c>
      <c r="AZ16" s="10">
        <f t="shared" si="58"/>
        <v>42.964429060551247</v>
      </c>
      <c r="BA16" s="10">
        <f t="shared" si="59"/>
        <v>-91.894902831617387</v>
      </c>
      <c r="BB16" s="10">
        <f t="shared" si="60"/>
        <v>88.105097168382613</v>
      </c>
      <c r="BC16" s="37"/>
      <c r="BD16" s="46">
        <f t="shared" si="61"/>
        <v>43</v>
      </c>
      <c r="BE16" s="46">
        <f t="shared" si="62"/>
        <v>-92</v>
      </c>
      <c r="BF16" s="46">
        <f t="shared" si="63"/>
        <v>88</v>
      </c>
    </row>
    <row r="17" spans="1:58" x14ac:dyDescent="0.2">
      <c r="A17" t="s">
        <v>91</v>
      </c>
      <c r="B17">
        <f>(1-B13*D14/B11)</f>
        <v>0.48571428571428565</v>
      </c>
      <c r="D17">
        <f>1-B17</f>
        <v>0.51428571428571435</v>
      </c>
      <c r="V17" s="29">
        <v>1.1299999999999999</v>
      </c>
      <c r="W17" s="36">
        <f t="shared" si="47"/>
        <v>134.89628825916535</v>
      </c>
      <c r="X17" s="30">
        <f t="shared" si="18"/>
        <v>-0.43247621687911453</v>
      </c>
      <c r="Y17" s="31">
        <f t="shared" si="33"/>
        <v>-1.9698769806498359E-2</v>
      </c>
      <c r="Z17" s="31">
        <f t="shared" si="34"/>
        <v>-3.8573217007404095</v>
      </c>
      <c r="AA17" s="31">
        <f t="shared" si="35"/>
        <v>1.5767663030940508E-5</v>
      </c>
      <c r="AB17" s="31">
        <f t="shared" si="36"/>
        <v>-0.10917268975710938</v>
      </c>
      <c r="AC17" s="31">
        <f t="shared" si="48"/>
        <v>5.7687399801964905E-9</v>
      </c>
      <c r="AD17" s="31">
        <f t="shared" si="37"/>
        <v>2.0881945413272957E-3</v>
      </c>
      <c r="AE17" s="31">
        <f t="shared" si="49"/>
        <v>-0.45215921325384195</v>
      </c>
      <c r="AF17" s="31">
        <f t="shared" si="50"/>
        <v>-3.9644061959561916</v>
      </c>
      <c r="AG17" s="31">
        <f t="shared" si="5"/>
        <v>92.110410468749379</v>
      </c>
      <c r="AH17" s="31">
        <f t="shared" si="38"/>
        <v>-45.825415793970123</v>
      </c>
      <c r="AI17" s="31">
        <f t="shared" si="39"/>
        <v>-89.707009367389787</v>
      </c>
      <c r="AJ17" s="31">
        <f t="shared" si="51"/>
        <v>4.154531286022712E-3</v>
      </c>
      <c r="AK17" s="31">
        <f t="shared" si="40"/>
        <v>1.7719720691993674</v>
      </c>
      <c r="AL17" s="32">
        <f t="shared" si="41"/>
        <v>-3.7408655467571549E-6</v>
      </c>
      <c r="AM17" s="31">
        <f t="shared" si="42"/>
        <v>-5.3176101563729067E-2</v>
      </c>
      <c r="AN17" s="31">
        <f t="shared" si="52"/>
        <v>46.289145465199731</v>
      </c>
      <c r="AO17" s="31">
        <f t="shared" si="53"/>
        <v>-87.988213399754159</v>
      </c>
      <c r="AP17" s="30">
        <f t="shared" si="11"/>
        <v>23.609121289162623</v>
      </c>
      <c r="AQ17" s="30">
        <f t="shared" si="12"/>
        <v>-26.68237036067254</v>
      </c>
      <c r="AR17" s="31">
        <f t="shared" si="54"/>
        <v>42.763737180435982</v>
      </c>
      <c r="AS17" s="33">
        <f t="shared" si="55"/>
        <v>-91.952619595710345</v>
      </c>
      <c r="AT17" s="31">
        <f t="shared" si="43"/>
        <v>7.9074852257369185E-14</v>
      </c>
      <c r="AU17" s="31">
        <f t="shared" si="44"/>
        <v>7.732908244155926E-6</v>
      </c>
      <c r="AV17" s="32">
        <f t="shared" si="45"/>
        <v>0</v>
      </c>
      <c r="AW17" s="31">
        <f t="shared" si="46"/>
        <v>-3.5828146304969766E-7</v>
      </c>
      <c r="AX17" s="34">
        <f t="shared" si="56"/>
        <v>7.9074852257369185E-14</v>
      </c>
      <c r="AY17" s="35">
        <f t="shared" si="57"/>
        <v>7.3746267811062282E-6</v>
      </c>
      <c r="AZ17" s="10">
        <f t="shared" si="58"/>
        <v>42.76373718043606</v>
      </c>
      <c r="BA17" s="10">
        <f t="shared" si="59"/>
        <v>-91.952612221083569</v>
      </c>
      <c r="BB17" s="10">
        <f t="shared" si="60"/>
        <v>88.047387778916431</v>
      </c>
      <c r="BC17" s="48"/>
      <c r="BD17" s="46">
        <f t="shared" si="61"/>
        <v>43</v>
      </c>
      <c r="BE17" s="46">
        <f t="shared" si="62"/>
        <v>-92</v>
      </c>
      <c r="BF17" s="46">
        <f t="shared" si="63"/>
        <v>88</v>
      </c>
    </row>
    <row r="18" spans="1:58" x14ac:dyDescent="0.2">
      <c r="A18" t="s">
        <v>92</v>
      </c>
      <c r="B18">
        <f>1/PI()/B12/D8</f>
        <v>2000.6906736881879</v>
      </c>
      <c r="C18" t="s">
        <v>93</v>
      </c>
      <c r="D18">
        <f>fp</f>
        <v>2000.6906736881879</v>
      </c>
      <c r="E18">
        <f>fp</f>
        <v>2000.6906736881879</v>
      </c>
      <c r="F18">
        <v>180</v>
      </c>
      <c r="G18">
        <v>-180</v>
      </c>
      <c r="V18" s="29">
        <v>1.1399999999999999</v>
      </c>
      <c r="W18" s="38">
        <f t="shared" si="47"/>
        <v>138.03842646028852</v>
      </c>
      <c r="X18" s="30">
        <f t="shared" si="18"/>
        <v>-0.43247621687911453</v>
      </c>
      <c r="Y18" s="31">
        <f t="shared" si="33"/>
        <v>-2.0624943176332566E-2</v>
      </c>
      <c r="Z18" s="31">
        <f t="shared" si="34"/>
        <v>-3.9468895114062637</v>
      </c>
      <c r="AA18" s="31">
        <f t="shared" si="35"/>
        <v>1.6510768685171535E-5</v>
      </c>
      <c r="AB18" s="31">
        <f t="shared" si="36"/>
        <v>-0.11171564200513383</v>
      </c>
      <c r="AC18" s="31">
        <f t="shared" si="48"/>
        <v>6.0406108940021078E-9</v>
      </c>
      <c r="AD18" s="31">
        <f t="shared" si="37"/>
        <v>2.1368348406145569E-3</v>
      </c>
      <c r="AE18" s="31">
        <f t="shared" si="49"/>
        <v>-0.453084643246151</v>
      </c>
      <c r="AF18" s="31">
        <f t="shared" si="50"/>
        <v>-4.0564683185707828</v>
      </c>
      <c r="AG18" s="31">
        <f t="shared" si="5"/>
        <v>92.110410468749379</v>
      </c>
      <c r="AH18" s="31">
        <f t="shared" si="38"/>
        <v>-46.025410682721024</v>
      </c>
      <c r="AI18" s="31">
        <f t="shared" si="39"/>
        <v>-89.713678536096822</v>
      </c>
      <c r="AJ18" s="31">
        <f t="shared" si="51"/>
        <v>4.3502302826220751E-3</v>
      </c>
      <c r="AK18" s="31">
        <f t="shared" si="40"/>
        <v>1.8132193617924275</v>
      </c>
      <c r="AL18" s="32">
        <f t="shared" si="41"/>
        <v>-3.9171670297941045E-6</v>
      </c>
      <c r="AM18" s="31">
        <f t="shared" si="42"/>
        <v>-5.4414731350653035E-2</v>
      </c>
      <c r="AN18" s="31">
        <f t="shared" si="52"/>
        <v>46.089346099143953</v>
      </c>
      <c r="AO18" s="31">
        <f t="shared" si="53"/>
        <v>-87.954873905655035</v>
      </c>
      <c r="AP18" s="30">
        <f t="shared" si="11"/>
        <v>23.609121289162623</v>
      </c>
      <c r="AQ18" s="30">
        <f t="shared" si="12"/>
        <v>-26.68237036067254</v>
      </c>
      <c r="AR18" s="31">
        <f t="shared" si="54"/>
        <v>42.563012384387889</v>
      </c>
      <c r="AS18" s="33">
        <f t="shared" si="55"/>
        <v>-92.011342224225814</v>
      </c>
      <c r="AT18" s="31">
        <f t="shared" si="43"/>
        <v>8.2932162123582289E-14</v>
      </c>
      <c r="AU18" s="31">
        <f t="shared" si="44"/>
        <v>7.9130308161948314E-6</v>
      </c>
      <c r="AV18" s="32">
        <f t="shared" si="45"/>
        <v>0</v>
      </c>
      <c r="AW18" s="31">
        <f t="shared" si="46"/>
        <v>-3.6662691040285168E-7</v>
      </c>
      <c r="AX18" s="34">
        <f t="shared" si="56"/>
        <v>8.2932162123582289E-14</v>
      </c>
      <c r="AY18" s="35">
        <f t="shared" si="57"/>
        <v>7.5464039057919796E-6</v>
      </c>
      <c r="AZ18" s="10">
        <f t="shared" si="58"/>
        <v>42.563012384387974</v>
      </c>
      <c r="BA18" s="10">
        <f t="shared" si="59"/>
        <v>-92.011334677821907</v>
      </c>
      <c r="BB18" s="10">
        <f t="shared" si="60"/>
        <v>87.988665322178093</v>
      </c>
      <c r="BC18" s="37"/>
      <c r="BD18" s="46">
        <f t="shared" si="61"/>
        <v>43</v>
      </c>
      <c r="BE18" s="46">
        <f t="shared" si="62"/>
        <v>-92</v>
      </c>
      <c r="BF18" s="46">
        <f t="shared" si="63"/>
        <v>88</v>
      </c>
    </row>
    <row r="19" spans="1:58" x14ac:dyDescent="0.2">
      <c r="A19" t="s">
        <v>94</v>
      </c>
      <c r="B19">
        <f>B12*(1-B17)^2/2/PI()/D7</f>
        <v>70795.898248075755</v>
      </c>
      <c r="C19" t="s">
        <v>93</v>
      </c>
      <c r="D19">
        <f>fzRHP</f>
        <v>70795.898248075755</v>
      </c>
      <c r="E19">
        <f>fzRHP</f>
        <v>70795.898248075755</v>
      </c>
      <c r="V19" s="29">
        <v>1.1499999999999999</v>
      </c>
      <c r="W19" s="36">
        <f t="shared" si="47"/>
        <v>141.25375446227542</v>
      </c>
      <c r="X19" s="30">
        <f t="shared" si="18"/>
        <v>-0.43247621687911453</v>
      </c>
      <c r="Y19" s="31">
        <f t="shared" si="33"/>
        <v>-2.1594554101550242E-2</v>
      </c>
      <c r="Z19" s="31">
        <f t="shared" si="34"/>
        <v>-4.0385236238713187</v>
      </c>
      <c r="AA19" s="31">
        <f t="shared" si="35"/>
        <v>1.7288895690649512E-5</v>
      </c>
      <c r="AB19" s="31">
        <f t="shared" si="36"/>
        <v>-0.11431782676453955</v>
      </c>
      <c r="AC19" s="31">
        <f t="shared" si="48"/>
        <v>6.3252977198203858E-9</v>
      </c>
      <c r="AD19" s="31">
        <f t="shared" si="37"/>
        <v>2.1866081180144589E-3</v>
      </c>
      <c r="AE19" s="31">
        <f t="shared" si="49"/>
        <v>-0.45405347575967642</v>
      </c>
      <c r="AF19" s="31">
        <f t="shared" si="50"/>
        <v>-4.1506548425178433</v>
      </c>
      <c r="AG19" s="31">
        <f t="shared" si="5"/>
        <v>92.110410468749379</v>
      </c>
      <c r="AH19" s="31">
        <f t="shared" si="38"/>
        <v>-46.225405801510398</v>
      </c>
      <c r="AI19" s="31">
        <f t="shared" si="39"/>
        <v>-89.720195903487237</v>
      </c>
      <c r="AJ19" s="31">
        <f t="shared" si="51"/>
        <v>4.5551428375656079E-3</v>
      </c>
      <c r="AK19" s="31">
        <f t="shared" si="40"/>
        <v>1.8554254807448014</v>
      </c>
      <c r="AL19" s="32">
        <f t="shared" si="41"/>
        <v>-4.1017773374313766E-6</v>
      </c>
      <c r="AM19" s="31">
        <f t="shared" si="42"/>
        <v>-5.5682212478981412E-2</v>
      </c>
      <c r="AN19" s="31">
        <f t="shared" si="52"/>
        <v>45.889555708299213</v>
      </c>
      <c r="AO19" s="31">
        <f t="shared" si="53"/>
        <v>-87.920452635221423</v>
      </c>
      <c r="AP19" s="30">
        <f t="shared" si="11"/>
        <v>23.609121289162623</v>
      </c>
      <c r="AQ19" s="30">
        <f t="shared" si="12"/>
        <v>-26.68237036067254</v>
      </c>
      <c r="AR19" s="31">
        <f t="shared" si="54"/>
        <v>42.362253161029628</v>
      </c>
      <c r="AS19" s="33">
        <f t="shared" si="55"/>
        <v>-92.071107477739261</v>
      </c>
      <c r="AT19" s="31">
        <f t="shared" si="43"/>
        <v>8.6789471989795417E-14</v>
      </c>
      <c r="AU19" s="31">
        <f t="shared" si="44"/>
        <v>8.0973489819138207E-6</v>
      </c>
      <c r="AV19" s="32">
        <f t="shared" si="45"/>
        <v>0</v>
      </c>
      <c r="AW19" s="31">
        <f t="shared" si="46"/>
        <v>-3.7516674819678195E-7</v>
      </c>
      <c r="AX19" s="34">
        <f t="shared" si="56"/>
        <v>8.6789471989795417E-14</v>
      </c>
      <c r="AY19" s="35">
        <f t="shared" si="57"/>
        <v>7.7221822337170386E-6</v>
      </c>
      <c r="AZ19" s="10">
        <f t="shared" si="58"/>
        <v>42.362253161029713</v>
      </c>
      <c r="BA19" s="10">
        <f t="shared" si="59"/>
        <v>-92.071099755557029</v>
      </c>
      <c r="BB19" s="10">
        <f t="shared" si="60"/>
        <v>87.928900244442971</v>
      </c>
      <c r="BC19" s="48"/>
      <c r="BD19" s="46">
        <f t="shared" si="61"/>
        <v>42</v>
      </c>
      <c r="BE19" s="46">
        <f t="shared" si="62"/>
        <v>-92</v>
      </c>
      <c r="BF19" s="46">
        <f t="shared" si="63"/>
        <v>88</v>
      </c>
    </row>
    <row r="20" spans="1:58" x14ac:dyDescent="0.2">
      <c r="A20" t="s">
        <v>95</v>
      </c>
      <c r="B20">
        <f>1/2/PI()/D8/D9</f>
        <v>3701277.7463231473</v>
      </c>
      <c r="C20" t="s">
        <v>93</v>
      </c>
      <c r="D20">
        <f>fzESR</f>
        <v>3701277.7463231473</v>
      </c>
      <c r="E20">
        <f>fzESR</f>
        <v>3701277.7463231473</v>
      </c>
      <c r="V20" s="29">
        <v>1.1599999999999999</v>
      </c>
      <c r="W20" s="38">
        <f t="shared" si="47"/>
        <v>144.54397707459276</v>
      </c>
      <c r="X20" s="30">
        <f t="shared" si="18"/>
        <v>-0.43247621687911453</v>
      </c>
      <c r="Y20" s="31">
        <f t="shared" si="33"/>
        <v>-2.260962941505585E-2</v>
      </c>
      <c r="Z20" s="31">
        <f t="shared" si="34"/>
        <v>-4.1322707476370137</v>
      </c>
      <c r="AA20" s="31">
        <f t="shared" si="35"/>
        <v>1.8103694542698286E-5</v>
      </c>
      <c r="AB20" s="31">
        <f t="shared" si="36"/>
        <v>-0.11698062370516571</v>
      </c>
      <c r="AC20" s="31">
        <f t="shared" si="48"/>
        <v>6.6233983406788702E-9</v>
      </c>
      <c r="AD20" s="31">
        <f t="shared" si="37"/>
        <v>2.2375407639772093E-3</v>
      </c>
      <c r="AE20" s="31">
        <f t="shared" si="49"/>
        <v>-0.45506773597622935</v>
      </c>
      <c r="AF20" s="31">
        <f t="shared" si="50"/>
        <v>-4.2470138305782017</v>
      </c>
      <c r="AG20" s="31">
        <f t="shared" si="5"/>
        <v>92.110410468749379</v>
      </c>
      <c r="AH20" s="31">
        <f t="shared" si="38"/>
        <v>-46.425401139985325</v>
      </c>
      <c r="AI20" s="31">
        <f t="shared" si="39"/>
        <v>-89.726564924480485</v>
      </c>
      <c r="AJ20" s="31">
        <f t="shared" si="51"/>
        <v>4.7697022616240833E-3</v>
      </c>
      <c r="AK20" s="31">
        <f t="shared" si="40"/>
        <v>1.8986126209754632</v>
      </c>
      <c r="AL20" s="32">
        <f t="shared" si="41"/>
        <v>-4.2950880529180711E-6</v>
      </c>
      <c r="AM20" s="31">
        <f t="shared" si="42"/>
        <v>-5.6979216979020593E-2</v>
      </c>
      <c r="AN20" s="31">
        <f t="shared" si="52"/>
        <v>45.689774735937625</v>
      </c>
      <c r="AO20" s="31">
        <f t="shared" si="53"/>
        <v>-87.884931520484031</v>
      </c>
      <c r="AP20" s="30">
        <f t="shared" si="11"/>
        <v>23.609121289162623</v>
      </c>
      <c r="AQ20" s="30">
        <f t="shared" si="12"/>
        <v>-26.68237036067254</v>
      </c>
      <c r="AR20" s="31">
        <f t="shared" si="54"/>
        <v>42.161457928451483</v>
      </c>
      <c r="AS20" s="33">
        <f t="shared" si="55"/>
        <v>-92.131945351062228</v>
      </c>
      <c r="AT20" s="31">
        <f t="shared" si="43"/>
        <v>9.0646781856008508E-14</v>
      </c>
      <c r="AU20" s="31">
        <f t="shared" si="44"/>
        <v>8.2859604692441119E-6</v>
      </c>
      <c r="AV20" s="32">
        <f t="shared" si="45"/>
        <v>0</v>
      </c>
      <c r="AW20" s="31">
        <f t="shared" si="46"/>
        <v>-3.8390550436652529E-7</v>
      </c>
      <c r="AX20" s="34">
        <f t="shared" si="56"/>
        <v>9.0646781856008508E-14</v>
      </c>
      <c r="AY20" s="35">
        <f t="shared" si="57"/>
        <v>7.9020549648775861E-6</v>
      </c>
      <c r="AZ20" s="10">
        <f t="shared" si="58"/>
        <v>42.161457928451576</v>
      </c>
      <c r="BA20" s="10">
        <f t="shared" si="59"/>
        <v>-92.131937449007268</v>
      </c>
      <c r="BB20" s="10">
        <f t="shared" si="60"/>
        <v>87.868062550992732</v>
      </c>
      <c r="BC20" s="37"/>
      <c r="BD20" s="46">
        <f t="shared" si="61"/>
        <v>42</v>
      </c>
      <c r="BE20" s="46">
        <f t="shared" si="62"/>
        <v>-92</v>
      </c>
      <c r="BF20" s="46">
        <f t="shared" si="63"/>
        <v>88</v>
      </c>
    </row>
    <row r="21" spans="1:58" x14ac:dyDescent="0.2">
      <c r="A21" t="s">
        <v>96</v>
      </c>
      <c r="B21">
        <f>20*LOG(B12*D17/2)</f>
        <v>-0.43247621687911453</v>
      </c>
      <c r="C21" t="s">
        <v>97</v>
      </c>
      <c r="D21">
        <f>DC_gain_power</f>
        <v>-0.43247621687911453</v>
      </c>
      <c r="E21">
        <f>DC_gain_power</f>
        <v>-0.43247621687911453</v>
      </c>
      <c r="F21">
        <v>100</v>
      </c>
      <c r="G21">
        <v>1000000</v>
      </c>
      <c r="V21" s="29">
        <v>1.17</v>
      </c>
      <c r="W21" s="36">
        <f t="shared" si="47"/>
        <v>147.91083881682073</v>
      </c>
      <c r="X21" s="30">
        <f t="shared" si="18"/>
        <v>-0.43247621687911453</v>
      </c>
      <c r="Y21" s="31">
        <f t="shared" si="33"/>
        <v>-2.3672289526674894E-2</v>
      </c>
      <c r="Z21" s="31">
        <f t="shared" si="34"/>
        <v>-4.2281785797513249</v>
      </c>
      <c r="AA21" s="31">
        <f t="shared" si="35"/>
        <v>1.8956893519983862E-5</v>
      </c>
      <c r="AB21" s="31">
        <f t="shared" si="36"/>
        <v>-0.11970544463115934</v>
      </c>
      <c r="AC21" s="31">
        <f t="shared" si="48"/>
        <v>6.9355511413585286E-9</v>
      </c>
      <c r="AD21" s="31">
        <f t="shared" si="37"/>
        <v>2.289659783665546E-3</v>
      </c>
      <c r="AE21" s="31">
        <f t="shared" si="49"/>
        <v>-0.45612954257671828</v>
      </c>
      <c r="AF21" s="31">
        <f t="shared" si="50"/>
        <v>-4.3455943645988189</v>
      </c>
      <c r="AG21" s="31">
        <f t="shared" si="5"/>
        <v>92.110410468749379</v>
      </c>
      <c r="AH21" s="31">
        <f t="shared" si="38"/>
        <v>-46.625396688258782</v>
      </c>
      <c r="AI21" s="31">
        <f t="shared" si="39"/>
        <v>-89.732788975385844</v>
      </c>
      <c r="AJ21" s="31">
        <f t="shared" si="51"/>
        <v>4.9943621991424721E-3</v>
      </c>
      <c r="AK21" s="31">
        <f t="shared" si="40"/>
        <v>1.9428034844711293</v>
      </c>
      <c r="AL21" s="32">
        <f t="shared" si="41"/>
        <v>-4.4975092110148284E-6</v>
      </c>
      <c r="AM21" s="31">
        <f t="shared" si="42"/>
        <v>-5.8306432534404241E-2</v>
      </c>
      <c r="AN21" s="31">
        <f t="shared" si="52"/>
        <v>45.490003645180529</v>
      </c>
      <c r="AO21" s="31">
        <f t="shared" si="53"/>
        <v>-87.848291923449125</v>
      </c>
      <c r="AP21" s="30">
        <f t="shared" si="11"/>
        <v>23.609121289162623</v>
      </c>
      <c r="AQ21" s="30">
        <f t="shared" si="12"/>
        <v>-26.68237036067254</v>
      </c>
      <c r="AR21" s="31">
        <f t="shared" si="54"/>
        <v>41.960625031093898</v>
      </c>
      <c r="AS21" s="33">
        <f t="shared" si="55"/>
        <v>-92.193886288047949</v>
      </c>
      <c r="AT21" s="31">
        <f t="shared" si="43"/>
        <v>9.4504091722221625E-14</v>
      </c>
      <c r="AU21" s="31">
        <f t="shared" si="44"/>
        <v>8.4789652824928441E-6</v>
      </c>
      <c r="AV21" s="32">
        <f t="shared" si="45"/>
        <v>0</v>
      </c>
      <c r="AW21" s="31">
        <f t="shared" si="46"/>
        <v>-3.9284781231627366E-7</v>
      </c>
      <c r="AX21" s="34">
        <f t="shared" si="56"/>
        <v>9.4504091722221625E-14</v>
      </c>
      <c r="AY21" s="35">
        <f t="shared" si="57"/>
        <v>8.0861174701765712E-6</v>
      </c>
      <c r="AZ21" s="10">
        <f t="shared" si="58"/>
        <v>41.96062503109399</v>
      </c>
      <c r="BA21" s="10">
        <f t="shared" si="59"/>
        <v>-92.193878201930474</v>
      </c>
      <c r="BB21" s="10">
        <f t="shared" si="60"/>
        <v>87.806121798069526</v>
      </c>
      <c r="BC21" s="48"/>
      <c r="BD21" s="46">
        <f t="shared" si="61"/>
        <v>42</v>
      </c>
      <c r="BE21" s="46">
        <f t="shared" si="62"/>
        <v>-92</v>
      </c>
      <c r="BF21" s="46">
        <f t="shared" si="63"/>
        <v>88</v>
      </c>
    </row>
    <row r="22" spans="1:58" x14ac:dyDescent="0.2">
      <c r="V22" s="29">
        <v>1.18</v>
      </c>
      <c r="W22" s="38">
        <f t="shared" si="47"/>
        <v>151.35612484362088</v>
      </c>
      <c r="X22" s="30">
        <f t="shared" si="18"/>
        <v>-0.43247621687911453</v>
      </c>
      <c r="Y22" s="31">
        <f t="shared" si="33"/>
        <v>-2.4784752647905459E-2</v>
      </c>
      <c r="Z22" s="31">
        <f t="shared" si="34"/>
        <v>-4.3262958207673989</v>
      </c>
      <c r="AA22" s="31">
        <f t="shared" si="35"/>
        <v>1.985030234498186E-5</v>
      </c>
      <c r="AB22" s="31">
        <f t="shared" si="36"/>
        <v>-0.12249373422931306</v>
      </c>
      <c r="AC22" s="31">
        <f t="shared" si="48"/>
        <v>7.2624118645345549E-9</v>
      </c>
      <c r="AD22" s="31">
        <f t="shared" si="37"/>
        <v>2.3429928112732421E-3</v>
      </c>
      <c r="AE22" s="31">
        <f t="shared" si="49"/>
        <v>-0.45724111196226319</v>
      </c>
      <c r="AF22" s="31">
        <f t="shared" si="50"/>
        <v>-4.4464465621854394</v>
      </c>
      <c r="AG22" s="31">
        <f t="shared" si="5"/>
        <v>92.110410468749379</v>
      </c>
      <c r="AH22" s="31">
        <f t="shared" si="38"/>
        <v>-46.825392436888663</v>
      </c>
      <c r="AI22" s="31">
        <f t="shared" si="39"/>
        <v>-89.738871355689582</v>
      </c>
      <c r="AJ22" s="31">
        <f t="shared" si="51"/>
        <v>5.2295975778850505E-3</v>
      </c>
      <c r="AK22" s="31">
        <f t="shared" si="40"/>
        <v>1.9880212913909574</v>
      </c>
      <c r="AL22" s="32">
        <f t="shared" si="41"/>
        <v>-4.7094701755385557E-6</v>
      </c>
      <c r="AM22" s="31">
        <f t="shared" si="42"/>
        <v>-5.96645628466871E-2</v>
      </c>
      <c r="AN22" s="31">
        <f t="shared" si="52"/>
        <v>45.290242919968428</v>
      </c>
      <c r="AO22" s="31">
        <f t="shared" si="53"/>
        <v>-87.810514627145309</v>
      </c>
      <c r="AP22" s="30">
        <f t="shared" si="11"/>
        <v>23.609121289162623</v>
      </c>
      <c r="AQ22" s="30">
        <f t="shared" si="12"/>
        <v>-26.68237036067254</v>
      </c>
      <c r="AR22" s="31">
        <f t="shared" si="54"/>
        <v>41.759752736496253</v>
      </c>
      <c r="AS22" s="33">
        <f t="shared" si="55"/>
        <v>-92.256961189330752</v>
      </c>
      <c r="AT22" s="31">
        <f t="shared" si="43"/>
        <v>9.8361401588434728E-14</v>
      </c>
      <c r="AU22" s="31">
        <f t="shared" si="44"/>
        <v>8.6764657553667333E-6</v>
      </c>
      <c r="AV22" s="32">
        <f t="shared" si="45"/>
        <v>0</v>
      </c>
      <c r="AW22" s="31">
        <f t="shared" si="46"/>
        <v>-4.01998413376068E-7</v>
      </c>
      <c r="AX22" s="34">
        <f t="shared" si="56"/>
        <v>9.8361401588434728E-14</v>
      </c>
      <c r="AY22" s="35">
        <f t="shared" si="57"/>
        <v>8.2744673419906653E-6</v>
      </c>
      <c r="AZ22" s="10">
        <f t="shared" si="58"/>
        <v>41.759752736496353</v>
      </c>
      <c r="BA22" s="10">
        <f t="shared" si="59"/>
        <v>-92.256952914863405</v>
      </c>
      <c r="BB22" s="10">
        <f t="shared" si="60"/>
        <v>87.743047085136595</v>
      </c>
      <c r="BC22" s="37"/>
      <c r="BD22" s="46">
        <f t="shared" si="61"/>
        <v>42</v>
      </c>
      <c r="BE22" s="46">
        <f t="shared" si="62"/>
        <v>-92</v>
      </c>
      <c r="BF22" s="46">
        <f t="shared" si="63"/>
        <v>88</v>
      </c>
    </row>
    <row r="23" spans="1:58" x14ac:dyDescent="0.2">
      <c r="A23" s="85" t="s">
        <v>98</v>
      </c>
      <c r="B23" s="85"/>
      <c r="V23" s="29">
        <v>1.19</v>
      </c>
      <c r="W23" s="36">
        <f t="shared" si="47"/>
        <v>154.88166189124817</v>
      </c>
      <c r="X23" s="30">
        <f t="shared" si="18"/>
        <v>-0.43247621687911453</v>
      </c>
      <c r="Y23" s="31">
        <f t="shared" si="33"/>
        <v>-2.5949339198250296E-2</v>
      </c>
      <c r="Z23" s="31">
        <f t="shared" si="34"/>
        <v>-4.4266721905869684</v>
      </c>
      <c r="AA23" s="31">
        <f t="shared" si="35"/>
        <v>2.0785816035370219E-5</v>
      </c>
      <c r="AB23" s="31">
        <f t="shared" si="36"/>
        <v>-0.12534697083482141</v>
      </c>
      <c r="AC23" s="31">
        <f t="shared" si="48"/>
        <v>7.604680611945393E-9</v>
      </c>
      <c r="AD23" s="31">
        <f t="shared" si="37"/>
        <v>2.3975681246771073E-3</v>
      </c>
      <c r="AE23" s="31">
        <f t="shared" si="49"/>
        <v>-0.45840476265664887</v>
      </c>
      <c r="AF23" s="31">
        <f t="shared" si="50"/>
        <v>-4.5496215932971129</v>
      </c>
      <c r="AG23" s="31">
        <f t="shared" si="5"/>
        <v>92.110410468749379</v>
      </c>
      <c r="AH23" s="31">
        <f t="shared" si="38"/>
        <v>-47.025388376857848</v>
      </c>
      <c r="AI23" s="31">
        <f t="shared" si="39"/>
        <v>-89.744815289801537</v>
      </c>
      <c r="AJ23" s="31">
        <f t="shared" si="51"/>
        <v>5.475905602845119E-3</v>
      </c>
      <c r="AK23" s="31">
        <f t="shared" si="40"/>
        <v>2.0342897913797331</v>
      </c>
      <c r="AL23" s="32">
        <f t="shared" si="41"/>
        <v>-4.9314205419803159E-6</v>
      </c>
      <c r="AM23" s="31">
        <f t="shared" si="42"/>
        <v>-6.1054328008429352E-2</v>
      </c>
      <c r="AN23" s="31">
        <f t="shared" si="52"/>
        <v>45.090493066073833</v>
      </c>
      <c r="AO23" s="31">
        <f t="shared" si="53"/>
        <v>-87.771579826430226</v>
      </c>
      <c r="AP23" s="30">
        <f t="shared" si="11"/>
        <v>23.609121289162623</v>
      </c>
      <c r="AQ23" s="30">
        <f t="shared" si="12"/>
        <v>-26.68237036067254</v>
      </c>
      <c r="AR23" s="31">
        <f t="shared" si="54"/>
        <v>41.558839231907271</v>
      </c>
      <c r="AS23" s="33">
        <f t="shared" si="55"/>
        <v>-92.321201419727345</v>
      </c>
      <c r="AT23" s="31">
        <f t="shared" si="43"/>
        <v>1.0414736638775438E-13</v>
      </c>
      <c r="AU23" s="31">
        <f t="shared" si="44"/>
        <v>8.878566605230713E-6</v>
      </c>
      <c r="AV23" s="32">
        <f t="shared" si="45"/>
        <v>0</v>
      </c>
      <c r="AW23" s="31">
        <f t="shared" si="46"/>
        <v>-4.113621593157121E-7</v>
      </c>
      <c r="AX23" s="34">
        <f t="shared" si="56"/>
        <v>1.0414736638775438E-13</v>
      </c>
      <c r="AY23" s="35">
        <f t="shared" si="57"/>
        <v>8.4672044459150013E-6</v>
      </c>
      <c r="AZ23" s="10">
        <f t="shared" si="58"/>
        <v>41.558839231907378</v>
      </c>
      <c r="BA23" s="10">
        <f t="shared" si="59"/>
        <v>-92.321192952522892</v>
      </c>
      <c r="BB23" s="10">
        <f t="shared" si="60"/>
        <v>87.678807047477108</v>
      </c>
      <c r="BC23" s="48"/>
      <c r="BD23" s="46">
        <f t="shared" si="61"/>
        <v>42</v>
      </c>
      <c r="BE23" s="46">
        <f t="shared" si="62"/>
        <v>-92</v>
      </c>
      <c r="BF23" s="46">
        <f t="shared" si="63"/>
        <v>88</v>
      </c>
    </row>
    <row r="24" spans="1:58" x14ac:dyDescent="0.2">
      <c r="A24" t="s">
        <v>99</v>
      </c>
      <c r="B24" s="12">
        <v>224</v>
      </c>
      <c r="C24" t="s">
        <v>100</v>
      </c>
      <c r="D24">
        <f>B24*1000000</f>
        <v>224000000</v>
      </c>
      <c r="V24" s="29">
        <v>1.2</v>
      </c>
      <c r="W24" s="38">
        <f t="shared" si="47"/>
        <v>158.48931924611136</v>
      </c>
      <c r="X24" s="30">
        <f t="shared" si="18"/>
        <v>-0.43247621687911453</v>
      </c>
      <c r="Y24" s="31">
        <f t="shared" si="33"/>
        <v>-2.7168476399979748E-2</v>
      </c>
      <c r="Z24" s="31">
        <f t="shared" si="34"/>
        <v>-4.5293584441531509</v>
      </c>
      <c r="AA24" s="31">
        <f t="shared" si="35"/>
        <v>2.1765418909701716E-5</v>
      </c>
      <c r="AB24" s="31">
        <f t="shared" si="36"/>
        <v>-0.12826666721486188</v>
      </c>
      <c r="AC24" s="31">
        <f t="shared" si="48"/>
        <v>7.9630767718786099E-9</v>
      </c>
      <c r="AD24" s="31">
        <f t="shared" si="37"/>
        <v>2.4534146604303047E-3</v>
      </c>
      <c r="AE24" s="31">
        <f t="shared" si="49"/>
        <v>-0.45962291989710785</v>
      </c>
      <c r="AF24" s="31">
        <f t="shared" si="50"/>
        <v>-4.6551716967075825</v>
      </c>
      <c r="AG24" s="31">
        <f t="shared" si="5"/>
        <v>92.110410468749379</v>
      </c>
      <c r="AH24" s="31">
        <f t="shared" si="38"/>
        <v>-47.225384499554963</v>
      </c>
      <c r="AI24" s="31">
        <f t="shared" si="39"/>
        <v>-89.750623928762238</v>
      </c>
      <c r="AJ24" s="31">
        <f t="shared" si="51"/>
        <v>5.7338067959914188E-3</v>
      </c>
      <c r="AK24" s="31">
        <f t="shared" si="40"/>
        <v>2.0816332750908688</v>
      </c>
      <c r="AL24" s="32">
        <f t="shared" si="41"/>
        <v>-5.1638310921976206E-6</v>
      </c>
      <c r="AM24" s="31">
        <f t="shared" si="42"/>
        <v>-6.2476464884970398E-2</v>
      </c>
      <c r="AN24" s="31">
        <f t="shared" si="52"/>
        <v>44.89075461215932</v>
      </c>
      <c r="AO24" s="31">
        <f t="shared" si="53"/>
        <v>-87.731467118556338</v>
      </c>
      <c r="AP24" s="30">
        <f t="shared" si="11"/>
        <v>23.609121289162623</v>
      </c>
      <c r="AQ24" s="30">
        <f t="shared" si="12"/>
        <v>-26.68237036067254</v>
      </c>
      <c r="AR24" s="31">
        <f t="shared" si="54"/>
        <v>41.357882620752292</v>
      </c>
      <c r="AS24" s="33">
        <f t="shared" si="55"/>
        <v>-92.386638815263922</v>
      </c>
      <c r="AT24" s="31">
        <f t="shared" si="43"/>
        <v>1.0800467625396748E-13</v>
      </c>
      <c r="AU24" s="31">
        <f t="shared" si="44"/>
        <v>9.0853749886305099E-6</v>
      </c>
      <c r="AV24" s="32">
        <f t="shared" si="45"/>
        <v>0</v>
      </c>
      <c r="AW24" s="31">
        <f t="shared" si="46"/>
        <v>-4.2094401491724728E-7</v>
      </c>
      <c r="AX24" s="34">
        <f t="shared" si="56"/>
        <v>1.0800467625396748E-13</v>
      </c>
      <c r="AY24" s="35">
        <f t="shared" si="57"/>
        <v>8.6644309737132619E-6</v>
      </c>
      <c r="AZ24" s="10">
        <f t="shared" si="58"/>
        <v>41.357882620752399</v>
      </c>
      <c r="BA24" s="10">
        <f t="shared" si="59"/>
        <v>-92.386630150832943</v>
      </c>
      <c r="BB24" s="10">
        <f t="shared" si="60"/>
        <v>87.613369849167057</v>
      </c>
      <c r="BC24" s="37"/>
      <c r="BD24" s="46">
        <f t="shared" si="61"/>
        <v>41</v>
      </c>
      <c r="BE24" s="46">
        <f t="shared" si="62"/>
        <v>-92</v>
      </c>
      <c r="BF24" s="46">
        <f t="shared" si="63"/>
        <v>88</v>
      </c>
    </row>
    <row r="25" spans="1:58" x14ac:dyDescent="0.2">
      <c r="A25" t="s">
        <v>101</v>
      </c>
      <c r="B25" s="55">
        <f>Sheet1!B47</f>
        <v>36.5</v>
      </c>
      <c r="C25" t="s">
        <v>16</v>
      </c>
      <c r="D25">
        <f>B25*1000</f>
        <v>36500</v>
      </c>
      <c r="V25" s="29">
        <v>1.21</v>
      </c>
      <c r="W25" s="36">
        <f t="shared" si="47"/>
        <v>162.18100973589299</v>
      </c>
      <c r="X25" s="30">
        <f t="shared" si="18"/>
        <v>-0.43247621687911453</v>
      </c>
      <c r="Y25" s="31">
        <f t="shared" si="33"/>
        <v>-2.8444703068455163E-2</v>
      </c>
      <c r="Z25" s="31">
        <f t="shared" si="34"/>
        <v>-4.634406386954141</v>
      </c>
      <c r="AA25" s="31">
        <f t="shared" si="35"/>
        <v>2.2791188809071858E-5</v>
      </c>
      <c r="AB25" s="31">
        <f t="shared" si="36"/>
        <v>-0.13125437137041321</v>
      </c>
      <c r="AC25" s="31">
        <f t="shared" si="48"/>
        <v>8.3383660203399204E-9</v>
      </c>
      <c r="AD25" s="31">
        <f t="shared" si="37"/>
        <v>2.5105620291048809E-3</v>
      </c>
      <c r="AE25" s="31">
        <f t="shared" si="49"/>
        <v>-0.46089812042039463</v>
      </c>
      <c r="AF25" s="31">
        <f t="shared" si="50"/>
        <v>-4.7631501962954488</v>
      </c>
      <c r="AG25" s="31">
        <f t="shared" si="5"/>
        <v>92.110410468749379</v>
      </c>
      <c r="AH25" s="31">
        <f t="shared" si="38"/>
        <v>-47.42538079675623</v>
      </c>
      <c r="AI25" s="31">
        <f t="shared" si="39"/>
        <v>-89.756300351911065</v>
      </c>
      <c r="AJ25" s="31">
        <f t="shared" si="51"/>
        <v>6.0038460840452796E-3</v>
      </c>
      <c r="AK25" s="31">
        <f t="shared" si="40"/>
        <v>2.1300765859202953</v>
      </c>
      <c r="AL25" s="32">
        <f t="shared" si="41"/>
        <v>-5.4071948031098318E-6</v>
      </c>
      <c r="AM25" s="31">
        <f t="shared" si="42"/>
        <v>-6.3931727505093142E-2</v>
      </c>
      <c r="AN25" s="31">
        <f t="shared" si="52"/>
        <v>44.691028110882392</v>
      </c>
      <c r="AO25" s="31">
        <f t="shared" si="53"/>
        <v>-87.690155493495865</v>
      </c>
      <c r="AP25" s="30">
        <f t="shared" si="11"/>
        <v>23.609121289162623</v>
      </c>
      <c r="AQ25" s="30">
        <f t="shared" si="12"/>
        <v>-26.68237036067254</v>
      </c>
      <c r="AR25" s="31">
        <f t="shared" si="54"/>
        <v>41.156880918952083</v>
      </c>
      <c r="AS25" s="33">
        <f t="shared" si="55"/>
        <v>-92.453305689791307</v>
      </c>
      <c r="AT25" s="31">
        <f t="shared" si="43"/>
        <v>1.1379064105328713E-13</v>
      </c>
      <c r="AU25" s="31">
        <f t="shared" si="44"/>
        <v>9.297000558108431E-6</v>
      </c>
      <c r="AV25" s="32">
        <f t="shared" si="45"/>
        <v>0</v>
      </c>
      <c r="AW25" s="31">
        <f t="shared" si="46"/>
        <v>-4.3074906060734432E-7</v>
      </c>
      <c r="AX25" s="34">
        <f t="shared" si="56"/>
        <v>1.1379064105328713E-13</v>
      </c>
      <c r="AY25" s="35">
        <f t="shared" si="57"/>
        <v>8.8662514975010859E-6</v>
      </c>
      <c r="AZ25" s="10">
        <f t="shared" si="58"/>
        <v>41.156880918952197</v>
      </c>
      <c r="BA25" s="10">
        <f t="shared" si="59"/>
        <v>-92.453296823539816</v>
      </c>
      <c r="BB25" s="10">
        <f t="shared" si="60"/>
        <v>87.546703176460184</v>
      </c>
      <c r="BC25" s="48"/>
      <c r="BD25" s="46">
        <f t="shared" si="61"/>
        <v>41</v>
      </c>
      <c r="BE25" s="46">
        <f t="shared" si="62"/>
        <v>-92</v>
      </c>
      <c r="BF25" s="46">
        <f t="shared" si="63"/>
        <v>88</v>
      </c>
    </row>
    <row r="26" spans="1:58" x14ac:dyDescent="0.2">
      <c r="A26" t="s">
        <v>102</v>
      </c>
      <c r="B26" s="12">
        <f>Sheet1!B48/1000</f>
        <v>1E-3</v>
      </c>
      <c r="C26" t="s">
        <v>31</v>
      </c>
      <c r="D26">
        <f>B26/1000000</f>
        <v>1.0000000000000001E-9</v>
      </c>
      <c r="V26" s="29">
        <v>1.22</v>
      </c>
      <c r="W26" s="38">
        <f t="shared" si="47"/>
        <v>165.95869074375614</v>
      </c>
      <c r="X26" s="30">
        <f t="shared" si="18"/>
        <v>-0.43247621687911453</v>
      </c>
      <c r="Y26" s="31">
        <f t="shared" si="33"/>
        <v>-2.978067460525867E-2</v>
      </c>
      <c r="Z26" s="31">
        <f t="shared" si="34"/>
        <v>-4.7418688902963204</v>
      </c>
      <c r="AA26" s="31">
        <f t="shared" si="35"/>
        <v>2.3865301494279259E-5</v>
      </c>
      <c r="AB26" s="31">
        <f t="shared" si="36"/>
        <v>-0.13431166735673675</v>
      </c>
      <c r="AC26" s="31">
        <f t="shared" si="48"/>
        <v>8.7313410345038425E-9</v>
      </c>
      <c r="AD26" s="31">
        <f t="shared" si="37"/>
        <v>2.5690405309916893E-3</v>
      </c>
      <c r="AE26" s="31">
        <f t="shared" si="49"/>
        <v>-0.46223301745153789</v>
      </c>
      <c r="AF26" s="31">
        <f t="shared" si="50"/>
        <v>-4.8736115171220655</v>
      </c>
      <c r="AG26" s="31">
        <f t="shared" si="5"/>
        <v>92.110410468749379</v>
      </c>
      <c r="AH26" s="31">
        <f t="shared" si="38"/>
        <v>-47.625377260607948</v>
      </c>
      <c r="AI26" s="31">
        <f t="shared" si="39"/>
        <v>-89.7618475685167</v>
      </c>
      <c r="AJ26" s="31">
        <f t="shared" si="51"/>
        <v>6.2865939364516697E-3</v>
      </c>
      <c r="AK26" s="31">
        <f t="shared" si="40"/>
        <v>2.1796451319521104</v>
      </c>
      <c r="AL26" s="32">
        <f t="shared" si="41"/>
        <v>-5.6620278775739592E-6</v>
      </c>
      <c r="AM26" s="31">
        <f t="shared" si="42"/>
        <v>-6.542088746078667E-2</v>
      </c>
      <c r="AN26" s="31">
        <f t="shared" si="52"/>
        <v>44.491314140050008</v>
      </c>
      <c r="AO26" s="31">
        <f t="shared" si="53"/>
        <v>-87.647623324025375</v>
      </c>
      <c r="AP26" s="30">
        <f t="shared" si="11"/>
        <v>23.609121289162623</v>
      </c>
      <c r="AQ26" s="30">
        <f t="shared" si="12"/>
        <v>-26.68237036067254</v>
      </c>
      <c r="AR26" s="31">
        <f t="shared" si="54"/>
        <v>40.955832051088549</v>
      </c>
      <c r="AS26" s="33">
        <f t="shared" si="55"/>
        <v>-92.521234841147447</v>
      </c>
      <c r="AT26" s="31">
        <f t="shared" si="43"/>
        <v>1.1957660585260678E-13</v>
      </c>
      <c r="AU26" s="31">
        <f t="shared" si="44"/>
        <v>9.5135555203426192E-6</v>
      </c>
      <c r="AV26" s="32">
        <f t="shared" si="45"/>
        <v>0</v>
      </c>
      <c r="AW26" s="31">
        <f t="shared" si="46"/>
        <v>-4.4078249515101349E-7</v>
      </c>
      <c r="AX26" s="34">
        <f t="shared" si="56"/>
        <v>1.1957660585260678E-13</v>
      </c>
      <c r="AY26" s="35">
        <f t="shared" si="57"/>
        <v>9.0727730251916053E-6</v>
      </c>
      <c r="AZ26" s="10">
        <f t="shared" si="58"/>
        <v>40.95583205108867</v>
      </c>
      <c r="BA26" s="10">
        <f t="shared" si="59"/>
        <v>-92.521225768374421</v>
      </c>
      <c r="BB26" s="10">
        <f t="shared" si="60"/>
        <v>87.478774231625579</v>
      </c>
      <c r="BC26" s="37"/>
      <c r="BD26" s="46">
        <f t="shared" si="61"/>
        <v>41</v>
      </c>
      <c r="BE26" s="46">
        <f t="shared" si="62"/>
        <v>-93</v>
      </c>
      <c r="BF26" s="46">
        <f t="shared" si="63"/>
        <v>87</v>
      </c>
    </row>
    <row r="27" spans="1:58" x14ac:dyDescent="0.2">
      <c r="A27" t="s">
        <v>103</v>
      </c>
      <c r="B27" s="12">
        <f>Sheet1!B49</f>
        <v>30</v>
      </c>
      <c r="C27" t="s">
        <v>35</v>
      </c>
      <c r="D27">
        <f>B27/1000000000000</f>
        <v>3E-11</v>
      </c>
      <c r="V27" s="29">
        <v>1.23</v>
      </c>
      <c r="W27" s="36">
        <f t="shared" si="47"/>
        <v>169.82436524617447</v>
      </c>
      <c r="X27" s="30">
        <f t="shared" si="18"/>
        <v>-0.43247621687911453</v>
      </c>
      <c r="Y27" s="31">
        <f t="shared" si="33"/>
        <v>-3.1179168201528891E-2</v>
      </c>
      <c r="Z27" s="31">
        <f t="shared" si="34"/>
        <v>-4.8517999063018733</v>
      </c>
      <c r="AA27" s="31">
        <f t="shared" si="35"/>
        <v>2.4990035266693269E-5</v>
      </c>
      <c r="AB27" s="31">
        <f t="shared" si="36"/>
        <v>-0.13744017612295265</v>
      </c>
      <c r="AC27" s="31">
        <f t="shared" si="48"/>
        <v>9.1428369219531308E-9</v>
      </c>
      <c r="AD27" s="31">
        <f t="shared" si="37"/>
        <v>2.6288811721659933E-3</v>
      </c>
      <c r="AE27" s="31">
        <f t="shared" si="49"/>
        <v>-0.4636303859025398</v>
      </c>
      <c r="AF27" s="31">
        <f t="shared" si="50"/>
        <v>-4.9866112012526598</v>
      </c>
      <c r="AG27" s="31">
        <f t="shared" si="5"/>
        <v>92.110410468749379</v>
      </c>
      <c r="AH27" s="31">
        <f t="shared" si="38"/>
        <v>-47.825373883609863</v>
      </c>
      <c r="AI27" s="31">
        <f t="shared" si="39"/>
        <v>-89.767268519370617</v>
      </c>
      <c r="AJ27" s="31">
        <f t="shared" si="51"/>
        <v>6.5826475558259162E-3</v>
      </c>
      <c r="AK27" s="31">
        <f t="shared" si="40"/>
        <v>2.230364898116568</v>
      </c>
      <c r="AL27" s="32">
        <f t="shared" si="41"/>
        <v>-5.9288708466216252E-6</v>
      </c>
      <c r="AM27" s="31">
        <f t="shared" si="42"/>
        <v>-6.6944734316318505E-2</v>
      </c>
      <c r="AN27" s="31">
        <f t="shared" si="52"/>
        <v>44.291613303824491</v>
      </c>
      <c r="AO27" s="31">
        <f t="shared" si="53"/>
        <v>-87.603848355570378</v>
      </c>
      <c r="AP27" s="30">
        <f t="shared" si="11"/>
        <v>23.609121289162623</v>
      </c>
      <c r="AQ27" s="30">
        <f t="shared" si="12"/>
        <v>-26.68237036067254</v>
      </c>
      <c r="AR27" s="31">
        <f t="shared" si="54"/>
        <v>40.754733846412037</v>
      </c>
      <c r="AS27" s="33">
        <f t="shared" si="55"/>
        <v>-92.590459556823035</v>
      </c>
      <c r="AT27" s="31">
        <f t="shared" si="43"/>
        <v>1.2536257065192643E-13</v>
      </c>
      <c r="AU27" s="31">
        <f t="shared" si="44"/>
        <v>9.7351546956404773E-6</v>
      </c>
      <c r="AV27" s="32">
        <f t="shared" si="45"/>
        <v>0</v>
      </c>
      <c r="AW27" s="31">
        <f t="shared" si="46"/>
        <v>-4.5104963840805745E-7</v>
      </c>
      <c r="AX27" s="34">
        <f t="shared" si="56"/>
        <v>1.2536257065192643E-13</v>
      </c>
      <c r="AY27" s="35">
        <f t="shared" si="57"/>
        <v>9.2841050572324205E-6</v>
      </c>
      <c r="AZ27" s="10">
        <f t="shared" si="58"/>
        <v>40.754733846412165</v>
      </c>
      <c r="BA27" s="10">
        <f t="shared" si="59"/>
        <v>-92.590450272717973</v>
      </c>
      <c r="BB27" s="10">
        <f t="shared" si="60"/>
        <v>87.409549727282027</v>
      </c>
      <c r="BC27" s="48"/>
      <c r="BD27" s="46">
        <f t="shared" si="61"/>
        <v>41</v>
      </c>
      <c r="BE27" s="46">
        <f t="shared" si="62"/>
        <v>-93</v>
      </c>
      <c r="BF27" s="46">
        <f t="shared" si="63"/>
        <v>87</v>
      </c>
    </row>
    <row r="28" spans="1:58" x14ac:dyDescent="0.2">
      <c r="A28" t="s">
        <v>104</v>
      </c>
      <c r="B28">
        <f>1/2/PI()/D25/D26</f>
        <v>4360.4093997779546</v>
      </c>
      <c r="C28" t="s">
        <v>93</v>
      </c>
      <c r="D28">
        <f>fz_comp</f>
        <v>4360.4093997779546</v>
      </c>
      <c r="E28">
        <f>fz_comp</f>
        <v>4360.4093997779546</v>
      </c>
      <c r="F28">
        <v>180</v>
      </c>
      <c r="G28">
        <v>-180</v>
      </c>
      <c r="V28" s="29">
        <v>1.24</v>
      </c>
      <c r="W28" s="38">
        <f t="shared" si="47"/>
        <v>173.78008287493756</v>
      </c>
      <c r="X28" s="30">
        <f t="shared" si="18"/>
        <v>-0.43247621687911453</v>
      </c>
      <c r="Y28" s="31">
        <f t="shared" si="33"/>
        <v>-3.2643088259071418E-2</v>
      </c>
      <c r="Z28" s="31">
        <f t="shared" si="34"/>
        <v>-4.9642544825825849</v>
      </c>
      <c r="AA28" s="31">
        <f t="shared" si="35"/>
        <v>2.6167775797398004E-5</v>
      </c>
      <c r="AB28" s="31">
        <f t="shared" si="36"/>
        <v>-0.14064155637115638</v>
      </c>
      <c r="AC28" s="31">
        <f t="shared" si="48"/>
        <v>9.5737254347139599E-9</v>
      </c>
      <c r="AD28" s="31">
        <f t="shared" si="37"/>
        <v>2.6901156809273079E-3</v>
      </c>
      <c r="AE28" s="31">
        <f t="shared" si="49"/>
        <v>-0.46509312778866313</v>
      </c>
      <c r="AF28" s="31">
        <f t="shared" si="50"/>
        <v>-5.1022059232728143</v>
      </c>
      <c r="AG28" s="31">
        <f t="shared" si="5"/>
        <v>92.110410468749379</v>
      </c>
      <c r="AH28" s="31">
        <f t="shared" si="38"/>
        <v>-48.025370658599272</v>
      </c>
      <c r="AI28" s="31">
        <f t="shared" si="39"/>
        <v>-89.772566078344269</v>
      </c>
      <c r="AJ28" s="31">
        <f t="shared" si="51"/>
        <v>6.8926321231984307E-3</v>
      </c>
      <c r="AK28" s="31">
        <f t="shared" si="40"/>
        <v>2.2822624585607212</v>
      </c>
      <c r="AL28" s="32">
        <f t="shared" si="41"/>
        <v>-6.2082897228064187E-6</v>
      </c>
      <c r="AM28" s="31">
        <f t="shared" si="42"/>
        <v>-6.8504076026833824E-2</v>
      </c>
      <c r="AN28" s="31">
        <f t="shared" si="52"/>
        <v>44.091926233983578</v>
      </c>
      <c r="AO28" s="31">
        <f t="shared" si="53"/>
        <v>-87.558807695810387</v>
      </c>
      <c r="AP28" s="30">
        <f t="shared" si="11"/>
        <v>23.609121289162623</v>
      </c>
      <c r="AQ28" s="30">
        <f t="shared" si="12"/>
        <v>-26.68237036067254</v>
      </c>
      <c r="AR28" s="31">
        <f t="shared" si="54"/>
        <v>40.553584034685002</v>
      </c>
      <c r="AS28" s="33">
        <f t="shared" si="55"/>
        <v>-92.661013619083207</v>
      </c>
      <c r="AT28" s="31">
        <f t="shared" si="43"/>
        <v>1.3114853545124605E-13</v>
      </c>
      <c r="AU28" s="31">
        <f t="shared" si="44"/>
        <v>9.9619155788179753E-6</v>
      </c>
      <c r="AV28" s="32">
        <f t="shared" si="45"/>
        <v>0</v>
      </c>
      <c r="AW28" s="31">
        <f t="shared" si="46"/>
        <v>-4.6155593415373323E-7</v>
      </c>
      <c r="AX28" s="34">
        <f t="shared" si="56"/>
        <v>1.3114853545124605E-13</v>
      </c>
      <c r="AY28" s="35">
        <f t="shared" si="57"/>
        <v>9.5003596446642427E-6</v>
      </c>
      <c r="AZ28" s="10">
        <f t="shared" si="58"/>
        <v>40.55358403468513</v>
      </c>
      <c r="BA28" s="10">
        <f t="shared" si="59"/>
        <v>-92.661004118723568</v>
      </c>
      <c r="BB28" s="10">
        <f t="shared" si="60"/>
        <v>87.338995881276432</v>
      </c>
      <c r="BC28" s="37"/>
      <c r="BD28" s="46">
        <f t="shared" si="61"/>
        <v>41</v>
      </c>
      <c r="BE28" s="46">
        <f t="shared" si="62"/>
        <v>-93</v>
      </c>
      <c r="BF28" s="46">
        <f t="shared" si="63"/>
        <v>87</v>
      </c>
    </row>
    <row r="29" spans="1:58" x14ac:dyDescent="0.2">
      <c r="A29" t="s">
        <v>105</v>
      </c>
      <c r="B29">
        <f>1/2/PI()/(D26+D27)/D24</f>
        <v>0.68981858136223706</v>
      </c>
      <c r="C29" t="s">
        <v>93</v>
      </c>
      <c r="D29">
        <f>fp_comp1</f>
        <v>0.68981858136223706</v>
      </c>
      <c r="E29">
        <f>fp_comp1</f>
        <v>0.68981858136223706</v>
      </c>
      <c r="V29" s="29">
        <v>1.25</v>
      </c>
      <c r="W29" s="36">
        <f t="shared" si="47"/>
        <v>177.82794100389236</v>
      </c>
      <c r="X29" s="30">
        <f t="shared" si="18"/>
        <v>-0.43247621687911453</v>
      </c>
      <c r="Y29" s="31">
        <f t="shared" si="33"/>
        <v>-3.4175472036987627E-2</v>
      </c>
      <c r="Z29" s="31">
        <f t="shared" si="34"/>
        <v>-5.0792887765375871</v>
      </c>
      <c r="AA29" s="31">
        <f t="shared" si="35"/>
        <v>2.7401021183897705E-5</v>
      </c>
      <c r="AB29" s="31">
        <f t="shared" si="36"/>
        <v>-0.14391750543552798</v>
      </c>
      <c r="AC29" s="31">
        <f t="shared" si="48"/>
        <v>1.0024920755220677E-8</v>
      </c>
      <c r="AD29" s="31">
        <f t="shared" si="37"/>
        <v>2.7527765246221545E-3</v>
      </c>
      <c r="AE29" s="31">
        <f t="shared" si="49"/>
        <v>-0.46662427786999749</v>
      </c>
      <c r="AF29" s="31">
        <f t="shared" si="50"/>
        <v>-5.2204535054484928</v>
      </c>
      <c r="AG29" s="31">
        <f t="shared" si="5"/>
        <v>92.110410468749379</v>
      </c>
      <c r="AH29" s="31">
        <f t="shared" si="38"/>
        <v>-48.225367578735849</v>
      </c>
      <c r="AI29" s="31">
        <f t="shared" si="39"/>
        <v>-89.777743053911038</v>
      </c>
      <c r="AJ29" s="31">
        <f t="shared" si="51"/>
        <v>7.2172021005602154E-3</v>
      </c>
      <c r="AK29" s="31">
        <f t="shared" si="40"/>
        <v>2.3353649892316839</v>
      </c>
      <c r="AL29" s="32">
        <f t="shared" si="41"/>
        <v>-6.5008771834465191E-6</v>
      </c>
      <c r="AM29" s="31">
        <f t="shared" si="42"/>
        <v>-7.009973936670269E-2</v>
      </c>
      <c r="AN29" s="31">
        <f t="shared" si="52"/>
        <v>43.892253591236909</v>
      </c>
      <c r="AO29" s="31">
        <f t="shared" si="53"/>
        <v>-87.512477804046057</v>
      </c>
      <c r="AP29" s="30">
        <f t="shared" si="11"/>
        <v>23.609121289162623</v>
      </c>
      <c r="AQ29" s="30">
        <f t="shared" si="12"/>
        <v>-26.68237036067254</v>
      </c>
      <c r="AR29" s="31">
        <f t="shared" si="54"/>
        <v>40.352380241856991</v>
      </c>
      <c r="AS29" s="33">
        <f t="shared" si="55"/>
        <v>-92.732931309494546</v>
      </c>
      <c r="AT29" s="31">
        <f t="shared" si="43"/>
        <v>1.3693450025056568E-13</v>
      </c>
      <c r="AU29" s="31">
        <f t="shared" si="44"/>
        <v>1.0193958401496905E-5</v>
      </c>
      <c r="AV29" s="32">
        <f t="shared" si="45"/>
        <v>0</v>
      </c>
      <c r="AW29" s="31">
        <f t="shared" si="46"/>
        <v>-4.723069529651126E-7</v>
      </c>
      <c r="AX29" s="34">
        <f t="shared" si="56"/>
        <v>1.3693450025056568E-13</v>
      </c>
      <c r="AY29" s="35">
        <f t="shared" si="57"/>
        <v>9.7216514485317924E-6</v>
      </c>
      <c r="AZ29" s="10">
        <f t="shared" si="58"/>
        <v>40.352380241857126</v>
      </c>
      <c r="BA29" s="10">
        <f t="shared" si="59"/>
        <v>-92.732921587843094</v>
      </c>
      <c r="BB29" s="10">
        <f t="shared" si="60"/>
        <v>87.267078412156906</v>
      </c>
      <c r="BC29" s="48"/>
      <c r="BD29" s="46">
        <f t="shared" si="61"/>
        <v>40</v>
      </c>
      <c r="BE29" s="46">
        <f t="shared" si="62"/>
        <v>-93</v>
      </c>
      <c r="BF29" s="46">
        <f t="shared" si="63"/>
        <v>87</v>
      </c>
    </row>
    <row r="30" spans="1:58" x14ac:dyDescent="0.2">
      <c r="A30" t="s">
        <v>106</v>
      </c>
      <c r="B30">
        <f>1/2/PI()/D25/D27</f>
        <v>145346.9799925985</v>
      </c>
      <c r="C30" t="s">
        <v>93</v>
      </c>
      <c r="D30">
        <f>fp_comp2</f>
        <v>145346.9799925985</v>
      </c>
      <c r="E30">
        <f>fp_comp2</f>
        <v>145346.9799925985</v>
      </c>
      <c r="V30" s="29">
        <v>1.26</v>
      </c>
      <c r="W30" s="38">
        <f t="shared" si="47"/>
        <v>181.97008586099841</v>
      </c>
      <c r="X30" s="30">
        <f t="shared" si="18"/>
        <v>-0.43247621687911453</v>
      </c>
      <c r="Y30" s="31">
        <f t="shared" si="33"/>
        <v>-3.5779495531609834E-2</v>
      </c>
      <c r="Z30" s="31">
        <f t="shared" si="34"/>
        <v>-5.1969600692189868</v>
      </c>
      <c r="AA30" s="31">
        <f t="shared" si="35"/>
        <v>2.8692387263311045E-5</v>
      </c>
      <c r="AB30" s="31">
        <f t="shared" si="36"/>
        <v>-0.14726976018189886</v>
      </c>
      <c r="AC30" s="31">
        <f t="shared" si="48"/>
        <v>1.0497381424970714E-8</v>
      </c>
      <c r="AD30" s="31">
        <f t="shared" si="37"/>
        <v>2.8168969268586711E-3</v>
      </c>
      <c r="AE30" s="31">
        <f t="shared" si="49"/>
        <v>-0.46822700952607965</v>
      </c>
      <c r="AF30" s="31">
        <f t="shared" si="50"/>
        <v>-5.3414129324740278</v>
      </c>
      <c r="AG30" s="31">
        <f t="shared" si="5"/>
        <v>92.110410468749379</v>
      </c>
      <c r="AH30" s="31">
        <f t="shared" si="38"/>
        <v>-48.425364637487064</v>
      </c>
      <c r="AI30" s="31">
        <f t="shared" si="39"/>
        <v>-89.782802190633575</v>
      </c>
      <c r="AJ30" s="31">
        <f t="shared" si="51"/>
        <v>7.5570425932467667E-3</v>
      </c>
      <c r="AK30" s="31">
        <f t="shared" si="40"/>
        <v>2.3897002806721592</v>
      </c>
      <c r="AL30" s="32">
        <f t="shared" si="41"/>
        <v>-6.807253847408347E-6</v>
      </c>
      <c r="AM30" s="31">
        <f t="shared" si="42"/>
        <v>-7.1732570367842474E-2</v>
      </c>
      <c r="AN30" s="31">
        <f t="shared" si="52"/>
        <v>43.692596066601716</v>
      </c>
      <c r="AO30" s="31">
        <f t="shared" si="53"/>
        <v>-87.464834480329259</v>
      </c>
      <c r="AP30" s="30">
        <f t="shared" si="11"/>
        <v>23.609121289162623</v>
      </c>
      <c r="AQ30" s="30">
        <f t="shared" si="12"/>
        <v>-26.68237036067254</v>
      </c>
      <c r="AR30" s="31">
        <f t="shared" si="54"/>
        <v>40.151119985565714</v>
      </c>
      <c r="AS30" s="33">
        <f t="shared" si="55"/>
        <v>-92.806247412803287</v>
      </c>
      <c r="AT30" s="31">
        <f t="shared" si="43"/>
        <v>1.4272046504988532E-13</v>
      </c>
      <c r="AU30" s="31">
        <f t="shared" si="44"/>
        <v>1.0431406195853294E-5</v>
      </c>
      <c r="AV30" s="32">
        <f t="shared" si="45"/>
        <v>0</v>
      </c>
      <c r="AW30" s="31">
        <f t="shared" si="46"/>
        <v>-4.8330839517467551E-7</v>
      </c>
      <c r="AX30" s="34">
        <f t="shared" si="56"/>
        <v>1.4272046504988532E-13</v>
      </c>
      <c r="AY30" s="35">
        <f t="shared" si="57"/>
        <v>9.9480978006786175E-6</v>
      </c>
      <c r="AZ30" s="10">
        <f t="shared" si="58"/>
        <v>40.151119985565856</v>
      </c>
      <c r="BA30" s="10">
        <f t="shared" si="59"/>
        <v>-92.80623746470549</v>
      </c>
      <c r="BB30" s="10">
        <f t="shared" si="60"/>
        <v>87.19376253529451</v>
      </c>
      <c r="BC30" s="37"/>
      <c r="BD30" s="46">
        <f t="shared" si="61"/>
        <v>40</v>
      </c>
      <c r="BE30" s="46">
        <f t="shared" si="62"/>
        <v>-93</v>
      </c>
      <c r="BF30" s="46">
        <f t="shared" si="63"/>
        <v>87</v>
      </c>
    </row>
    <row r="31" spans="1:58" x14ac:dyDescent="0.2">
      <c r="A31" t="s">
        <v>107</v>
      </c>
      <c r="B31">
        <f>20*LOG(D24*D4)</f>
        <v>92.110410468749379</v>
      </c>
      <c r="C31" t="s">
        <v>97</v>
      </c>
      <c r="D31">
        <f>DC_gain_comp</f>
        <v>92.110410468749379</v>
      </c>
      <c r="E31">
        <f>DC_gain_comp</f>
        <v>92.110410468749379</v>
      </c>
      <c r="F31">
        <v>100</v>
      </c>
      <c r="G31">
        <v>1000000</v>
      </c>
      <c r="V31" s="29">
        <v>1.27</v>
      </c>
      <c r="W31" s="36">
        <f t="shared" si="47"/>
        <v>186.2087136662868</v>
      </c>
      <c r="X31" s="30">
        <f t="shared" si="18"/>
        <v>-0.43247621687911453</v>
      </c>
      <c r="Y31" s="31">
        <f t="shared" si="33"/>
        <v>-3.7458479597746765E-2</v>
      </c>
      <c r="Z31" s="31">
        <f t="shared" si="34"/>
        <v>-5.3173267787049827</v>
      </c>
      <c r="AA31" s="31">
        <f t="shared" si="35"/>
        <v>3.0044613137693587E-5</v>
      </c>
      <c r="AB31" s="31">
        <f t="shared" si="36"/>
        <v>-0.15070009792825256</v>
      </c>
      <c r="AC31" s="31">
        <f t="shared" si="48"/>
        <v>1.099210648721469E-8</v>
      </c>
      <c r="AD31" s="31">
        <f t="shared" si="37"/>
        <v>2.882510885122216E-3</v>
      </c>
      <c r="AE31" s="31">
        <f t="shared" si="49"/>
        <v>-0.4699046408716171</v>
      </c>
      <c r="AF31" s="31">
        <f t="shared" si="50"/>
        <v>-5.4651443657481131</v>
      </c>
      <c r="AG31" s="31">
        <f t="shared" si="5"/>
        <v>92.110410468749379</v>
      </c>
      <c r="AH31" s="31">
        <f t="shared" si="38"/>
        <v>-48.625361828614416</v>
      </c>
      <c r="AI31" s="31">
        <f t="shared" si="39"/>
        <v>-89.78774617061741</v>
      </c>
      <c r="AJ31" s="31">
        <f t="shared" si="51"/>
        <v>7.9128707748474473E-3</v>
      </c>
      <c r="AK31" s="31">
        <f t="shared" si="40"/>
        <v>2.4452967510275045</v>
      </c>
      <c r="AL31" s="32">
        <f t="shared" si="41"/>
        <v>-7.1280695731067364E-6</v>
      </c>
      <c r="AM31" s="31">
        <f t="shared" si="42"/>
        <v>-7.3403434768248163E-2</v>
      </c>
      <c r="AN31" s="31">
        <f t="shared" si="52"/>
        <v>43.492954382840232</v>
      </c>
      <c r="AO31" s="31">
        <f t="shared" si="53"/>
        <v>-87.415852854358164</v>
      </c>
      <c r="AP31" s="30">
        <f t="shared" si="11"/>
        <v>23.609121289162623</v>
      </c>
      <c r="AQ31" s="30">
        <f t="shared" si="12"/>
        <v>-26.68237036067254</v>
      </c>
      <c r="AR31" s="31">
        <f t="shared" si="54"/>
        <v>39.9498006704587</v>
      </c>
      <c r="AS31" s="33">
        <f t="shared" si="55"/>
        <v>-92.880997220106281</v>
      </c>
      <c r="AT31" s="31">
        <f t="shared" si="43"/>
        <v>1.5043508478231148E-13</v>
      </c>
      <c r="AU31" s="31">
        <f t="shared" si="44"/>
        <v>1.0674384859850711E-5</v>
      </c>
      <c r="AV31" s="32">
        <f t="shared" si="45"/>
        <v>0</v>
      </c>
      <c r="AW31" s="31">
        <f t="shared" si="46"/>
        <v>-4.9456609389270277E-7</v>
      </c>
      <c r="AX31" s="34">
        <f t="shared" si="56"/>
        <v>1.5043508478231148E-13</v>
      </c>
      <c r="AY31" s="35">
        <f t="shared" si="57"/>
        <v>1.0179818765958008E-5</v>
      </c>
      <c r="AZ31" s="10">
        <f t="shared" si="58"/>
        <v>39.949800670458849</v>
      </c>
      <c r="BA31" s="10">
        <f t="shared" si="59"/>
        <v>-92.880987040287508</v>
      </c>
      <c r="BB31" s="10">
        <f t="shared" si="60"/>
        <v>87.119012959712492</v>
      </c>
      <c r="BC31" s="48"/>
      <c r="BD31" s="46">
        <f t="shared" si="61"/>
        <v>40</v>
      </c>
      <c r="BE31" s="46">
        <f t="shared" si="62"/>
        <v>-93</v>
      </c>
      <c r="BF31" s="46">
        <f t="shared" si="63"/>
        <v>87</v>
      </c>
    </row>
    <row r="32" spans="1:58" x14ac:dyDescent="0.2">
      <c r="A32" t="s">
        <v>108</v>
      </c>
      <c r="B32">
        <f>20*LOG(D25*D4)</f>
        <v>16.351307391195615</v>
      </c>
      <c r="C32" t="s">
        <v>97</v>
      </c>
      <c r="D32">
        <f>B32</f>
        <v>16.351307391195615</v>
      </c>
      <c r="E32">
        <f>B32</f>
        <v>16.351307391195615</v>
      </c>
      <c r="V32" s="29">
        <v>1.28</v>
      </c>
      <c r="W32" s="38">
        <f t="shared" si="47"/>
        <v>190.54607179632478</v>
      </c>
      <c r="X32" s="30">
        <f t="shared" si="18"/>
        <v>-0.43247621687911453</v>
      </c>
      <c r="Y32" s="31">
        <f t="shared" si="33"/>
        <v>-3.9215896319281789E-2</v>
      </c>
      <c r="Z32" s="31">
        <f t="shared" si="34"/>
        <v>-5.4404484729156231</v>
      </c>
      <c r="AA32" s="31">
        <f t="shared" si="35"/>
        <v>3.1460567002132427E-5</v>
      </c>
      <c r="AB32" s="31">
        <f t="shared" si="36"/>
        <v>-0.15421033738664314</v>
      </c>
      <c r="AC32" s="31">
        <f t="shared" si="48"/>
        <v>1.1510148987540878E-8</v>
      </c>
      <c r="AD32" s="31">
        <f t="shared" si="37"/>
        <v>2.9496531888012763E-3</v>
      </c>
      <c r="AE32" s="31">
        <f t="shared" si="49"/>
        <v>-0.47166064112124517</v>
      </c>
      <c r="AF32" s="31">
        <f t="shared" si="50"/>
        <v>-5.5917091571134652</v>
      </c>
      <c r="AG32" s="31">
        <f t="shared" si="5"/>
        <v>92.110410468749379</v>
      </c>
      <c r="AH32" s="31">
        <f t="shared" si="38"/>
        <v>-48.825359146160174</v>
      </c>
      <c r="AI32" s="31">
        <f t="shared" si="39"/>
        <v>-89.792577614931503</v>
      </c>
      <c r="AJ32" s="31">
        <f t="shared" si="51"/>
        <v>8.2854373774139158E-3</v>
      </c>
      <c r="AK32" s="31">
        <f t="shared" si="40"/>
        <v>2.5021834592631578</v>
      </c>
      <c r="AL32" s="32">
        <f t="shared" si="41"/>
        <v>-7.464004854868042E-6</v>
      </c>
      <c r="AM32" s="31">
        <f t="shared" si="42"/>
        <v>-7.5113218470967191E-2</v>
      </c>
      <c r="AN32" s="31">
        <f t="shared" si="52"/>
        <v>43.293329295961769</v>
      </c>
      <c r="AO32" s="31">
        <f t="shared" si="53"/>
        <v>-87.365507374139298</v>
      </c>
      <c r="AP32" s="30">
        <f t="shared" si="11"/>
        <v>23.609121289162623</v>
      </c>
      <c r="AQ32" s="30">
        <f t="shared" si="12"/>
        <v>-26.68237036067254</v>
      </c>
      <c r="AR32" s="31">
        <f t="shared" si="54"/>
        <v>39.748419583330616</v>
      </c>
      <c r="AS32" s="33">
        <f t="shared" si="55"/>
        <v>-92.957216531252769</v>
      </c>
      <c r="AT32" s="31">
        <f t="shared" si="43"/>
        <v>1.5814970451473764E-13</v>
      </c>
      <c r="AU32" s="31">
        <f t="shared" si="44"/>
        <v>1.0923023223993006E-5</v>
      </c>
      <c r="AV32" s="32">
        <f t="shared" si="45"/>
        <v>0</v>
      </c>
      <c r="AW32" s="31">
        <f t="shared" si="46"/>
        <v>-5.0608601810006816E-7</v>
      </c>
      <c r="AX32" s="34">
        <f t="shared" si="56"/>
        <v>1.5814970451473764E-13</v>
      </c>
      <c r="AY32" s="35">
        <f t="shared" si="57"/>
        <v>1.0416937205892938E-5</v>
      </c>
      <c r="AZ32" s="10">
        <f t="shared" si="58"/>
        <v>39.748419583330772</v>
      </c>
      <c r="BA32" s="10">
        <f t="shared" si="59"/>
        <v>-92.957206114315568</v>
      </c>
      <c r="BB32" s="10">
        <f t="shared" si="60"/>
        <v>87.042793885684432</v>
      </c>
      <c r="BC32" s="37"/>
      <c r="BD32" s="46">
        <f t="shared" si="61"/>
        <v>40</v>
      </c>
      <c r="BE32" s="46">
        <f t="shared" si="62"/>
        <v>-93</v>
      </c>
      <c r="BF32" s="46">
        <f t="shared" si="63"/>
        <v>87</v>
      </c>
    </row>
    <row r="33" spans="1:58" x14ac:dyDescent="0.2">
      <c r="V33" s="29">
        <v>1.29</v>
      </c>
      <c r="W33" s="36">
        <f t="shared" si="47"/>
        <v>194.98445997580464</v>
      </c>
      <c r="X33" s="30">
        <f t="shared" si="18"/>
        <v>-0.43247621687911453</v>
      </c>
      <c r="Y33" s="31">
        <f t="shared" si="33"/>
        <v>-4.1055375637252041E-2</v>
      </c>
      <c r="Z33" s="31">
        <f t="shared" si="34"/>
        <v>-5.5663858818016001</v>
      </c>
      <c r="AA33" s="31">
        <f t="shared" si="35"/>
        <v>3.2943252221608433E-5</v>
      </c>
      <c r="AB33" s="31">
        <f t="shared" si="36"/>
        <v>-0.157802339627031</v>
      </c>
      <c r="AC33" s="31">
        <f t="shared" si="48"/>
        <v>1.205260633060052E-8</v>
      </c>
      <c r="AD33" s="31">
        <f t="shared" si="37"/>
        <v>3.0183594376332569E-3</v>
      </c>
      <c r="AE33" s="31">
        <f t="shared" si="49"/>
        <v>-0.47349863721153862</v>
      </c>
      <c r="AF33" s="31">
        <f t="shared" si="50"/>
        <v>-5.7211698619909974</v>
      </c>
      <c r="AG33" s="31">
        <f t="shared" si="5"/>
        <v>92.110410468749379</v>
      </c>
      <c r="AH33" s="31">
        <f t="shared" si="38"/>
        <v>-49.025356584434718</v>
      </c>
      <c r="AI33" s="31">
        <f t="shared" si="39"/>
        <v>-89.797299084996581</v>
      </c>
      <c r="AJ33" s="31">
        <f t="shared" si="51"/>
        <v>8.6755282498862541E-3</v>
      </c>
      <c r="AK33" s="31">
        <f t="shared" si="40"/>
        <v>2.5603901185908358</v>
      </c>
      <c r="AL33" s="32">
        <f t="shared" si="41"/>
        <v>-7.8157722482246644E-6</v>
      </c>
      <c r="AM33" s="31">
        <f t="shared" si="42"/>
        <v>-7.686282801376286E-2</v>
      </c>
      <c r="AN33" s="31">
        <f t="shared" si="52"/>
        <v>43.0937215967923</v>
      </c>
      <c r="AO33" s="31">
        <f t="shared" si="53"/>
        <v>-87.313771794419509</v>
      </c>
      <c r="AP33" s="30">
        <f t="shared" si="11"/>
        <v>23.609121289162623</v>
      </c>
      <c r="AQ33" s="30">
        <f t="shared" si="12"/>
        <v>-26.68237036067254</v>
      </c>
      <c r="AR33" s="31">
        <f t="shared" si="54"/>
        <v>39.546973888070852</v>
      </c>
      <c r="AS33" s="33">
        <f t="shared" si="55"/>
        <v>-93.03494165641051</v>
      </c>
      <c r="AT33" s="31">
        <f t="shared" si="43"/>
        <v>1.6393566931405724E-13</v>
      </c>
      <c r="AU33" s="31">
        <f t="shared" si="44"/>
        <v>1.117745311963197E-5</v>
      </c>
      <c r="AV33" s="32">
        <f t="shared" si="45"/>
        <v>0</v>
      </c>
      <c r="AW33" s="31">
        <f t="shared" si="46"/>
        <v>-5.1787427581307075E-7</v>
      </c>
      <c r="AX33" s="34">
        <f t="shared" si="56"/>
        <v>1.6393566931405724E-13</v>
      </c>
      <c r="AY33" s="35">
        <f t="shared" si="57"/>
        <v>1.06595788438189E-5</v>
      </c>
      <c r="AZ33" s="10">
        <f t="shared" si="58"/>
        <v>39.546973888071015</v>
      </c>
      <c r="BA33" s="10">
        <f t="shared" si="59"/>
        <v>-93.034930996831662</v>
      </c>
      <c r="BB33" s="10">
        <f t="shared" si="60"/>
        <v>86.965069003168338</v>
      </c>
      <c r="BC33" s="48"/>
      <c r="BD33" s="46">
        <f t="shared" si="61"/>
        <v>40</v>
      </c>
      <c r="BE33" s="46">
        <f t="shared" si="62"/>
        <v>-93</v>
      </c>
      <c r="BF33" s="46">
        <f t="shared" si="63"/>
        <v>87</v>
      </c>
    </row>
    <row r="34" spans="1:58" x14ac:dyDescent="0.2">
      <c r="A34" s="85" t="s">
        <v>109</v>
      </c>
      <c r="B34" s="85"/>
      <c r="V34" s="29">
        <v>1.3</v>
      </c>
      <c r="W34" s="38">
        <f t="shared" si="47"/>
        <v>199.52623149688804</v>
      </c>
      <c r="X34" s="30">
        <f t="shared" si="18"/>
        <v>-0.43247621687911453</v>
      </c>
      <c r="Y34" s="31">
        <f t="shared" si="33"/>
        <v>-4.2980712243620725E-2</v>
      </c>
      <c r="Z34" s="31">
        <f t="shared" si="34"/>
        <v>-5.6952009088314801</v>
      </c>
      <c r="AA34" s="31">
        <f t="shared" si="35"/>
        <v>3.4495813702910886E-5</v>
      </c>
      <c r="AB34" s="31">
        <f t="shared" si="36"/>
        <v>-0.16147800906354298</v>
      </c>
      <c r="AC34" s="31">
        <f t="shared" si="48"/>
        <v>1.2620627994727504E-8</v>
      </c>
      <c r="AD34" s="31">
        <f t="shared" si="37"/>
        <v>3.088666060579932E-3</v>
      </c>
      <c r="AE34" s="31">
        <f t="shared" si="49"/>
        <v>-0.47542242068840435</v>
      </c>
      <c r="AF34" s="31">
        <f t="shared" si="50"/>
        <v>-5.8535902518344427</v>
      </c>
      <c r="AG34" s="31">
        <f t="shared" si="5"/>
        <v>92.110410468749379</v>
      </c>
      <c r="AH34" s="31">
        <f t="shared" si="38"/>
        <v>-49.225354138004477</v>
      </c>
      <c r="AI34" s="31">
        <f t="shared" si="39"/>
        <v>-89.801913083941926</v>
      </c>
      <c r="AJ34" s="31">
        <f t="shared" si="51"/>
        <v>9.0839659877296197E-3</v>
      </c>
      <c r="AK34" s="31">
        <f t="shared" si="40"/>
        <v>2.6199471101014211</v>
      </c>
      <c r="AL34" s="32">
        <f t="shared" si="41"/>
        <v>-8.1841178993587616E-6</v>
      </c>
      <c r="AM34" s="31">
        <f t="shared" si="42"/>
        <v>-7.8653191049714313E-2</v>
      </c>
      <c r="AN34" s="31">
        <f t="shared" si="52"/>
        <v>42.894132112614727</v>
      </c>
      <c r="AO34" s="31">
        <f t="shared" si="53"/>
        <v>-87.260619164890215</v>
      </c>
      <c r="AP34" s="30">
        <f t="shared" si="11"/>
        <v>23.609121289162623</v>
      </c>
      <c r="AQ34" s="30">
        <f t="shared" si="12"/>
        <v>-26.68237036067254</v>
      </c>
      <c r="AR34" s="31">
        <f t="shared" si="54"/>
        <v>39.345460620416418</v>
      </c>
      <c r="AS34" s="33">
        <f t="shared" si="55"/>
        <v>-93.114209416724663</v>
      </c>
      <c r="AT34" s="31">
        <f t="shared" si="43"/>
        <v>1.7165028904648342E-13</v>
      </c>
      <c r="AU34" s="31">
        <f t="shared" si="44"/>
        <v>1.1437809448866039E-5</v>
      </c>
      <c r="AV34" s="32">
        <f t="shared" si="45"/>
        <v>0</v>
      </c>
      <c r="AW34" s="31">
        <f t="shared" si="46"/>
        <v>-5.2993711732198577E-7</v>
      </c>
      <c r="AX34" s="34">
        <f t="shared" si="56"/>
        <v>1.7165028904648342E-13</v>
      </c>
      <c r="AY34" s="35">
        <f t="shared" si="57"/>
        <v>1.0907872331544053E-5</v>
      </c>
      <c r="AZ34" s="10">
        <f t="shared" si="58"/>
        <v>39.345460620416588</v>
      </c>
      <c r="BA34" s="10">
        <f t="shared" si="59"/>
        <v>-93.114198508852326</v>
      </c>
      <c r="BB34" s="10">
        <f t="shared" si="60"/>
        <v>86.885801491147674</v>
      </c>
      <c r="BC34" s="37"/>
      <c r="BD34" s="46">
        <f t="shared" si="61"/>
        <v>39</v>
      </c>
      <c r="BE34" s="46">
        <f t="shared" si="62"/>
        <v>-93</v>
      </c>
      <c r="BF34" s="46">
        <f t="shared" si="63"/>
        <v>87</v>
      </c>
    </row>
    <row r="35" spans="1:58" x14ac:dyDescent="0.2">
      <c r="A35" t="s">
        <v>110</v>
      </c>
      <c r="B35" s="12">
        <f>Sheet1!B21</f>
        <v>13.3</v>
      </c>
      <c r="C35" t="s">
        <v>16</v>
      </c>
      <c r="D35">
        <f>B35*1000</f>
        <v>13300</v>
      </c>
      <c r="V35" s="29">
        <v>1.31</v>
      </c>
      <c r="W35" s="36">
        <f t="shared" si="47"/>
        <v>204.17379446695298</v>
      </c>
      <c r="X35" s="30">
        <f t="shared" si="18"/>
        <v>-0.43247621687911453</v>
      </c>
      <c r="Y35" s="31">
        <f t="shared" si="33"/>
        <v>-4.4995872748971245E-2</v>
      </c>
      <c r="Z35" s="31">
        <f t="shared" si="34"/>
        <v>-5.8269566416974339</v>
      </c>
      <c r="AA35" s="31">
        <f t="shared" si="35"/>
        <v>3.6121544553886909E-5</v>
      </c>
      <c r="AB35" s="31">
        <f t="shared" si="36"/>
        <v>-0.16523929446367897</v>
      </c>
      <c r="AC35" s="31">
        <f t="shared" si="48"/>
        <v>1.3215419389248173E-8</v>
      </c>
      <c r="AD35" s="31">
        <f t="shared" si="37"/>
        <v>3.160610335142559E-3</v>
      </c>
      <c r="AE35" s="31">
        <f t="shared" si="49"/>
        <v>-0.47743595486811252</v>
      </c>
      <c r="AF35" s="31">
        <f t="shared" si="50"/>
        <v>-5.9890353258259701</v>
      </c>
      <c r="AG35" s="31">
        <f t="shared" si="5"/>
        <v>92.110410468749379</v>
      </c>
      <c r="AH35" s="31">
        <f t="shared" si="38"/>
        <v>-49.425351801680449</v>
      </c>
      <c r="AI35" s="31">
        <f t="shared" si="39"/>
        <v>-89.806422057931343</v>
      </c>
      <c r="AJ35" s="31">
        <f t="shared" si="51"/>
        <v>9.5116116369625241E-3</v>
      </c>
      <c r="AK35" s="31">
        <f t="shared" si="40"/>
        <v>2.680885496601908</v>
      </c>
      <c r="AL35" s="32">
        <f t="shared" si="41"/>
        <v>-8.5698231121566592E-6</v>
      </c>
      <c r="AM35" s="31">
        <f t="shared" si="42"/>
        <v>-8.0485256839008271E-2</v>
      </c>
      <c r="AN35" s="31">
        <f t="shared" si="52"/>
        <v>42.69456170888278</v>
      </c>
      <c r="AO35" s="31">
        <f t="shared" si="53"/>
        <v>-87.206021818168452</v>
      </c>
      <c r="AP35" s="30">
        <f t="shared" si="11"/>
        <v>23.609121289162623</v>
      </c>
      <c r="AQ35" s="30">
        <f t="shared" si="12"/>
        <v>-26.68237036067254</v>
      </c>
      <c r="AR35" s="31">
        <f t="shared" si="54"/>
        <v>39.143876682504754</v>
      </c>
      <c r="AS35" s="33">
        <f t="shared" si="55"/>
        <v>-93.195057143994418</v>
      </c>
      <c r="AT35" s="31">
        <f t="shared" si="43"/>
        <v>1.8129356371201606E-13</v>
      </c>
      <c r="AU35" s="31">
        <f t="shared" si="44"/>
        <v>1.1704230256067204E-5</v>
      </c>
      <c r="AV35" s="32">
        <f t="shared" si="45"/>
        <v>0</v>
      </c>
      <c r="AW35" s="31">
        <f t="shared" si="46"/>
        <v>-5.4228093850505173E-7</v>
      </c>
      <c r="AX35" s="34">
        <f t="shared" si="56"/>
        <v>1.8129356371201606E-13</v>
      </c>
      <c r="AY35" s="35">
        <f t="shared" si="57"/>
        <v>1.1161949317562152E-5</v>
      </c>
      <c r="AZ35" s="10">
        <f t="shared" si="58"/>
        <v>39.143876682504938</v>
      </c>
      <c r="BA35" s="10">
        <f t="shared" si="59"/>
        <v>-93.195045982045102</v>
      </c>
      <c r="BB35" s="10">
        <f t="shared" si="60"/>
        <v>86.804954017954898</v>
      </c>
      <c r="BC35" s="48"/>
      <c r="BD35" s="46">
        <f t="shared" si="61"/>
        <v>39</v>
      </c>
      <c r="BE35" s="46">
        <f t="shared" si="62"/>
        <v>-93</v>
      </c>
      <c r="BF35" s="46">
        <f t="shared" si="63"/>
        <v>87</v>
      </c>
    </row>
    <row r="36" spans="1:58" x14ac:dyDescent="0.2">
      <c r="A36" t="s">
        <v>111</v>
      </c>
      <c r="B36">
        <f>(B11-B3)/B3*B35</f>
        <v>273.75833333333333</v>
      </c>
      <c r="C36" t="s">
        <v>16</v>
      </c>
      <c r="V36" s="29">
        <v>1.32</v>
      </c>
      <c r="W36" s="38">
        <f t="shared" si="47"/>
        <v>208.92961308540401</v>
      </c>
      <c r="X36" s="30">
        <f t="shared" si="18"/>
        <v>-0.43247621687911453</v>
      </c>
      <c r="Y36" s="31">
        <f t="shared" si="33"/>
        <v>-4.7105003132349499E-2</v>
      </c>
      <c r="Z36" s="31">
        <f t="shared" si="34"/>
        <v>-5.9617173621539132</v>
      </c>
      <c r="AA36" s="31">
        <f t="shared" si="35"/>
        <v>3.7823893089810385E-5</v>
      </c>
      <c r="AB36" s="31">
        <f t="shared" si="36"/>
        <v>-0.16908818998099601</v>
      </c>
      <c r="AC36" s="31">
        <f t="shared" si="48"/>
        <v>1.3838241854481271E-8</v>
      </c>
      <c r="AD36" s="31">
        <f t="shared" si="37"/>
        <v>3.2342304071268989E-3</v>
      </c>
      <c r="AE36" s="31">
        <f t="shared" si="49"/>
        <v>-0.47954338228013238</v>
      </c>
      <c r="AF36" s="31">
        <f t="shared" si="50"/>
        <v>-6.1275713217277819</v>
      </c>
      <c r="AG36" s="31">
        <f t="shared" si="5"/>
        <v>92.110410468749379</v>
      </c>
      <c r="AH36" s="31">
        <f t="shared" si="38"/>
        <v>-49.625349570507169</v>
      </c>
      <c r="AI36" s="31">
        <f t="shared" si="39"/>
        <v>-89.810828397459019</v>
      </c>
      <c r="AJ36" s="31">
        <f t="shared" si="51"/>
        <v>9.9593664758153358E-3</v>
      </c>
      <c r="AK36" s="31">
        <f t="shared" si="40"/>
        <v>2.7432370366532206</v>
      </c>
      <c r="AL36" s="32">
        <f t="shared" si="41"/>
        <v>-8.9737060155555109E-6</v>
      </c>
      <c r="AM36" s="31">
        <f t="shared" si="42"/>
        <v>-8.2359996752182488E-2</v>
      </c>
      <c r="AN36" s="31">
        <f t="shared" si="52"/>
        <v>42.495011291012013</v>
      </c>
      <c r="AO36" s="31">
        <f t="shared" si="53"/>
        <v>-87.149951357557981</v>
      </c>
      <c r="AP36" s="30">
        <f t="shared" si="11"/>
        <v>23.609121289162623</v>
      </c>
      <c r="AQ36" s="30">
        <f t="shared" si="12"/>
        <v>-26.68237036067254</v>
      </c>
      <c r="AR36" s="31">
        <f t="shared" si="54"/>
        <v>38.942218837221958</v>
      </c>
      <c r="AS36" s="33">
        <f t="shared" si="55"/>
        <v>-93.277522679285767</v>
      </c>
      <c r="AT36" s="31">
        <f t="shared" si="43"/>
        <v>1.8900818344444224E-13</v>
      </c>
      <c r="AU36" s="31">
        <f t="shared" si="44"/>
        <v>1.1976856801073939E-5</v>
      </c>
      <c r="AV36" s="32">
        <f t="shared" si="45"/>
        <v>0</v>
      </c>
      <c r="AW36" s="31">
        <f t="shared" si="46"/>
        <v>-5.5491228421965011E-7</v>
      </c>
      <c r="AX36" s="34">
        <f t="shared" si="56"/>
        <v>1.8900818344444224E-13</v>
      </c>
      <c r="AY36" s="35">
        <f t="shared" si="57"/>
        <v>1.1421944516854289E-5</v>
      </c>
      <c r="AZ36" s="10">
        <f t="shared" si="58"/>
        <v>38.94221883722215</v>
      </c>
      <c r="BA36" s="10">
        <f t="shared" si="59"/>
        <v>-93.277511257341246</v>
      </c>
      <c r="BB36" s="10">
        <f t="shared" si="60"/>
        <v>86.722488742658754</v>
      </c>
      <c r="BC36" s="37"/>
      <c r="BD36" s="46">
        <f t="shared" si="61"/>
        <v>39</v>
      </c>
      <c r="BE36" s="46">
        <f t="shared" si="62"/>
        <v>-93</v>
      </c>
      <c r="BF36" s="46">
        <f t="shared" si="63"/>
        <v>87</v>
      </c>
    </row>
    <row r="37" spans="1:58" x14ac:dyDescent="0.2">
      <c r="V37" s="29">
        <v>1.33</v>
      </c>
      <c r="W37" s="36">
        <f t="shared" si="47"/>
        <v>213.79620895022333</v>
      </c>
      <c r="X37" s="30">
        <f t="shared" si="18"/>
        <v>-0.43247621687911453</v>
      </c>
      <c r="Y37" s="31">
        <f t="shared" si="33"/>
        <v>-4.9312436481461698E-2</v>
      </c>
      <c r="Z37" s="31">
        <f t="shared" si="34"/>
        <v>-6.0995485548978534</v>
      </c>
      <c r="AA37" s="31">
        <f t="shared" si="35"/>
        <v>3.960647012515016E-5</v>
      </c>
      <c r="AB37" s="31">
        <f t="shared" si="36"/>
        <v>-0.17302673621181539</v>
      </c>
      <c r="AC37" s="31">
        <f t="shared" si="48"/>
        <v>1.4490418447702668E-8</v>
      </c>
      <c r="AD37" s="31">
        <f t="shared" si="37"/>
        <v>3.3095653108686221E-3</v>
      </c>
      <c r="AE37" s="31">
        <f t="shared" si="49"/>
        <v>-0.4817490324000327</v>
      </c>
      <c r="AF37" s="31">
        <f t="shared" si="50"/>
        <v>-6.2692657257987996</v>
      </c>
      <c r="AG37" s="31">
        <f t="shared" si="5"/>
        <v>92.110410468749379</v>
      </c>
      <c r="AH37" s="31">
        <f t="shared" si="38"/>
        <v>-49.825347439752143</v>
      </c>
      <c r="AI37" s="31">
        <f t="shared" si="39"/>
        <v>-89.815134438615857</v>
      </c>
      <c r="AJ37" s="31">
        <f t="shared" si="51"/>
        <v>1.0428173877453885E-2</v>
      </c>
      <c r="AK37" s="31">
        <f t="shared" si="40"/>
        <v>2.8070341988050824</v>
      </c>
      <c r="AL37" s="32">
        <f t="shared" si="41"/>
        <v>-9.3966232935735595E-6</v>
      </c>
      <c r="AM37" s="31">
        <f t="shared" si="42"/>
        <v>-8.4278404785087732E-2</v>
      </c>
      <c r="AN37" s="31">
        <f t="shared" si="52"/>
        <v>42.295481806251402</v>
      </c>
      <c r="AO37" s="31">
        <f t="shared" si="53"/>
        <v>-87.092378644595854</v>
      </c>
      <c r="AP37" s="30">
        <f t="shared" si="11"/>
        <v>23.609121289162623</v>
      </c>
      <c r="AQ37" s="30">
        <f t="shared" si="12"/>
        <v>-26.68237036067254</v>
      </c>
      <c r="AR37" s="31">
        <f t="shared" si="54"/>
        <v>38.740483702341464</v>
      </c>
      <c r="AS37" s="33">
        <f t="shared" si="55"/>
        <v>-93.361644370394657</v>
      </c>
      <c r="AT37" s="31">
        <f t="shared" si="43"/>
        <v>1.9865145810997485E-13</v>
      </c>
      <c r="AU37" s="31">
        <f t="shared" si="44"/>
        <v>1.2255833634089046E-5</v>
      </c>
      <c r="AV37" s="32">
        <f t="shared" si="45"/>
        <v>0</v>
      </c>
      <c r="AW37" s="31">
        <f t="shared" si="46"/>
        <v>-5.6783785177247422E-7</v>
      </c>
      <c r="AX37" s="34">
        <f t="shared" si="56"/>
        <v>1.9865145810997485E-13</v>
      </c>
      <c r="AY37" s="35">
        <f t="shared" si="57"/>
        <v>1.1687995782316573E-5</v>
      </c>
      <c r="AZ37" s="10">
        <f t="shared" si="58"/>
        <v>38.740483702341663</v>
      </c>
      <c r="BA37" s="10">
        <f t="shared" si="59"/>
        <v>-93.361632682398877</v>
      </c>
      <c r="BB37" s="10">
        <f t="shared" si="60"/>
        <v>86.638367317601123</v>
      </c>
      <c r="BC37" s="48"/>
      <c r="BD37" s="46">
        <f t="shared" si="61"/>
        <v>39</v>
      </c>
      <c r="BE37" s="46">
        <f t="shared" si="62"/>
        <v>-93</v>
      </c>
      <c r="BF37" s="46">
        <f t="shared" si="63"/>
        <v>87</v>
      </c>
    </row>
    <row r="38" spans="1:58" x14ac:dyDescent="0.2">
      <c r="V38" s="29">
        <v>1.34</v>
      </c>
      <c r="W38" s="38">
        <f t="shared" si="47"/>
        <v>218.77616239495538</v>
      </c>
      <c r="X38" s="30">
        <f t="shared" si="18"/>
        <v>-0.43247621687911453</v>
      </c>
      <c r="Y38" s="31">
        <f t="shared" si="33"/>
        <v>-5.1622701031387774E-2</v>
      </c>
      <c r="Z38" s="31">
        <f t="shared" si="34"/>
        <v>-6.2405169153926998</v>
      </c>
      <c r="AA38" s="31">
        <f t="shared" si="35"/>
        <v>4.1473056641379826E-5</v>
      </c>
      <c r="AB38" s="31">
        <f t="shared" si="36"/>
        <v>-0.17705702127651038</v>
      </c>
      <c r="AC38" s="31">
        <f t="shared" si="48"/>
        <v>1.5173332014490377E-8</v>
      </c>
      <c r="AD38" s="31">
        <f t="shared" si="37"/>
        <v>3.3866549899298237E-3</v>
      </c>
      <c r="AE38" s="31">
        <f t="shared" si="49"/>
        <v>-0.48405742968052889</v>
      </c>
      <c r="AF38" s="31">
        <f t="shared" si="50"/>
        <v>-6.4141872816792809</v>
      </c>
      <c r="AG38" s="31">
        <f t="shared" si="5"/>
        <v>92.110410468749379</v>
      </c>
      <c r="AH38" s="31">
        <f t="shared" si="38"/>
        <v>-50.025345404895916</v>
      </c>
      <c r="AI38" s="31">
        <f t="shared" si="39"/>
        <v>-89.819342464327221</v>
      </c>
      <c r="AJ38" s="31">
        <f t="shared" si="51"/>
        <v>1.0919021257279745E-2</v>
      </c>
      <c r="AK38" s="31">
        <f t="shared" si="40"/>
        <v>2.8723101760234564</v>
      </c>
      <c r="AL38" s="32">
        <f t="shared" si="41"/>
        <v>-9.8394720030968148E-6</v>
      </c>
      <c r="AM38" s="31">
        <f t="shared" si="42"/>
        <v>-8.6241498085840695E-2</v>
      </c>
      <c r="AN38" s="31">
        <f t="shared" si="52"/>
        <v>42.095974245638743</v>
      </c>
      <c r="AO38" s="31">
        <f t="shared" si="53"/>
        <v>-87.0332737863896</v>
      </c>
      <c r="AP38" s="30">
        <f t="shared" si="11"/>
        <v>23.609121289162623</v>
      </c>
      <c r="AQ38" s="30">
        <f t="shared" si="12"/>
        <v>-26.68237036067254</v>
      </c>
      <c r="AR38" s="31">
        <f t="shared" si="54"/>
        <v>38.538667744448304</v>
      </c>
      <c r="AS38" s="33">
        <f t="shared" si="55"/>
        <v>-93.447461068068876</v>
      </c>
      <c r="AT38" s="31">
        <f t="shared" si="43"/>
        <v>2.0829473277550752E-13</v>
      </c>
      <c r="AU38" s="31">
        <f t="shared" si="44"/>
        <v>1.254130867232208E-5</v>
      </c>
      <c r="AV38" s="32">
        <f t="shared" si="45"/>
        <v>0</v>
      </c>
      <c r="AW38" s="31">
        <f t="shared" si="46"/>
        <v>-5.8106449447053039E-7</v>
      </c>
      <c r="AX38" s="34">
        <f t="shared" si="56"/>
        <v>2.0829473277550752E-13</v>
      </c>
      <c r="AY38" s="35">
        <f t="shared" si="57"/>
        <v>1.196024417785155E-5</v>
      </c>
      <c r="AZ38" s="10">
        <f t="shared" si="58"/>
        <v>38.53866774444851</v>
      </c>
      <c r="BA38" s="10">
        <f t="shared" si="59"/>
        <v>-93.447449107824696</v>
      </c>
      <c r="BB38" s="10">
        <f t="shared" si="60"/>
        <v>86.552550892175304</v>
      </c>
      <c r="BC38" s="37"/>
      <c r="BD38" s="46">
        <f t="shared" si="61"/>
        <v>39</v>
      </c>
      <c r="BE38" s="46">
        <f t="shared" si="62"/>
        <v>-93</v>
      </c>
      <c r="BF38" s="46">
        <f t="shared" si="63"/>
        <v>87</v>
      </c>
    </row>
    <row r="39" spans="1:58" x14ac:dyDescent="0.2">
      <c r="V39" s="29">
        <v>1.35</v>
      </c>
      <c r="W39" s="36">
        <f t="shared" si="47"/>
        <v>223.87211385683403</v>
      </c>
      <c r="X39" s="30">
        <f t="shared" si="18"/>
        <v>-0.43247621687911453</v>
      </c>
      <c r="Y39" s="31">
        <f t="shared" si="33"/>
        <v>-5.4040528509825755E-2</v>
      </c>
      <c r="Z39" s="31">
        <f t="shared" si="34"/>
        <v>-6.3846903565320554</v>
      </c>
      <c r="AA39" s="31">
        <f t="shared" si="35"/>
        <v>4.3427611811538337E-5</v>
      </c>
      <c r="AB39" s="31">
        <f t="shared" si="36"/>
        <v>-0.18118118192594423</v>
      </c>
      <c r="AC39" s="31">
        <f t="shared" si="48"/>
        <v>1.5888429046034332E-8</v>
      </c>
      <c r="AD39" s="31">
        <f t="shared" si="37"/>
        <v>3.4655403182776274E-3</v>
      </c>
      <c r="AE39" s="31">
        <f t="shared" si="49"/>
        <v>-0.48647330188869969</v>
      </c>
      <c r="AF39" s="31">
        <f t="shared" si="50"/>
        <v>-6.562405998139722</v>
      </c>
      <c r="AG39" s="31">
        <f t="shared" si="5"/>
        <v>92.110410468749379</v>
      </c>
      <c r="AH39" s="31">
        <f t="shared" si="38"/>
        <v>-50.225343461622415</v>
      </c>
      <c r="AI39" s="31">
        <f t="shared" si="39"/>
        <v>-89.823454705562341</v>
      </c>
      <c r="AJ39" s="31">
        <f t="shared" si="51"/>
        <v>1.1432942108518548E-2</v>
      </c>
      <c r="AK39" s="31">
        <f t="shared" si="40"/>
        <v>2.9390989003053378</v>
      </c>
      <c r="AL39" s="32">
        <f t="shared" si="41"/>
        <v>-1.0303191483279671E-5</v>
      </c>
      <c r="AM39" s="31">
        <f t="shared" si="42"/>
        <v>-8.8250317494047451E-2</v>
      </c>
      <c r="AN39" s="31">
        <f t="shared" si="52"/>
        <v>41.896489646044003</v>
      </c>
      <c r="AO39" s="31">
        <f t="shared" si="53"/>
        <v>-86.972606122751046</v>
      </c>
      <c r="AP39" s="30">
        <f t="shared" si="11"/>
        <v>23.609121289162623</v>
      </c>
      <c r="AQ39" s="30">
        <f t="shared" si="12"/>
        <v>-26.68237036067254</v>
      </c>
      <c r="AR39" s="31">
        <f t="shared" si="54"/>
        <v>38.336767272645389</v>
      </c>
      <c r="AS39" s="33">
        <f t="shared" si="55"/>
        <v>-93.535012120890769</v>
      </c>
      <c r="AT39" s="31">
        <f t="shared" si="43"/>
        <v>2.1793800744104016E-13</v>
      </c>
      <c r="AU39" s="31">
        <f t="shared" si="44"/>
        <v>1.2833433278417019E-5</v>
      </c>
      <c r="AV39" s="32">
        <f t="shared" si="45"/>
        <v>0</v>
      </c>
      <c r="AW39" s="31">
        <f t="shared" si="46"/>
        <v>-5.9459922525485266E-7</v>
      </c>
      <c r="AX39" s="34">
        <f t="shared" si="56"/>
        <v>2.1793800744104016E-13</v>
      </c>
      <c r="AY39" s="35">
        <f t="shared" si="57"/>
        <v>1.2238834053162166E-5</v>
      </c>
      <c r="AZ39" s="10">
        <f t="shared" si="58"/>
        <v>38.336767272645609</v>
      </c>
      <c r="BA39" s="10">
        <f t="shared" si="59"/>
        <v>-93.534999882056709</v>
      </c>
      <c r="BB39" s="10">
        <f t="shared" si="60"/>
        <v>86.465000117943291</v>
      </c>
      <c r="BC39" s="48"/>
      <c r="BD39" s="46">
        <f t="shared" si="61"/>
        <v>38</v>
      </c>
      <c r="BE39" s="46">
        <f t="shared" si="62"/>
        <v>-94</v>
      </c>
      <c r="BF39" s="46">
        <f t="shared" si="63"/>
        <v>86</v>
      </c>
    </row>
    <row r="40" spans="1:58" x14ac:dyDescent="0.2">
      <c r="V40" s="29">
        <v>1.36</v>
      </c>
      <c r="W40" s="38">
        <f t="shared" si="47"/>
        <v>229.08676527677738</v>
      </c>
      <c r="X40" s="30">
        <f t="shared" si="18"/>
        <v>-0.43247621687911453</v>
      </c>
      <c r="Y40" s="31">
        <f t="shared" si="33"/>
        <v>-5.6570862796758783E-2</v>
      </c>
      <c r="Z40" s="31">
        <f t="shared" si="34"/>
        <v>-6.5321380140318164</v>
      </c>
      <c r="AA40" s="31">
        <f t="shared" si="35"/>
        <v>4.5474281387322546E-5</v>
      </c>
      <c r="AB40" s="31">
        <f t="shared" si="36"/>
        <v>-0.18540140467364177</v>
      </c>
      <c r="AC40" s="31">
        <f t="shared" si="48"/>
        <v>1.6637227393756032E-8</v>
      </c>
      <c r="AD40" s="31">
        <f t="shared" si="37"/>
        <v>3.5462631219560976E-3</v>
      </c>
      <c r="AE40" s="31">
        <f t="shared" si="49"/>
        <v>-0.48900158875725858</v>
      </c>
      <c r="AF40" s="31">
        <f t="shared" si="50"/>
        <v>-6.713993155583502</v>
      </c>
      <c r="AG40" s="31">
        <f t="shared" si="5"/>
        <v>92.110410468749379</v>
      </c>
      <c r="AH40" s="31">
        <f t="shared" si="38"/>
        <v>-50.42534160580982</v>
      </c>
      <c r="AI40" s="31">
        <f t="shared" si="39"/>
        <v>-89.827473342516384</v>
      </c>
      <c r="AJ40" s="31">
        <f t="shared" si="51"/>
        <v>1.1971018129902814E-2</v>
      </c>
      <c r="AK40" s="31">
        <f t="shared" si="40"/>
        <v>3.0074350574748956</v>
      </c>
      <c r="AL40" s="32">
        <f t="shared" si="41"/>
        <v>-1.0788765336308841E-5</v>
      </c>
      <c r="AM40" s="31">
        <f t="shared" si="42"/>
        <v>-9.0305928092582213E-2</v>
      </c>
      <c r="AN40" s="31">
        <f t="shared" si="52"/>
        <v>41.697029092304128</v>
      </c>
      <c r="AO40" s="31">
        <f t="shared" si="53"/>
        <v>-86.910344213134067</v>
      </c>
      <c r="AP40" s="30">
        <f t="shared" si="11"/>
        <v>23.609121289162623</v>
      </c>
      <c r="AQ40" s="30">
        <f t="shared" si="12"/>
        <v>-26.68237036067254</v>
      </c>
      <c r="AR40" s="31">
        <f t="shared" si="54"/>
        <v>38.134778432036953</v>
      </c>
      <c r="AS40" s="33">
        <f t="shared" si="55"/>
        <v>-93.624337368717562</v>
      </c>
      <c r="AT40" s="31">
        <f t="shared" si="43"/>
        <v>2.275812821065728E-13</v>
      </c>
      <c r="AU40" s="31">
        <f t="shared" si="44"/>
        <v>1.3132362340706751E-5</v>
      </c>
      <c r="AV40" s="32">
        <f t="shared" si="45"/>
        <v>0</v>
      </c>
      <c r="AW40" s="31">
        <f t="shared" si="46"/>
        <v>-6.0844922041885631E-7</v>
      </c>
      <c r="AX40" s="34">
        <f t="shared" si="56"/>
        <v>2.275812821065728E-13</v>
      </c>
      <c r="AY40" s="35">
        <f t="shared" si="57"/>
        <v>1.2523913120287894E-5</v>
      </c>
      <c r="AZ40" s="10">
        <f t="shared" si="58"/>
        <v>38.13477843203718</v>
      </c>
      <c r="BA40" s="10">
        <f t="shared" si="59"/>
        <v>-93.624324844804448</v>
      </c>
      <c r="BB40" s="10">
        <f t="shared" si="60"/>
        <v>86.375675155195552</v>
      </c>
      <c r="BC40" s="37"/>
      <c r="BD40" s="46">
        <f t="shared" si="61"/>
        <v>38</v>
      </c>
      <c r="BE40" s="46">
        <f t="shared" si="62"/>
        <v>-94</v>
      </c>
      <c r="BF40" s="46">
        <f t="shared" si="63"/>
        <v>86</v>
      </c>
    </row>
    <row r="41" spans="1:58" x14ac:dyDescent="0.2">
      <c r="V41" s="29">
        <v>1.37</v>
      </c>
      <c r="W41" s="36">
        <f t="shared" si="47"/>
        <v>234.42288153199235</v>
      </c>
      <c r="X41" s="30">
        <f t="shared" si="18"/>
        <v>-0.43247621687911453</v>
      </c>
      <c r="Y41" s="31">
        <f t="shared" si="33"/>
        <v>-5.9218868906238335E-2</v>
      </c>
      <c r="Z41" s="31">
        <f t="shared" si="34"/>
        <v>-6.6829302504324231</v>
      </c>
      <c r="AA41" s="31">
        <f t="shared" si="35"/>
        <v>4.7617406493065365E-5</v>
      </c>
      <c r="AB41" s="31">
        <f t="shared" si="36"/>
        <v>-0.18971992695429141</v>
      </c>
      <c r="AC41" s="31">
        <f t="shared" si="48"/>
        <v>1.742131626930845E-8</v>
      </c>
      <c r="AD41" s="31">
        <f t="shared" si="37"/>
        <v>3.6288662012629565E-3</v>
      </c>
      <c r="AE41" s="31">
        <f t="shared" si="49"/>
        <v>-0.49164745095754353</v>
      </c>
      <c r="AF41" s="31">
        <f t="shared" si="50"/>
        <v>-6.8690213111854517</v>
      </c>
      <c r="AG41" s="31">
        <f t="shared" si="5"/>
        <v>92.110410468749379</v>
      </c>
      <c r="AH41" s="31">
        <f t="shared" si="38"/>
        <v>-50.625339833521814</v>
      </c>
      <c r="AI41" s="31">
        <f t="shared" si="39"/>
        <v>-89.831400505765615</v>
      </c>
      <c r="AJ41" s="31">
        <f t="shared" si="51"/>
        <v>1.253438144943707E-2</v>
      </c>
      <c r="AK41" s="31">
        <f t="shared" si="40"/>
        <v>3.0773541021541044</v>
      </c>
      <c r="AL41" s="32">
        <f t="shared" si="41"/>
        <v>-1.1297223519068397E-5</v>
      </c>
      <c r="AM41" s="31">
        <f t="shared" si="42"/>
        <v>-9.2409419772214035E-2</v>
      </c>
      <c r="AN41" s="31">
        <f t="shared" si="52"/>
        <v>41.497593719453484</v>
      </c>
      <c r="AO41" s="31">
        <f t="shared" si="53"/>
        <v>-86.846455823383721</v>
      </c>
      <c r="AP41" s="30">
        <f t="shared" si="11"/>
        <v>23.609121289162623</v>
      </c>
      <c r="AQ41" s="30">
        <f t="shared" si="12"/>
        <v>-26.68237036067254</v>
      </c>
      <c r="AR41" s="31">
        <f t="shared" si="54"/>
        <v>37.932697196986027</v>
      </c>
      <c r="AS41" s="33">
        <f t="shared" si="55"/>
        <v>-93.71547713456917</v>
      </c>
      <c r="AT41" s="31">
        <f t="shared" si="43"/>
        <v>2.3915321170521189E-13</v>
      </c>
      <c r="AU41" s="31">
        <f t="shared" si="44"/>
        <v>1.3438254355336893E-5</v>
      </c>
      <c r="AV41" s="32">
        <f t="shared" si="45"/>
        <v>0</v>
      </c>
      <c r="AW41" s="31">
        <f t="shared" si="46"/>
        <v>-6.2262182341330374E-7</v>
      </c>
      <c r="AX41" s="34">
        <f t="shared" si="56"/>
        <v>2.3915321170521189E-13</v>
      </c>
      <c r="AY41" s="35">
        <f t="shared" si="57"/>
        <v>1.281563253192359E-5</v>
      </c>
      <c r="AZ41" s="10">
        <f t="shared" si="58"/>
        <v>37.932697196986268</v>
      </c>
      <c r="BA41" s="10">
        <f t="shared" si="59"/>
        <v>-93.71546431893664</v>
      </c>
      <c r="BB41" s="10">
        <f t="shared" si="60"/>
        <v>86.28453568106336</v>
      </c>
      <c r="BC41" s="48"/>
      <c r="BD41" s="46">
        <f t="shared" si="61"/>
        <v>38</v>
      </c>
      <c r="BE41" s="46">
        <f t="shared" si="62"/>
        <v>-94</v>
      </c>
      <c r="BF41" s="46">
        <f t="shared" si="63"/>
        <v>86</v>
      </c>
    </row>
    <row r="42" spans="1:58" x14ac:dyDescent="0.2">
      <c r="V42" s="29">
        <v>1.38</v>
      </c>
      <c r="W42" s="38">
        <f t="shared" si="47"/>
        <v>239.88329190194906</v>
      </c>
      <c r="X42" s="30">
        <f t="shared" si="18"/>
        <v>-0.43247621687911453</v>
      </c>
      <c r="Y42" s="31">
        <f t="shared" si="33"/>
        <v>-6.1989942297696027E-2</v>
      </c>
      <c r="Z42" s="31">
        <f t="shared" si="34"/>
        <v>-6.8371386575853705</v>
      </c>
      <c r="AA42" s="31">
        <f t="shared" si="35"/>
        <v>4.986153284202286E-5</v>
      </c>
      <c r="AB42" s="31">
        <f t="shared" si="36"/>
        <v>-0.19413903830918744</v>
      </c>
      <c r="AC42" s="31">
        <f t="shared" si="48"/>
        <v>1.8242356244575952E-8</v>
      </c>
      <c r="AD42" s="31">
        <f t="shared" si="37"/>
        <v>3.7133933534428537E-3</v>
      </c>
      <c r="AE42" s="31">
        <f t="shared" si="49"/>
        <v>-0.49441627940161231</v>
      </c>
      <c r="AF42" s="31">
        <f t="shared" si="50"/>
        <v>-7.0275643025411156</v>
      </c>
      <c r="AG42" s="31">
        <f t="shared" si="5"/>
        <v>92.110410468749379</v>
      </c>
      <c r="AH42" s="31">
        <f t="shared" si="38"/>
        <v>-50.825338140999222</v>
      </c>
      <c r="AI42" s="31">
        <f t="shared" si="39"/>
        <v>-89.835238277396286</v>
      </c>
      <c r="AJ42" s="31">
        <f t="shared" si="51"/>
        <v>1.3124216948366869E-2</v>
      </c>
      <c r="AK42" s="31">
        <f t="shared" si="40"/>
        <v>3.1488922729001114</v>
      </c>
      <c r="AL42" s="32">
        <f t="shared" si="41"/>
        <v>-1.1829644537027238E-5</v>
      </c>
      <c r="AM42" s="31">
        <f t="shared" si="42"/>
        <v>-9.4561907809380036E-2</v>
      </c>
      <c r="AN42" s="31">
        <f t="shared" si="52"/>
        <v>41.298184715053992</v>
      </c>
      <c r="AO42" s="31">
        <f t="shared" si="53"/>
        <v>-86.780907912305551</v>
      </c>
      <c r="AP42" s="30">
        <f t="shared" si="11"/>
        <v>23.609121289162623</v>
      </c>
      <c r="AQ42" s="30">
        <f t="shared" si="12"/>
        <v>-26.68237036067254</v>
      </c>
      <c r="AR42" s="31">
        <f t="shared" si="54"/>
        <v>37.730519364142467</v>
      </c>
      <c r="AS42" s="33">
        <f t="shared" si="55"/>
        <v>-93.80847221484666</v>
      </c>
      <c r="AT42" s="31">
        <f t="shared" si="43"/>
        <v>2.4879648637074448E-13</v>
      </c>
      <c r="AU42" s="31">
        <f t="shared" si="44"/>
        <v>1.3751271510302545E-5</v>
      </c>
      <c r="AV42" s="32">
        <f t="shared" si="45"/>
        <v>0</v>
      </c>
      <c r="AW42" s="31">
        <f t="shared" si="46"/>
        <v>-6.3712454873989854E-7</v>
      </c>
      <c r="AX42" s="34">
        <f t="shared" si="56"/>
        <v>2.4879648637074448E-13</v>
      </c>
      <c r="AY42" s="35">
        <f t="shared" si="57"/>
        <v>1.3114146961562647E-5</v>
      </c>
      <c r="AZ42" s="10">
        <f t="shared" si="58"/>
        <v>37.730519364142715</v>
      </c>
      <c r="BA42" s="10">
        <f t="shared" si="59"/>
        <v>-93.808459100699693</v>
      </c>
      <c r="BB42" s="10">
        <f t="shared" si="60"/>
        <v>86.191540899300307</v>
      </c>
      <c r="BC42" s="37"/>
      <c r="BD42" s="46">
        <f t="shared" si="61"/>
        <v>38</v>
      </c>
      <c r="BE42" s="46">
        <f t="shared" si="62"/>
        <v>-94</v>
      </c>
      <c r="BF42" s="46">
        <f t="shared" si="63"/>
        <v>86</v>
      </c>
    </row>
    <row r="43" spans="1:58" x14ac:dyDescent="0.2">
      <c r="V43" s="29">
        <v>1.39</v>
      </c>
      <c r="W43" s="36">
        <f t="shared" si="47"/>
        <v>245.47089156850305</v>
      </c>
      <c r="X43" s="30">
        <f t="shared" si="18"/>
        <v>-0.43247621687911453</v>
      </c>
      <c r="Y43" s="31">
        <f t="shared" si="33"/>
        <v>-6.4889718523902323E-2</v>
      </c>
      <c r="Z43" s="31">
        <f t="shared" si="34"/>
        <v>-6.9948360574900894</v>
      </c>
      <c r="AA43" s="31">
        <f t="shared" si="35"/>
        <v>5.2211420363392219E-5</v>
      </c>
      <c r="AB43" s="31">
        <f t="shared" si="36"/>
        <v>-0.19866108159923851</v>
      </c>
      <c r="AC43" s="31">
        <f t="shared" si="48"/>
        <v>1.9102092752258673E-8</v>
      </c>
      <c r="AD43" s="31">
        <f t="shared" si="37"/>
        <v>3.7998893959092584E-3</v>
      </c>
      <c r="AE43" s="31">
        <f t="shared" si="49"/>
        <v>-0.49731370488056076</v>
      </c>
      <c r="AF43" s="31">
        <f t="shared" si="50"/>
        <v>-7.1896972496934186</v>
      </c>
      <c r="AG43" s="31">
        <f t="shared" si="5"/>
        <v>92.110410468749379</v>
      </c>
      <c r="AH43" s="31">
        <f t="shared" si="38"/>
        <v>-51.025336524652083</v>
      </c>
      <c r="AI43" s="31">
        <f t="shared" si="39"/>
        <v>-89.838988692107904</v>
      </c>
      <c r="AJ43" s="31">
        <f t="shared" si="51"/>
        <v>1.3741764689631224E-2</v>
      </c>
      <c r="AK43" s="31">
        <f t="shared" si="40"/>
        <v>3.2220866075005885</v>
      </c>
      <c r="AL43" s="32">
        <f t="shared" si="41"/>
        <v>-1.2387157711419536E-5</v>
      </c>
      <c r="AM43" s="31">
        <f t="shared" si="42"/>
        <v>-9.6764533457411858E-2</v>
      </c>
      <c r="AN43" s="31">
        <f t="shared" si="52"/>
        <v>41.098803321629219</v>
      </c>
      <c r="AO43" s="31">
        <f t="shared" si="53"/>
        <v>-86.713666618064735</v>
      </c>
      <c r="AP43" s="30">
        <f t="shared" si="11"/>
        <v>23.609121289162623</v>
      </c>
      <c r="AQ43" s="30">
        <f t="shared" si="12"/>
        <v>-26.68237036067254</v>
      </c>
      <c r="AR43" s="31">
        <f t="shared" si="54"/>
        <v>37.528240545238745</v>
      </c>
      <c r="AS43" s="33">
        <f t="shared" si="55"/>
        <v>-93.903363867758159</v>
      </c>
      <c r="AT43" s="31">
        <f t="shared" si="43"/>
        <v>2.6229707090249013E-13</v>
      </c>
      <c r="AU43" s="31">
        <f t="shared" si="44"/>
        <v>1.4071579771442565E-5</v>
      </c>
      <c r="AV43" s="32">
        <f t="shared" si="45"/>
        <v>0</v>
      </c>
      <c r="AW43" s="31">
        <f t="shared" si="46"/>
        <v>-6.5196508593557599E-7</v>
      </c>
      <c r="AX43" s="34">
        <f t="shared" si="56"/>
        <v>2.6229707090249013E-13</v>
      </c>
      <c r="AY43" s="35">
        <f t="shared" si="57"/>
        <v>1.3419614685506989E-5</v>
      </c>
      <c r="AZ43" s="10">
        <f t="shared" si="58"/>
        <v>37.528240545239008</v>
      </c>
      <c r="BA43" s="10">
        <f t="shared" si="59"/>
        <v>-93.90335044814347</v>
      </c>
      <c r="BB43" s="10">
        <f t="shared" si="60"/>
        <v>86.09664955185653</v>
      </c>
      <c r="BC43" s="48"/>
      <c r="BD43" s="46">
        <f t="shared" si="61"/>
        <v>38</v>
      </c>
      <c r="BE43" s="46">
        <f t="shared" si="62"/>
        <v>-94</v>
      </c>
      <c r="BF43" s="46">
        <f t="shared" si="63"/>
        <v>86</v>
      </c>
    </row>
    <row r="44" spans="1:58" x14ac:dyDescent="0.2">
      <c r="V44" s="29">
        <v>1.4</v>
      </c>
      <c r="W44" s="38">
        <f t="shared" si="47"/>
        <v>251.188643150958</v>
      </c>
      <c r="X44" s="30">
        <f t="shared" si="18"/>
        <v>-0.43247621687911453</v>
      </c>
      <c r="Y44" s="31">
        <f t="shared" si="33"/>
        <v>-6.7924083222258236E-2</v>
      </c>
      <c r="Z44" s="31">
        <f t="shared" si="34"/>
        <v>-7.1560965013390687</v>
      </c>
      <c r="AA44" s="31">
        <f t="shared" si="35"/>
        <v>5.4672053307556056E-5</v>
      </c>
      <c r="AB44" s="31">
        <f t="shared" si="36"/>
        <v>-0.20328845424617831</v>
      </c>
      <c r="AC44" s="31">
        <f t="shared" si="48"/>
        <v>2.0002346442597794E-8</v>
      </c>
      <c r="AD44" s="31">
        <f t="shared" si="37"/>
        <v>3.8884001900072146E-3</v>
      </c>
      <c r="AE44" s="31">
        <f t="shared" si="49"/>
        <v>-0.50034560804571881</v>
      </c>
      <c r="AF44" s="31">
        <f t="shared" si="50"/>
        <v>-7.3554965553952396</v>
      </c>
      <c r="AG44" s="31">
        <f t="shared" si="5"/>
        <v>92.110410468749379</v>
      </c>
      <c r="AH44" s="31">
        <f t="shared" si="38"/>
        <v>-51.225334981051994</v>
      </c>
      <c r="AI44" s="31">
        <f t="shared" si="39"/>
        <v>-89.842653738291332</v>
      </c>
      <c r="AJ44" s="31">
        <f t="shared" si="51"/>
        <v>1.4388322455268786E-2</v>
      </c>
      <c r="AK44" s="31">
        <f t="shared" si="40"/>
        <v>3.2969749584172283</v>
      </c>
      <c r="AL44" s="32">
        <f t="shared" si="41"/>
        <v>-1.2970945595900465E-5</v>
      </c>
      <c r="AM44" s="31">
        <f t="shared" si="42"/>
        <v>-9.9018464551526714E-2</v>
      </c>
      <c r="AN44" s="31">
        <f t="shared" si="52"/>
        <v>40.899450839207056</v>
      </c>
      <c r="AO44" s="31">
        <f t="shared" si="53"/>
        <v>-86.644697244425629</v>
      </c>
      <c r="AP44" s="30">
        <f t="shared" si="11"/>
        <v>23.609121289162623</v>
      </c>
      <c r="AQ44" s="30">
        <f t="shared" si="12"/>
        <v>-26.68237036067254</v>
      </c>
      <c r="AR44" s="31">
        <f t="shared" si="54"/>
        <v>37.325856159651423</v>
      </c>
      <c r="AS44" s="33">
        <f t="shared" si="55"/>
        <v>-94.000193799820863</v>
      </c>
      <c r="AT44" s="31">
        <f t="shared" si="43"/>
        <v>2.7386900050112923E-13</v>
      </c>
      <c r="AU44" s="31">
        <f t="shared" si="44"/>
        <v>1.4399348970436775E-5</v>
      </c>
      <c r="AV44" s="32">
        <f t="shared" si="45"/>
        <v>0</v>
      </c>
      <c r="AW44" s="31">
        <f t="shared" si="46"/>
        <v>-6.6715130364959455E-7</v>
      </c>
      <c r="AX44" s="34">
        <f t="shared" si="56"/>
        <v>2.7386900050112923E-13</v>
      </c>
      <c r="AY44" s="35">
        <f t="shared" si="57"/>
        <v>1.3732197666787181E-5</v>
      </c>
      <c r="AZ44" s="10">
        <f t="shared" si="58"/>
        <v>37.3258561596517</v>
      </c>
      <c r="BA44" s="10">
        <f t="shared" si="59"/>
        <v>-94.000180067623191</v>
      </c>
      <c r="BB44" s="10">
        <f t="shared" si="60"/>
        <v>85.999819932376809</v>
      </c>
      <c r="BC44" s="37"/>
      <c r="BD44" s="46">
        <f t="shared" si="61"/>
        <v>37</v>
      </c>
      <c r="BE44" s="46">
        <f t="shared" si="62"/>
        <v>-94</v>
      </c>
      <c r="BF44" s="46">
        <f t="shared" si="63"/>
        <v>86</v>
      </c>
    </row>
    <row r="45" spans="1:58" x14ac:dyDescent="0.2">
      <c r="V45" s="29">
        <v>1.41</v>
      </c>
      <c r="W45" s="36">
        <f t="shared" si="47"/>
        <v>257.03957827688646</v>
      </c>
      <c r="X45" s="30">
        <f t="shared" si="18"/>
        <v>-0.43247621687911453</v>
      </c>
      <c r="Y45" s="31">
        <f t="shared" si="33"/>
        <v>-7.1099182455709967E-2</v>
      </c>
      <c r="Z45" s="31">
        <f t="shared" si="34"/>
        <v>-7.3209952666205149</v>
      </c>
      <c r="AA45" s="31">
        <f t="shared" si="35"/>
        <v>5.7248650816045212E-5</v>
      </c>
      <c r="AB45" s="31">
        <f t="shared" si="36"/>
        <v>-0.20802360950263449</v>
      </c>
      <c r="AC45" s="31">
        <f t="shared" si="48"/>
        <v>2.0945028612614811E-8</v>
      </c>
      <c r="AD45" s="31">
        <f t="shared" si="37"/>
        <v>3.9789726653296437E-3</v>
      </c>
      <c r="AE45" s="31">
        <f t="shared" si="49"/>
        <v>-0.50351812973897991</v>
      </c>
      <c r="AF45" s="31">
        <f t="shared" si="50"/>
        <v>-7.5250399034578201</v>
      </c>
      <c r="AG45" s="31">
        <f t="shared" si="5"/>
        <v>92.110410468749379</v>
      </c>
      <c r="AH45" s="31">
        <f t="shared" si="38"/>
        <v>-51.425333506924844</v>
      </c>
      <c r="AI45" s="31">
        <f t="shared" si="39"/>
        <v>-89.84623535908257</v>
      </c>
      <c r="AJ45" s="31">
        <f t="shared" si="51"/>
        <v>1.506524839736216E-2</v>
      </c>
      <c r="AK45" s="31">
        <f t="shared" si="40"/>
        <v>3.3735960083664622</v>
      </c>
      <c r="AL45" s="32">
        <f t="shared" si="41"/>
        <v>-1.3582246474210333E-5</v>
      </c>
      <c r="AM45" s="31">
        <f t="shared" si="42"/>
        <v>-0.101324896127905</v>
      </c>
      <c r="AN45" s="31">
        <f t="shared" si="52"/>
        <v>40.700128627975424</v>
      </c>
      <c r="AO45" s="31">
        <f t="shared" si="53"/>
        <v>-86.573964246844014</v>
      </c>
      <c r="AP45" s="30">
        <f t="shared" si="11"/>
        <v>23.609121289162623</v>
      </c>
      <c r="AQ45" s="30">
        <f t="shared" si="12"/>
        <v>-26.68237036067254</v>
      </c>
      <c r="AR45" s="31">
        <f t="shared" si="54"/>
        <v>37.123361426726532</v>
      </c>
      <c r="AS45" s="33">
        <f t="shared" si="55"/>
        <v>-94.099004150301838</v>
      </c>
      <c r="AT45" s="31">
        <f t="shared" si="43"/>
        <v>2.8736958503287483E-13</v>
      </c>
      <c r="AU45" s="31">
        <f t="shared" si="44"/>
        <v>1.4734752894853035E-5</v>
      </c>
      <c r="AV45" s="32">
        <f t="shared" si="45"/>
        <v>0</v>
      </c>
      <c r="AW45" s="31">
        <f t="shared" si="46"/>
        <v>-6.8269125381559985E-7</v>
      </c>
      <c r="AX45" s="34">
        <f t="shared" si="56"/>
        <v>2.8736958503287483E-13</v>
      </c>
      <c r="AY45" s="35">
        <f t="shared" si="57"/>
        <v>1.4052061641037435E-5</v>
      </c>
      <c r="AZ45" s="10">
        <f t="shared" si="58"/>
        <v>37.123361426726817</v>
      </c>
      <c r="BA45" s="10">
        <f t="shared" si="59"/>
        <v>-94.098990098240193</v>
      </c>
      <c r="BB45" s="10">
        <f t="shared" si="60"/>
        <v>85.901009901759807</v>
      </c>
      <c r="BC45" s="48"/>
      <c r="BD45" s="46">
        <f t="shared" si="61"/>
        <v>37</v>
      </c>
      <c r="BE45" s="46">
        <f t="shared" si="62"/>
        <v>-94</v>
      </c>
      <c r="BF45" s="46">
        <f t="shared" si="63"/>
        <v>86</v>
      </c>
    </row>
    <row r="46" spans="1:58" x14ac:dyDescent="0.2">
      <c r="V46" s="29">
        <v>1.42</v>
      </c>
      <c r="W46" s="38">
        <f t="shared" si="47"/>
        <v>263.02679918953822</v>
      </c>
      <c r="X46" s="30">
        <f t="shared" si="18"/>
        <v>-0.43247621687911453</v>
      </c>
      <c r="Y46" s="31">
        <f t="shared" si="33"/>
        <v>-7.4421433408934201E-2</v>
      </c>
      <c r="Z46" s="31">
        <f t="shared" si="34"/>
        <v>-7.4896088521187627</v>
      </c>
      <c r="AA46" s="31">
        <f t="shared" si="35"/>
        <v>5.9946677987069805E-5</v>
      </c>
      <c r="AB46" s="31">
        <f t="shared" si="36"/>
        <v>-0.21286905775172205</v>
      </c>
      <c r="AC46" s="31">
        <f t="shared" si="48"/>
        <v>2.1932137348801565E-8</v>
      </c>
      <c r="AD46" s="31">
        <f t="shared" si="37"/>
        <v>4.0716548446000167E-3</v>
      </c>
      <c r="AE46" s="31">
        <f t="shared" si="49"/>
        <v>-0.50683768167792431</v>
      </c>
      <c r="AF46" s="31">
        <f t="shared" si="50"/>
        <v>-7.6984062550258852</v>
      </c>
      <c r="AG46" s="31">
        <f t="shared" si="5"/>
        <v>92.110410468749379</v>
      </c>
      <c r="AH46" s="31">
        <f t="shared" si="38"/>
        <v>-51.625332099143861</v>
      </c>
      <c r="AI46" s="31">
        <f t="shared" si="39"/>
        <v>-89.849735453392299</v>
      </c>
      <c r="AJ46" s="31">
        <f t="shared" si="51"/>
        <v>1.5773963807306977E-2</v>
      </c>
      <c r="AK46" s="31">
        <f t="shared" si="40"/>
        <v>3.4519892860251762</v>
      </c>
      <c r="AL46" s="32">
        <f t="shared" si="41"/>
        <v>-1.422235698224237E-5</v>
      </c>
      <c r="AM46" s="31">
        <f t="shared" si="42"/>
        <v>-0.10368505105718084</v>
      </c>
      <c r="AN46" s="31">
        <f t="shared" si="52"/>
        <v>40.500838111055842</v>
      </c>
      <c r="AO46" s="31">
        <f t="shared" si="53"/>
        <v>-86.501431218424301</v>
      </c>
      <c r="AP46" s="30">
        <f t="shared" si="11"/>
        <v>23.609121289162623</v>
      </c>
      <c r="AQ46" s="30">
        <f t="shared" si="12"/>
        <v>-26.68237036067254</v>
      </c>
      <c r="AR46" s="31">
        <f t="shared" si="54"/>
        <v>36.920751357867999</v>
      </c>
      <c r="AS46" s="33">
        <f t="shared" si="55"/>
        <v>-94.199837473450188</v>
      </c>
      <c r="AT46" s="31">
        <f t="shared" si="43"/>
        <v>3.0087016956462034E-13</v>
      </c>
      <c r="AU46" s="31">
        <f t="shared" si="44"/>
        <v>1.5077969380291648E-5</v>
      </c>
      <c r="AV46" s="32">
        <f t="shared" si="45"/>
        <v>0</v>
      </c>
      <c r="AW46" s="31">
        <f t="shared" si="46"/>
        <v>-6.9859317592086477E-7</v>
      </c>
      <c r="AX46" s="34">
        <f t="shared" si="56"/>
        <v>3.0087016956462034E-13</v>
      </c>
      <c r="AY46" s="35">
        <f t="shared" si="57"/>
        <v>1.4379376204370782E-5</v>
      </c>
      <c r="AZ46" s="10">
        <f t="shared" si="58"/>
        <v>36.920751357868298</v>
      </c>
      <c r="BA46" s="10">
        <f t="shared" si="59"/>
        <v>-94.199823094073977</v>
      </c>
      <c r="BB46" s="10">
        <f t="shared" si="60"/>
        <v>85.800176905926023</v>
      </c>
      <c r="BC46" s="37"/>
      <c r="BD46" s="46">
        <f t="shared" si="61"/>
        <v>37</v>
      </c>
      <c r="BE46" s="46">
        <f t="shared" si="62"/>
        <v>-94</v>
      </c>
      <c r="BF46" s="46">
        <f t="shared" si="63"/>
        <v>86</v>
      </c>
    </row>
    <row r="47" spans="1:58" x14ac:dyDescent="0.2">
      <c r="V47" s="29">
        <v>1.43</v>
      </c>
      <c r="W47" s="36">
        <f t="shared" si="47"/>
        <v>269.15348039269156</v>
      </c>
      <c r="X47" s="30">
        <f t="shared" si="18"/>
        <v>-0.43247621687911453</v>
      </c>
      <c r="Y47" s="31">
        <f t="shared" si="33"/>
        <v>-7.7897535444879012E-2</v>
      </c>
      <c r="Z47" s="31">
        <f t="shared" si="34"/>
        <v>-7.6620149706434333</v>
      </c>
      <c r="AA47" s="31">
        <f t="shared" si="35"/>
        <v>6.2771857463610518E-5</v>
      </c>
      <c r="AB47" s="31">
        <f t="shared" si="36"/>
        <v>-0.21782736783684647</v>
      </c>
      <c r="AC47" s="31">
        <f t="shared" si="48"/>
        <v>2.296576717039472E-8</v>
      </c>
      <c r="AD47" s="31">
        <f t="shared" si="37"/>
        <v>4.1664958691346341E-3</v>
      </c>
      <c r="AE47" s="31">
        <f t="shared" si="49"/>
        <v>-0.51031095750076272</v>
      </c>
      <c r="AF47" s="31">
        <f t="shared" si="50"/>
        <v>-7.8756758426111446</v>
      </c>
      <c r="AG47" s="31">
        <f t="shared" si="5"/>
        <v>92.110410468749379</v>
      </c>
      <c r="AH47" s="31">
        <f t="shared" si="38"/>
        <v>-51.825330754723041</v>
      </c>
      <c r="AI47" s="31">
        <f t="shared" si="39"/>
        <v>-89.853155876912325</v>
      </c>
      <c r="AJ47" s="31">
        <f t="shared" si="51"/>
        <v>1.6515956008365126E-2</v>
      </c>
      <c r="AK47" s="31">
        <f t="shared" si="40"/>
        <v>3.5321951818479618</v>
      </c>
      <c r="AL47" s="32">
        <f t="shared" si="41"/>
        <v>-1.4892634868015275E-5</v>
      </c>
      <c r="AM47" s="31">
        <f t="shared" si="42"/>
        <v>-0.10610018069268162</v>
      </c>
      <c r="AN47" s="31">
        <f t="shared" si="52"/>
        <v>40.301580777399835</v>
      </c>
      <c r="AO47" s="31">
        <f t="shared" si="53"/>
        <v>-86.427060875757036</v>
      </c>
      <c r="AP47" s="30">
        <f t="shared" si="11"/>
        <v>23.609121289162623</v>
      </c>
      <c r="AQ47" s="30">
        <f t="shared" si="12"/>
        <v>-26.68237036067254</v>
      </c>
      <c r="AR47" s="31">
        <f t="shared" si="54"/>
        <v>36.718020748389151</v>
      </c>
      <c r="AS47" s="33">
        <f t="shared" si="55"/>
        <v>-94.30273671836818</v>
      </c>
      <c r="AT47" s="31">
        <f t="shared" si="43"/>
        <v>3.1437075409636594E-13</v>
      </c>
      <c r="AU47" s="31">
        <f t="shared" si="44"/>
        <v>1.5429180404676208E-5</v>
      </c>
      <c r="AV47" s="32">
        <f t="shared" si="45"/>
        <v>0</v>
      </c>
      <c r="AW47" s="31">
        <f t="shared" si="46"/>
        <v>-7.1486550137497686E-7</v>
      </c>
      <c r="AX47" s="34">
        <f t="shared" si="56"/>
        <v>3.1437075409636594E-13</v>
      </c>
      <c r="AY47" s="35">
        <f t="shared" si="57"/>
        <v>1.4714314903301231E-5</v>
      </c>
      <c r="AZ47" s="10">
        <f t="shared" si="58"/>
        <v>36.718020748389463</v>
      </c>
      <c r="BA47" s="10">
        <f t="shared" si="59"/>
        <v>-94.30272200405328</v>
      </c>
      <c r="BB47" s="10">
        <f t="shared" si="60"/>
        <v>85.69727799594672</v>
      </c>
      <c r="BC47" s="48"/>
      <c r="BD47" s="46">
        <f t="shared" si="61"/>
        <v>37</v>
      </c>
      <c r="BE47" s="46">
        <f t="shared" si="62"/>
        <v>-94</v>
      </c>
      <c r="BF47" s="46">
        <f t="shared" si="63"/>
        <v>86</v>
      </c>
    </row>
    <row r="48" spans="1:58" x14ac:dyDescent="0.2">
      <c r="V48" s="29">
        <v>1.44</v>
      </c>
      <c r="W48" s="38">
        <f t="shared" si="47"/>
        <v>275.42287033381666</v>
      </c>
      <c r="X48" s="30">
        <f t="shared" si="18"/>
        <v>-0.43247621687911453</v>
      </c>
      <c r="Y48" s="31">
        <f t="shared" si="33"/>
        <v>-8.1534481525979016E-2</v>
      </c>
      <c r="Z48" s="31">
        <f t="shared" si="34"/>
        <v>-7.8382925393085658</v>
      </c>
      <c r="AA48" s="31">
        <f t="shared" si="35"/>
        <v>6.5730181576847141E-5</v>
      </c>
      <c r="AB48" s="31">
        <f t="shared" si="36"/>
        <v>-0.22290116842241425</v>
      </c>
      <c r="AC48" s="31">
        <f t="shared" si="48"/>
        <v>2.4048110958030547E-8</v>
      </c>
      <c r="AD48" s="31">
        <f t="shared" si="37"/>
        <v>4.263546024897996E-3</v>
      </c>
      <c r="AE48" s="31">
        <f t="shared" si="49"/>
        <v>-0.5139449441754057</v>
      </c>
      <c r="AF48" s="31">
        <f t="shared" si="50"/>
        <v>-8.0569301617060827</v>
      </c>
      <c r="AG48" s="31">
        <f t="shared" si="5"/>
        <v>92.110410468749379</v>
      </c>
      <c r="AH48" s="31">
        <f t="shared" si="38"/>
        <v>-52.025329470810746</v>
      </c>
      <c r="AI48" s="31">
        <f t="shared" si="39"/>
        <v>-89.856498443098886</v>
      </c>
      <c r="AJ48" s="31">
        <f t="shared" si="51"/>
        <v>1.7292781376612155E-2</v>
      </c>
      <c r="AK48" s="31">
        <f t="shared" si="40"/>
        <v>3.6142549639809278</v>
      </c>
      <c r="AL48" s="32">
        <f t="shared" si="41"/>
        <v>-1.5594501864478577E-5</v>
      </c>
      <c r="AM48" s="31">
        <f t="shared" si="42"/>
        <v>-0.10857156553375903</v>
      </c>
      <c r="AN48" s="31">
        <f t="shared" si="52"/>
        <v>40.102358184813376</v>
      </c>
      <c r="AO48" s="31">
        <f t="shared" si="53"/>
        <v>-86.350815044651725</v>
      </c>
      <c r="AP48" s="30">
        <f t="shared" si="11"/>
        <v>23.609121289162623</v>
      </c>
      <c r="AQ48" s="30">
        <f t="shared" si="12"/>
        <v>-26.68237036067254</v>
      </c>
      <c r="AR48" s="31">
        <f t="shared" si="54"/>
        <v>36.515164169128056</v>
      </c>
      <c r="AS48" s="33">
        <f t="shared" si="55"/>
        <v>-94.407745206357802</v>
      </c>
      <c r="AT48" s="31">
        <f t="shared" si="43"/>
        <v>3.297999935612179E-13</v>
      </c>
      <c r="AU48" s="31">
        <f t="shared" si="44"/>
        <v>1.5788572184740678E-5</v>
      </c>
      <c r="AV48" s="32">
        <f t="shared" si="45"/>
        <v>0</v>
      </c>
      <c r="AW48" s="31">
        <f t="shared" si="46"/>
        <v>-7.3151685798028167E-7</v>
      </c>
      <c r="AX48" s="34">
        <f t="shared" si="56"/>
        <v>3.297999935612179E-13</v>
      </c>
      <c r="AY48" s="35">
        <f t="shared" si="57"/>
        <v>1.5057055326760395E-5</v>
      </c>
      <c r="AZ48" s="10">
        <f t="shared" si="58"/>
        <v>36.515164169128383</v>
      </c>
      <c r="BA48" s="10">
        <f t="shared" si="59"/>
        <v>-94.407730149302481</v>
      </c>
      <c r="BB48" s="10">
        <f t="shared" si="60"/>
        <v>85.592269850697519</v>
      </c>
      <c r="BC48" s="37"/>
      <c r="BD48" s="46">
        <f t="shared" si="61"/>
        <v>37</v>
      </c>
      <c r="BE48" s="46">
        <f t="shared" si="62"/>
        <v>-94</v>
      </c>
      <c r="BF48" s="46">
        <f t="shared" si="63"/>
        <v>86</v>
      </c>
    </row>
    <row r="49" spans="1:58" x14ac:dyDescent="0.2">
      <c r="V49" s="29">
        <v>1.45</v>
      </c>
      <c r="W49" s="36">
        <f t="shared" si="47"/>
        <v>281.83829312644548</v>
      </c>
      <c r="X49" s="30">
        <f t="shared" si="18"/>
        <v>-0.43247621687911453</v>
      </c>
      <c r="Y49" s="31">
        <f t="shared" si="33"/>
        <v>-8.5339570003462761E-2</v>
      </c>
      <c r="Z49" s="31">
        <f t="shared" si="34"/>
        <v>-8.0185216671730259</v>
      </c>
      <c r="AA49" s="31">
        <f t="shared" si="35"/>
        <v>6.8827925050699069E-5</v>
      </c>
      <c r="AB49" s="31">
        <f t="shared" si="36"/>
        <v>-0.22809314938616659</v>
      </c>
      <c r="AC49" s="31">
        <f t="shared" si="48"/>
        <v>2.5181461882399647E-8</v>
      </c>
      <c r="AD49" s="31">
        <f t="shared" si="37"/>
        <v>4.3628567691650702E-3</v>
      </c>
      <c r="AE49" s="31">
        <f t="shared" si="49"/>
        <v>-0.51774693377606462</v>
      </c>
      <c r="AF49" s="31">
        <f t="shared" si="50"/>
        <v>-8.2422519597900283</v>
      </c>
      <c r="AG49" s="31">
        <f t="shared" si="5"/>
        <v>92.110410468749379</v>
      </c>
      <c r="AH49" s="31">
        <f t="shared" si="38"/>
        <v>-52.225328244683666</v>
      </c>
      <c r="AI49" s="31">
        <f t="shared" si="39"/>
        <v>-89.859764924133785</v>
      </c>
      <c r="AJ49" s="31">
        <f t="shared" si="51"/>
        <v>1.8106068495595463E-2</v>
      </c>
      <c r="AK49" s="31">
        <f t="shared" si="40"/>
        <v>3.6982107942556643</v>
      </c>
      <c r="AL49" s="32">
        <f t="shared" si="41"/>
        <v>-1.6329446713724519E-5</v>
      </c>
      <c r="AM49" s="31">
        <f t="shared" si="42"/>
        <v>-0.11110051590456275</v>
      </c>
      <c r="AN49" s="31">
        <f t="shared" si="52"/>
        <v>39.903171963114595</v>
      </c>
      <c r="AO49" s="31">
        <f t="shared" si="53"/>
        <v>-86.272654645782694</v>
      </c>
      <c r="AP49" s="30">
        <f t="shared" si="11"/>
        <v>23.609121289162623</v>
      </c>
      <c r="AQ49" s="30">
        <f t="shared" si="12"/>
        <v>-26.68237036067254</v>
      </c>
      <c r="AR49" s="31">
        <f t="shared" si="54"/>
        <v>36.312175957828615</v>
      </c>
      <c r="AS49" s="33">
        <f t="shared" si="55"/>
        <v>-94.514906605572719</v>
      </c>
      <c r="AT49" s="31">
        <f t="shared" si="43"/>
        <v>3.4522923302606991E-13</v>
      </c>
      <c r="AU49" s="31">
        <f t="shared" si="44"/>
        <v>1.6156335274763962E-5</v>
      </c>
      <c r="AV49" s="32">
        <f t="shared" si="45"/>
        <v>0</v>
      </c>
      <c r="AW49" s="31">
        <f t="shared" si="46"/>
        <v>-7.4855607450645818E-7</v>
      </c>
      <c r="AX49" s="34">
        <f t="shared" si="56"/>
        <v>3.4522923302606991E-13</v>
      </c>
      <c r="AY49" s="35">
        <f t="shared" si="57"/>
        <v>1.5407779200257502E-5</v>
      </c>
      <c r="AZ49" s="10">
        <f t="shared" si="58"/>
        <v>36.312175957828963</v>
      </c>
      <c r="BA49" s="10">
        <f t="shared" si="59"/>
        <v>-94.514891197793517</v>
      </c>
      <c r="BB49" s="10">
        <f t="shared" si="60"/>
        <v>85.485108802206483</v>
      </c>
      <c r="BC49" s="48"/>
      <c r="BD49" s="46">
        <f t="shared" si="61"/>
        <v>36</v>
      </c>
      <c r="BE49" s="46">
        <f t="shared" si="62"/>
        <v>-95</v>
      </c>
      <c r="BF49" s="46">
        <f t="shared" si="63"/>
        <v>85</v>
      </c>
    </row>
    <row r="50" spans="1:58" x14ac:dyDescent="0.2">
      <c r="A50" s="85" t="s">
        <v>112</v>
      </c>
      <c r="B50" s="85"/>
      <c r="V50" s="29">
        <v>1.46</v>
      </c>
      <c r="W50" s="38">
        <f t="shared" si="47"/>
        <v>288.40315031266067</v>
      </c>
      <c r="X50" s="30">
        <f t="shared" si="18"/>
        <v>-0.43247621687911453</v>
      </c>
      <c r="Y50" s="31">
        <f t="shared" si="33"/>
        <v>-8.9320416777288608E-2</v>
      </c>
      <c r="Z50" s="31">
        <f t="shared" si="34"/>
        <v>-8.202783640043199</v>
      </c>
      <c r="AA50" s="31">
        <f t="shared" si="35"/>
        <v>7.2071658309896201E-5</v>
      </c>
      <c r="AB50" s="31">
        <f t="shared" si="36"/>
        <v>-0.23340606324386801</v>
      </c>
      <c r="AC50" s="31">
        <f t="shared" si="48"/>
        <v>2.6368228833486185E-8</v>
      </c>
      <c r="AD50" s="31">
        <f t="shared" si="37"/>
        <v>4.4644807578046088E-3</v>
      </c>
      <c r="AE50" s="31">
        <f t="shared" si="49"/>
        <v>-0.52172453562986443</v>
      </c>
      <c r="AF50" s="31">
        <f t="shared" si="50"/>
        <v>-8.4317252225292627</v>
      </c>
      <c r="AG50" s="31">
        <f t="shared" si="5"/>
        <v>92.110410468749379</v>
      </c>
      <c r="AH50" s="31">
        <f t="shared" si="38"/>
        <v>-52.425327073741066</v>
      </c>
      <c r="AI50" s="31">
        <f t="shared" si="39"/>
        <v>-89.862957051863475</v>
      </c>
      <c r="AJ50" s="31">
        <f t="shared" si="51"/>
        <v>1.8957521450171124E-2</v>
      </c>
      <c r="AK50" s="31">
        <f t="shared" si="40"/>
        <v>3.7841057442452657</v>
      </c>
      <c r="AL50" s="32">
        <f t="shared" si="41"/>
        <v>-1.7099028312713004E-5</v>
      </c>
      <c r="AM50" s="31">
        <f t="shared" si="42"/>
        <v>-0.11368837264861591</v>
      </c>
      <c r="AN50" s="31">
        <f t="shared" si="52"/>
        <v>39.704023817430169</v>
      </c>
      <c r="AO50" s="31">
        <f t="shared" si="53"/>
        <v>-86.192539680266819</v>
      </c>
      <c r="AP50" s="30">
        <f t="shared" si="11"/>
        <v>23.609121289162623</v>
      </c>
      <c r="AQ50" s="30">
        <f t="shared" si="12"/>
        <v>-26.68237036067254</v>
      </c>
      <c r="AR50" s="31">
        <f t="shared" si="54"/>
        <v>36.109050210290391</v>
      </c>
      <c r="AS50" s="33">
        <f t="shared" si="55"/>
        <v>-94.624264902796085</v>
      </c>
      <c r="AT50" s="31">
        <f t="shared" si="43"/>
        <v>3.6065847249092192E-13</v>
      </c>
      <c r="AU50" s="31">
        <f t="shared" si="44"/>
        <v>1.6532664667604291E-5</v>
      </c>
      <c r="AV50" s="32">
        <f t="shared" si="45"/>
        <v>0</v>
      </c>
      <c r="AW50" s="31">
        <f t="shared" si="46"/>
        <v>-7.6599218537164871E-7</v>
      </c>
      <c r="AX50" s="34">
        <f t="shared" si="56"/>
        <v>3.6065847249092192E-13</v>
      </c>
      <c r="AY50" s="35">
        <f t="shared" si="57"/>
        <v>1.5766672482232641E-5</v>
      </c>
      <c r="AZ50" s="10">
        <f t="shared" si="58"/>
        <v>36.109050210290754</v>
      </c>
      <c r="BA50" s="10">
        <f t="shared" si="59"/>
        <v>-94.624249136123609</v>
      </c>
      <c r="BB50" s="10">
        <f t="shared" si="60"/>
        <v>85.375750863876391</v>
      </c>
      <c r="BC50" s="37"/>
      <c r="BD50" s="46">
        <f t="shared" si="61"/>
        <v>36</v>
      </c>
      <c r="BE50" s="46">
        <f t="shared" si="62"/>
        <v>-95</v>
      </c>
      <c r="BF50" s="46">
        <f t="shared" si="63"/>
        <v>85</v>
      </c>
    </row>
    <row r="51" spans="1:58" x14ac:dyDescent="0.2">
      <c r="A51" t="s">
        <v>113</v>
      </c>
      <c r="B51" s="41">
        <f>Sheet1!B51*10^-12</f>
        <v>5.8166510166439587E-16</v>
      </c>
      <c r="C51" t="s">
        <v>114</v>
      </c>
      <c r="V51" s="29">
        <v>1.47</v>
      </c>
      <c r="W51" s="36">
        <f t="shared" si="47"/>
        <v>295.12092266663865</v>
      </c>
      <c r="X51" s="30">
        <f t="shared" si="18"/>
        <v>-0.43247621687911453</v>
      </c>
      <c r="Y51" s="31">
        <f t="shared" si="33"/>
        <v>-9.3484967828086768E-2</v>
      </c>
      <c r="Z51" s="31">
        <f t="shared" si="34"/>
        <v>-8.391160902228334</v>
      </c>
      <c r="AA51" s="31">
        <f t="shared" si="35"/>
        <v>7.5468261408924485E-5</v>
      </c>
      <c r="AB51" s="31">
        <f t="shared" si="36"/>
        <v>-0.23884272660709813</v>
      </c>
      <c r="AC51" s="31">
        <f t="shared" si="48"/>
        <v>2.7610924848638128E-8</v>
      </c>
      <c r="AD51" s="31">
        <f t="shared" si="37"/>
        <v>4.5684718731979837E-3</v>
      </c>
      <c r="AE51" s="31">
        <f t="shared" si="49"/>
        <v>-0.52588568883486753</v>
      </c>
      <c r="AF51" s="31">
        <f t="shared" si="50"/>
        <v>-8.6254351569622347</v>
      </c>
      <c r="AG51" s="31">
        <f t="shared" si="5"/>
        <v>92.110410468749379</v>
      </c>
      <c r="AH51" s="31">
        <f t="shared" si="38"/>
        <v>-52.625325955499271</v>
      </c>
      <c r="AI51" s="31">
        <f t="shared" si="39"/>
        <v>-89.866076518717051</v>
      </c>
      <c r="AJ51" s="31">
        <f t="shared" si="51"/>
        <v>1.9848923265189146E-2</v>
      </c>
      <c r="AK51" s="31">
        <f t="shared" si="40"/>
        <v>3.8719838113626106</v>
      </c>
      <c r="AL51" s="32">
        <f t="shared" si="41"/>
        <v>-1.7904879028726764E-5</v>
      </c>
      <c r="AM51" s="31">
        <f t="shared" si="42"/>
        <v>-0.11633650783956</v>
      </c>
      <c r="AN51" s="31">
        <f t="shared" si="52"/>
        <v>39.504915531636264</v>
      </c>
      <c r="AO51" s="31">
        <f t="shared" si="53"/>
        <v>-86.110429215194003</v>
      </c>
      <c r="AP51" s="30">
        <f t="shared" si="11"/>
        <v>23.609121289162623</v>
      </c>
      <c r="AQ51" s="30">
        <f t="shared" si="12"/>
        <v>-26.68237036067254</v>
      </c>
      <c r="AR51" s="31">
        <f t="shared" si="54"/>
        <v>35.905780771291475</v>
      </c>
      <c r="AS51" s="33">
        <f t="shared" si="55"/>
        <v>-94.735864372156243</v>
      </c>
      <c r="AT51" s="31">
        <f t="shared" si="43"/>
        <v>3.7801636688888034E-13</v>
      </c>
      <c r="AU51" s="31">
        <f t="shared" si="44"/>
        <v>1.6917759898087069E-5</v>
      </c>
      <c r="AV51" s="32">
        <f t="shared" si="45"/>
        <v>0</v>
      </c>
      <c r="AW51" s="31">
        <f t="shared" si="46"/>
        <v>-7.8383443543262832E-7</v>
      </c>
      <c r="AX51" s="34">
        <f t="shared" si="56"/>
        <v>3.7801636688888034E-13</v>
      </c>
      <c r="AY51" s="35">
        <f t="shared" si="57"/>
        <v>1.6133925462654441E-5</v>
      </c>
      <c r="AZ51" s="10">
        <f t="shared" si="58"/>
        <v>35.905780771291852</v>
      </c>
      <c r="BA51" s="10">
        <f t="shared" si="59"/>
        <v>-94.735848238230787</v>
      </c>
      <c r="BB51" s="10">
        <f t="shared" si="60"/>
        <v>85.264151761769213</v>
      </c>
      <c r="BC51" s="48"/>
      <c r="BD51" s="46">
        <f t="shared" si="61"/>
        <v>36</v>
      </c>
      <c r="BE51" s="46">
        <f t="shared" si="62"/>
        <v>-95</v>
      </c>
      <c r="BF51" s="46">
        <f t="shared" si="63"/>
        <v>85</v>
      </c>
    </row>
    <row r="52" spans="1:58" x14ac:dyDescent="0.2">
      <c r="A52" t="s">
        <v>110</v>
      </c>
      <c r="B52" s="12">
        <f>B35*1000</f>
        <v>13300</v>
      </c>
      <c r="C52" t="s">
        <v>87</v>
      </c>
      <c r="V52" s="29">
        <v>1.48</v>
      </c>
      <c r="W52" s="38">
        <f t="shared" si="47"/>
        <v>301.99517204020162</v>
      </c>
      <c r="X52" s="30">
        <f t="shared" si="18"/>
        <v>-0.43247621687911453</v>
      </c>
      <c r="Y52" s="31">
        <f t="shared" si="33"/>
        <v>-9.7841512121216376E-2</v>
      </c>
      <c r="Z52" s="31">
        <f t="shared" si="34"/>
        <v>-8.5837370350281255</v>
      </c>
      <c r="AA52" s="31">
        <f t="shared" si="35"/>
        <v>7.9024938633905255E-5</v>
      </c>
      <c r="AB52" s="31">
        <f t="shared" si="36"/>
        <v>-0.24440602167491032</v>
      </c>
      <c r="AC52" s="31">
        <f t="shared" si="48"/>
        <v>2.8912188327771173E-8</v>
      </c>
      <c r="AD52" s="31">
        <f t="shared" si="37"/>
        <v>4.6748852528083187E-3</v>
      </c>
      <c r="AE52" s="31">
        <f t="shared" si="49"/>
        <v>-0.53023867514950873</v>
      </c>
      <c r="AF52" s="31">
        <f t="shared" si="50"/>
        <v>-8.8234681714502283</v>
      </c>
      <c r="AG52" s="31">
        <f t="shared" si="5"/>
        <v>92.110410468749379</v>
      </c>
      <c r="AH52" s="31">
        <f t="shared" si="38"/>
        <v>-52.825324887586376</v>
      </c>
      <c r="AI52" s="31">
        <f t="shared" si="39"/>
        <v>-89.869124978603097</v>
      </c>
      <c r="AJ52" s="31">
        <f t="shared" si="51"/>
        <v>2.0782139494875344E-2</v>
      </c>
      <c r="AK52" s="31">
        <f t="shared" si="40"/>
        <v>3.9618899349791632</v>
      </c>
      <c r="AL52" s="32">
        <f t="shared" si="41"/>
        <v>-1.8748708159485036E-5</v>
      </c>
      <c r="AM52" s="31">
        <f t="shared" si="42"/>
        <v>-0.11904632550844457</v>
      </c>
      <c r="AN52" s="31">
        <f t="shared" si="52"/>
        <v>39.305848971949722</v>
      </c>
      <c r="AO52" s="31">
        <f t="shared" si="53"/>
        <v>-86.026281369132377</v>
      </c>
      <c r="AP52" s="30">
        <f t="shared" si="11"/>
        <v>23.609121289162623</v>
      </c>
      <c r="AQ52" s="30">
        <f t="shared" si="12"/>
        <v>-26.68237036067254</v>
      </c>
      <c r="AR52" s="31">
        <f t="shared" si="54"/>
        <v>35.702361225290289</v>
      </c>
      <c r="AS52" s="33">
        <f t="shared" si="55"/>
        <v>-94.849749540582607</v>
      </c>
      <c r="AT52" s="31">
        <f t="shared" si="43"/>
        <v>3.9537426128683876E-13</v>
      </c>
      <c r="AU52" s="31">
        <f t="shared" si="44"/>
        <v>1.7311825148800837E-5</v>
      </c>
      <c r="AV52" s="32">
        <f t="shared" si="45"/>
        <v>0</v>
      </c>
      <c r="AW52" s="31">
        <f t="shared" si="46"/>
        <v>-8.0209228488654966E-7</v>
      </c>
      <c r="AX52" s="34">
        <f t="shared" si="56"/>
        <v>3.9537426128683876E-13</v>
      </c>
      <c r="AY52" s="35">
        <f t="shared" si="57"/>
        <v>1.6509732863914286E-5</v>
      </c>
      <c r="AZ52" s="10">
        <f t="shared" si="58"/>
        <v>35.702361225290687</v>
      </c>
      <c r="BA52" s="10">
        <f t="shared" si="59"/>
        <v>-94.849733030849748</v>
      </c>
      <c r="BB52" s="10">
        <f t="shared" si="60"/>
        <v>85.150266969150252</v>
      </c>
      <c r="BC52" s="37"/>
      <c r="BD52" s="46">
        <f t="shared" si="61"/>
        <v>36</v>
      </c>
      <c r="BE52" s="46">
        <f t="shared" si="62"/>
        <v>-95</v>
      </c>
      <c r="BF52" s="46">
        <f t="shared" si="63"/>
        <v>85</v>
      </c>
    </row>
    <row r="53" spans="1:58" x14ac:dyDescent="0.2">
      <c r="A53" t="s">
        <v>111</v>
      </c>
      <c r="B53">
        <f>(B11/B3-1)*B52</f>
        <v>273758.33333333331</v>
      </c>
      <c r="C53" s="39" t="s">
        <v>87</v>
      </c>
      <c r="V53" s="29">
        <v>1.49</v>
      </c>
      <c r="W53" s="36">
        <f t="shared" si="47"/>
        <v>309.0295432513592</v>
      </c>
      <c r="X53" s="30">
        <f t="shared" si="18"/>
        <v>-0.43247621687911453</v>
      </c>
      <c r="Y53" s="31">
        <f t="shared" si="33"/>
        <v>-0.10239869488176875</v>
      </c>
      <c r="Z53" s="31">
        <f t="shared" si="34"/>
        <v>-8.7805967317209817</v>
      </c>
      <c r="AA53" s="31">
        <f t="shared" si="35"/>
        <v>8.2749233769677678E-5</v>
      </c>
      <c r="AB53" s="31">
        <f t="shared" si="36"/>
        <v>-0.25009889776014244</v>
      </c>
      <c r="AC53" s="31">
        <f t="shared" si="48"/>
        <v>3.0274777247403722E-8</v>
      </c>
      <c r="AD53" s="31">
        <f t="shared" si="37"/>
        <v>4.7837773184150967E-3</v>
      </c>
      <c r="AE53" s="31">
        <f t="shared" si="49"/>
        <v>-0.53479213225233635</v>
      </c>
      <c r="AF53" s="31">
        <f t="shared" si="50"/>
        <v>-9.0259118521627091</v>
      </c>
      <c r="AG53" s="31">
        <f t="shared" si="5"/>
        <v>92.110410468749379</v>
      </c>
      <c r="AH53" s="31">
        <f t="shared" si="38"/>
        <v>-53.025323867737242</v>
      </c>
      <c r="AI53" s="31">
        <f t="shared" si="39"/>
        <v>-89.872104047786323</v>
      </c>
      <c r="AJ53" s="31">
        <f t="shared" si="51"/>
        <v>2.1759121968932069E-2</v>
      </c>
      <c r="AK53" s="31">
        <f t="shared" si="40"/>
        <v>4.0538700125406608</v>
      </c>
      <c r="AL53" s="32">
        <f t="shared" si="41"/>
        <v>-1.9632305556238844E-5</v>
      </c>
      <c r="AM53" s="31">
        <f t="shared" si="42"/>
        <v>-0.12181926238794721</v>
      </c>
      <c r="AN53" s="31">
        <f t="shared" si="52"/>
        <v>39.106826090675511</v>
      </c>
      <c r="AO53" s="31">
        <f t="shared" si="53"/>
        <v>-85.940053297633611</v>
      </c>
      <c r="AP53" s="30">
        <f t="shared" si="11"/>
        <v>23.609121289162623</v>
      </c>
      <c r="AQ53" s="30">
        <f t="shared" si="12"/>
        <v>-26.68237036067254</v>
      </c>
      <c r="AR53" s="31">
        <f t="shared" si="54"/>
        <v>35.498784886913256</v>
      </c>
      <c r="AS53" s="33">
        <f t="shared" si="55"/>
        <v>-94.965965149796318</v>
      </c>
      <c r="AT53" s="31">
        <f t="shared" si="43"/>
        <v>4.1466081061790353E-13</v>
      </c>
      <c r="AU53" s="31">
        <f t="shared" si="44"/>
        <v>1.7715069358357605E-5</v>
      </c>
      <c r="AV53" s="32">
        <f t="shared" si="45"/>
        <v>0</v>
      </c>
      <c r="AW53" s="31">
        <f t="shared" si="46"/>
        <v>-8.2077541428686487E-7</v>
      </c>
      <c r="AX53" s="34">
        <f t="shared" si="56"/>
        <v>4.1466081061790353E-13</v>
      </c>
      <c r="AY53" s="35">
        <f t="shared" si="57"/>
        <v>1.6894293944070739E-5</v>
      </c>
      <c r="AZ53" s="10">
        <f t="shared" si="58"/>
        <v>35.498784886913668</v>
      </c>
      <c r="BA53" s="10">
        <f t="shared" si="59"/>
        <v>-94.965948255502369</v>
      </c>
      <c r="BB53" s="10">
        <f t="shared" si="60"/>
        <v>85.034051744497631</v>
      </c>
      <c r="BC53" s="48"/>
      <c r="BD53" s="46">
        <f t="shared" si="61"/>
        <v>35</v>
      </c>
      <c r="BE53" s="46">
        <f t="shared" si="62"/>
        <v>-95</v>
      </c>
      <c r="BF53" s="46">
        <f t="shared" si="63"/>
        <v>85</v>
      </c>
    </row>
    <row r="54" spans="1:58" x14ac:dyDescent="0.2">
      <c r="A54" t="s">
        <v>115</v>
      </c>
      <c r="B54">
        <f>1/2/PI()/B53/B51</f>
        <v>999493042.61710298</v>
      </c>
      <c r="C54" t="s">
        <v>93</v>
      </c>
      <c r="V54" s="29">
        <v>1.5</v>
      </c>
      <c r="W54" s="38">
        <f t="shared" si="47"/>
        <v>316.22776601683802</v>
      </c>
      <c r="X54" s="30">
        <f t="shared" si="18"/>
        <v>-0.43247621687911453</v>
      </c>
      <c r="Y54" s="31">
        <f t="shared" si="33"/>
        <v>-0.10716553123765309</v>
      </c>
      <c r="Z54" s="31">
        <f t="shared" si="34"/>
        <v>-8.9818257688101877</v>
      </c>
      <c r="AA54" s="31">
        <f t="shared" si="35"/>
        <v>8.6649046107284064E-5</v>
      </c>
      <c r="AB54" s="31">
        <f t="shared" si="36"/>
        <v>-0.25592437285117614</v>
      </c>
      <c r="AC54" s="31">
        <f t="shared" si="48"/>
        <v>3.1701582661241102E-8</v>
      </c>
      <c r="AD54" s="31">
        <f t="shared" si="37"/>
        <v>4.8952058060297045E-3</v>
      </c>
      <c r="AE54" s="31">
        <f t="shared" si="49"/>
        <v>-0.53955506736907755</v>
      </c>
      <c r="AF54" s="31">
        <f t="shared" si="50"/>
        <v>-9.2328549358553342</v>
      </c>
      <c r="AG54" s="31">
        <f t="shared" si="5"/>
        <v>92.110410468749379</v>
      </c>
      <c r="AH54" s="31">
        <f t="shared" si="38"/>
        <v>-53.225322893788643</v>
      </c>
      <c r="AI54" s="31">
        <f t="shared" si="39"/>
        <v>-89.875015305744185</v>
      </c>
      <c r="AJ54" s="31">
        <f t="shared" si="51"/>
        <v>2.2781912701579116E-2</v>
      </c>
      <c r="AK54" s="31">
        <f t="shared" si="40"/>
        <v>4.1479709156537732</v>
      </c>
      <c r="AL54" s="32">
        <f t="shared" si="41"/>
        <v>-2.0557545420456541E-5</v>
      </c>
      <c r="AM54" s="31">
        <f t="shared" si="42"/>
        <v>-0.12465678867391611</v>
      </c>
      <c r="AN54" s="31">
        <f t="shared" si="52"/>
        <v>38.907848930116899</v>
      </c>
      <c r="AO54" s="31">
        <f t="shared" si="53"/>
        <v>-85.85170117876433</v>
      </c>
      <c r="AP54" s="30">
        <f t="shared" si="11"/>
        <v>23.609121289162623</v>
      </c>
      <c r="AQ54" s="30">
        <f t="shared" si="12"/>
        <v>-26.68237036067254</v>
      </c>
      <c r="AR54" s="31">
        <f t="shared" si="54"/>
        <v>35.295044791237899</v>
      </c>
      <c r="AS54" s="33">
        <f t="shared" si="55"/>
        <v>-95.084556114619659</v>
      </c>
      <c r="AT54" s="31">
        <f t="shared" si="43"/>
        <v>4.339473599489684E-13</v>
      </c>
      <c r="AU54" s="31">
        <f t="shared" si="44"/>
        <v>1.8127706332174818E-5</v>
      </c>
      <c r="AV54" s="32">
        <f t="shared" si="45"/>
        <v>0</v>
      </c>
      <c r="AW54" s="31">
        <f t="shared" si="46"/>
        <v>-8.3989372967608149E-7</v>
      </c>
      <c r="AX54" s="34">
        <f t="shared" si="56"/>
        <v>4.339473599489684E-13</v>
      </c>
      <c r="AY54" s="35">
        <f t="shared" si="57"/>
        <v>1.7287812602498737E-5</v>
      </c>
      <c r="AZ54" s="10">
        <f t="shared" si="58"/>
        <v>35.295044791238332</v>
      </c>
      <c r="BA54" s="10">
        <f t="shared" si="59"/>
        <v>-95.084538826807062</v>
      </c>
      <c r="BB54" s="10">
        <f t="shared" si="60"/>
        <v>84.915461173192938</v>
      </c>
      <c r="BC54" s="37"/>
      <c r="BD54" s="46">
        <f t="shared" si="61"/>
        <v>35</v>
      </c>
      <c r="BE54" s="46">
        <f t="shared" si="62"/>
        <v>-95</v>
      </c>
      <c r="BF54" s="46">
        <f t="shared" si="63"/>
        <v>85</v>
      </c>
    </row>
    <row r="55" spans="1:58" x14ac:dyDescent="0.2">
      <c r="A55" t="s">
        <v>116</v>
      </c>
      <c r="B55">
        <f>1/2/PI()/(B53*B52/(B53+B52))/(B51)</f>
        <v>21572391503.15247</v>
      </c>
      <c r="C55" t="s">
        <v>93</v>
      </c>
      <c r="V55" s="29">
        <v>1.51</v>
      </c>
      <c r="W55" s="36">
        <f t="shared" si="47"/>
        <v>323.59365692962831</v>
      </c>
      <c r="X55" s="30">
        <f t="shared" si="18"/>
        <v>-0.43247621687911453</v>
      </c>
      <c r="Y55" s="31">
        <f t="shared" si="33"/>
        <v>-0.11215142022630081</v>
      </c>
      <c r="Z55" s="31">
        <f t="shared" si="34"/>
        <v>-9.1875109732738682</v>
      </c>
      <c r="AA55" s="31">
        <f t="shared" si="35"/>
        <v>9.0732647182195663E-5</v>
      </c>
      <c r="AB55" s="31">
        <f t="shared" si="36"/>
        <v>-0.26188553520996855</v>
      </c>
      <c r="AC55" s="31">
        <f t="shared" si="48"/>
        <v>3.3195632557485054E-8</v>
      </c>
      <c r="AD55" s="31">
        <f t="shared" si="37"/>
        <v>5.009229796507835E-3</v>
      </c>
      <c r="AE55" s="31">
        <f t="shared" si="49"/>
        <v>-0.54453687126260053</v>
      </c>
      <c r="AF55" s="31">
        <f t="shared" si="50"/>
        <v>-9.4443872786873282</v>
      </c>
      <c r="AG55" s="31">
        <f t="shared" si="5"/>
        <v>92.110410468749379</v>
      </c>
      <c r="AH55" s="31">
        <f t="shared" si="38"/>
        <v>-53.425321963674762</v>
      </c>
      <c r="AI55" s="31">
        <f t="shared" si="39"/>
        <v>-89.877860296004016</v>
      </c>
      <c r="AJ55" s="31">
        <f t="shared" si="51"/>
        <v>2.3852647969943883E-2</v>
      </c>
      <c r="AK55" s="31">
        <f t="shared" si="40"/>
        <v>4.2442405061157125</v>
      </c>
      <c r="AL55" s="32">
        <f t="shared" si="41"/>
        <v>-2.1526390286636949E-5</v>
      </c>
      <c r="AM55" s="31">
        <f t="shared" si="42"/>
        <v>-0.12756040880463973</v>
      </c>
      <c r="AN55" s="31">
        <f t="shared" si="52"/>
        <v>38.708919626654279</v>
      </c>
      <c r="AO55" s="31">
        <f t="shared" si="53"/>
        <v>-85.761180198692941</v>
      </c>
      <c r="AP55" s="30">
        <f t="shared" si="11"/>
        <v>23.609121289162623</v>
      </c>
      <c r="AQ55" s="30">
        <f t="shared" si="12"/>
        <v>-26.68237036067254</v>
      </c>
      <c r="AR55" s="31">
        <f t="shared" si="54"/>
        <v>35.091133683881765</v>
      </c>
      <c r="AS55" s="33">
        <f t="shared" si="55"/>
        <v>-95.205567477380271</v>
      </c>
      <c r="AT55" s="31">
        <f t="shared" si="43"/>
        <v>4.5516256421313963E-13</v>
      </c>
      <c r="AU55" s="31">
        <f t="shared" si="44"/>
        <v>1.854995485583791E-5</v>
      </c>
      <c r="AV55" s="32">
        <f t="shared" si="45"/>
        <v>0</v>
      </c>
      <c r="AW55" s="31">
        <f t="shared" si="46"/>
        <v>-8.5945736783808005E-7</v>
      </c>
      <c r="AX55" s="34">
        <f t="shared" si="56"/>
        <v>4.5516256421313963E-13</v>
      </c>
      <c r="AY55" s="35">
        <f t="shared" si="57"/>
        <v>1.7690497487999829E-5</v>
      </c>
      <c r="AZ55" s="10">
        <f t="shared" si="58"/>
        <v>35.091133683882219</v>
      </c>
      <c r="BA55" s="10">
        <f t="shared" si="59"/>
        <v>-95.205549786882784</v>
      </c>
      <c r="BB55" s="10">
        <f t="shared" si="60"/>
        <v>84.794450213117216</v>
      </c>
      <c r="BC55" s="48"/>
      <c r="BD55" s="46">
        <f t="shared" si="61"/>
        <v>35</v>
      </c>
      <c r="BE55" s="46">
        <f t="shared" si="62"/>
        <v>-95</v>
      </c>
      <c r="BF55" s="46">
        <f t="shared" si="63"/>
        <v>85</v>
      </c>
    </row>
    <row r="56" spans="1:58" x14ac:dyDescent="0.2">
      <c r="B56">
        <f>1/2/PI()/(B53*B52/(B53+B52))/(B51+0.000000000005)</f>
        <v>2509289.5461332751</v>
      </c>
      <c r="V56" s="29">
        <v>1.52</v>
      </c>
      <c r="W56" s="38">
        <f t="shared" si="47"/>
        <v>331.13112148259125</v>
      </c>
      <c r="X56" s="30">
        <f t="shared" si="18"/>
        <v>-0.43247621687911453</v>
      </c>
      <c r="Y56" s="31">
        <f t="shared" si="33"/>
        <v>-0.11736615915847667</v>
      </c>
      <c r="Z56" s="31">
        <f t="shared" si="34"/>
        <v>-9.3977401855529727</v>
      </c>
      <c r="AA56" s="31">
        <f t="shared" si="35"/>
        <v>9.5008698331975494E-5</v>
      </c>
      <c r="AB56" s="31">
        <f t="shared" si="36"/>
        <v>-0.26798554500718791</v>
      </c>
      <c r="AC56" s="31">
        <f t="shared" si="48"/>
        <v>3.476009571614331E-8</v>
      </c>
      <c r="AD56" s="31">
        <f t="shared" si="37"/>
        <v>5.125909746874914E-3</v>
      </c>
      <c r="AE56" s="31">
        <f t="shared" si="49"/>
        <v>-0.54974733257916353</v>
      </c>
      <c r="AF56" s="31">
        <f t="shared" si="50"/>
        <v>-9.6605998208132853</v>
      </c>
      <c r="AG56" s="31">
        <f t="shared" si="5"/>
        <v>92.110410468749379</v>
      </c>
      <c r="AH56" s="31">
        <f t="shared" si="38"/>
        <v>-53.625321075422711</v>
      </c>
      <c r="AI56" s="31">
        <f t="shared" si="39"/>
        <v>-89.880640526961159</v>
      </c>
      <c r="AJ56" s="31">
        <f t="shared" si="51"/>
        <v>2.4973562568343911E-2</v>
      </c>
      <c r="AK56" s="31">
        <f t="shared" si="40"/>
        <v>4.342727651856122</v>
      </c>
      <c r="AL56" s="32">
        <f t="shared" si="41"/>
        <v>-2.2540895172928985E-5</v>
      </c>
      <c r="AM56" s="31">
        <f t="shared" si="42"/>
        <v>-0.13053166225825374</v>
      </c>
      <c r="AN56" s="31">
        <f t="shared" si="52"/>
        <v>38.510040414999835</v>
      </c>
      <c r="AO56" s="31">
        <f t="shared" si="53"/>
        <v>-85.668444537363285</v>
      </c>
      <c r="AP56" s="30">
        <f t="shared" si="11"/>
        <v>23.609121289162623</v>
      </c>
      <c r="AQ56" s="30">
        <f t="shared" si="12"/>
        <v>-26.68237036067254</v>
      </c>
      <c r="AR56" s="31">
        <f t="shared" si="54"/>
        <v>34.887044010910756</v>
      </c>
      <c r="AS56" s="33">
        <f t="shared" si="55"/>
        <v>-95.329044358176574</v>
      </c>
      <c r="AT56" s="31">
        <f t="shared" si="43"/>
        <v>4.7637776847731076E-13</v>
      </c>
      <c r="AU56" s="31">
        <f t="shared" si="44"/>
        <v>1.8982038811103259E-5</v>
      </c>
      <c r="AV56" s="32">
        <f t="shared" si="45"/>
        <v>0</v>
      </c>
      <c r="AW56" s="31">
        <f t="shared" si="46"/>
        <v>-8.7947670167277019E-7</v>
      </c>
      <c r="AX56" s="34">
        <f t="shared" si="56"/>
        <v>4.7637776847731076E-13</v>
      </c>
      <c r="AY56" s="35">
        <f t="shared" si="57"/>
        <v>1.8102562109430488E-5</v>
      </c>
      <c r="AZ56" s="10">
        <f t="shared" si="58"/>
        <v>34.887044010911232</v>
      </c>
      <c r="BA56" s="10">
        <f t="shared" si="59"/>
        <v>-95.329026255614465</v>
      </c>
      <c r="BB56" s="10">
        <f t="shared" si="60"/>
        <v>84.670973744385535</v>
      </c>
      <c r="BC56" s="37"/>
      <c r="BD56" s="46">
        <f t="shared" si="61"/>
        <v>35</v>
      </c>
      <c r="BE56" s="46">
        <f t="shared" si="62"/>
        <v>-95</v>
      </c>
      <c r="BF56" s="46">
        <f t="shared" si="63"/>
        <v>85</v>
      </c>
    </row>
    <row r="57" spans="1:58" x14ac:dyDescent="0.2">
      <c r="A57" s="85" t="s">
        <v>117</v>
      </c>
      <c r="B57" s="85"/>
      <c r="V57" s="29">
        <v>1.53</v>
      </c>
      <c r="W57" s="36">
        <f t="shared" si="47"/>
        <v>338.84415613920271</v>
      </c>
      <c r="X57" s="30">
        <f t="shared" si="18"/>
        <v>-0.43247621687911453</v>
      </c>
      <c r="Y57" s="31">
        <f t="shared" si="33"/>
        <v>-0.12281995833071763</v>
      </c>
      <c r="Z57" s="31">
        <f t="shared" si="34"/>
        <v>-9.6126022180001414</v>
      </c>
      <c r="AA57" s="31">
        <f t="shared" si="35"/>
        <v>9.9486269050211542E-5</v>
      </c>
      <c r="AB57" s="31">
        <f t="shared" si="36"/>
        <v>-0.2742276359953123</v>
      </c>
      <c r="AC57" s="31">
        <f t="shared" si="48"/>
        <v>3.6398287494993933E-8</v>
      </c>
      <c r="AD57" s="31">
        <f t="shared" si="37"/>
        <v>5.2453075223811898E-3</v>
      </c>
      <c r="AE57" s="31">
        <f t="shared" si="49"/>
        <v>-0.55519665254249451</v>
      </c>
      <c r="AF57" s="31">
        <f t="shared" si="50"/>
        <v>-9.8815845464730732</v>
      </c>
      <c r="AG57" s="31">
        <f t="shared" si="5"/>
        <v>92.110410468749379</v>
      </c>
      <c r="AH57" s="31">
        <f t="shared" si="38"/>
        <v>-53.825320227148417</v>
      </c>
      <c r="AI57" s="31">
        <f t="shared" si="39"/>
        <v>-89.883357472678469</v>
      </c>
      <c r="AJ57" s="31">
        <f t="shared" si="51"/>
        <v>2.614699424527632E-2</v>
      </c>
      <c r="AK57" s="31">
        <f t="shared" si="40"/>
        <v>4.4434822427581375</v>
      </c>
      <c r="AL57" s="32">
        <f t="shared" si="41"/>
        <v>-2.3603211946811282E-5</v>
      </c>
      <c r="AM57" s="31">
        <f t="shared" si="42"/>
        <v>-0.13357212436870763</v>
      </c>
      <c r="AN57" s="31">
        <f t="shared" si="52"/>
        <v>38.311213632634285</v>
      </c>
      <c r="AO57" s="31">
        <f t="shared" si="53"/>
        <v>-85.573447354289044</v>
      </c>
      <c r="AP57" s="30">
        <f t="shared" si="11"/>
        <v>23.609121289162623</v>
      </c>
      <c r="AQ57" s="30">
        <f t="shared" si="12"/>
        <v>-26.68237036067254</v>
      </c>
      <c r="AR57" s="31">
        <f t="shared" si="54"/>
        <v>34.68276790858188</v>
      </c>
      <c r="AS57" s="33">
        <f t="shared" si="55"/>
        <v>-95.455031900762123</v>
      </c>
      <c r="AT57" s="31">
        <f t="shared" si="43"/>
        <v>4.9952162767458835E-13</v>
      </c>
      <c r="AU57" s="31">
        <f t="shared" si="44"/>
        <v>1.942418729460323E-5</v>
      </c>
      <c r="AV57" s="32">
        <f t="shared" si="45"/>
        <v>0</v>
      </c>
      <c r="AW57" s="31">
        <f t="shared" si="46"/>
        <v>-8.9996234569593704E-7</v>
      </c>
      <c r="AX57" s="34">
        <f t="shared" si="56"/>
        <v>4.9952162767458835E-13</v>
      </c>
      <c r="AY57" s="35">
        <f t="shared" si="57"/>
        <v>1.8524224948907294E-5</v>
      </c>
      <c r="AZ57" s="10">
        <f t="shared" si="58"/>
        <v>34.682767908582377</v>
      </c>
      <c r="BA57" s="10">
        <f t="shared" si="59"/>
        <v>-95.455013376537167</v>
      </c>
      <c r="BB57" s="10">
        <f t="shared" si="60"/>
        <v>84.544986623462833</v>
      </c>
      <c r="BC57" s="48"/>
      <c r="BD57" s="46">
        <f t="shared" si="61"/>
        <v>35</v>
      </c>
      <c r="BE57" s="46">
        <f t="shared" si="62"/>
        <v>-95</v>
      </c>
      <c r="BF57" s="46">
        <f t="shared" si="63"/>
        <v>85</v>
      </c>
    </row>
    <row r="58" spans="1:58" x14ac:dyDescent="0.2">
      <c r="A58" t="s">
        <v>118</v>
      </c>
      <c r="B58" s="12" t="s">
        <v>121</v>
      </c>
      <c r="C58" s="39" t="s">
        <v>87</v>
      </c>
      <c r="V58" s="29">
        <v>1.54</v>
      </c>
      <c r="W58" s="38">
        <f t="shared" si="47"/>
        <v>346.73685045253183</v>
      </c>
      <c r="X58" s="30">
        <f t="shared" si="18"/>
        <v>-0.43247621687911453</v>
      </c>
      <c r="Y58" s="31">
        <f t="shared" si="33"/>
        <v>-0.12852345607545299</v>
      </c>
      <c r="Z58" s="31">
        <f t="shared" si="34"/>
        <v>-9.8321868085009374</v>
      </c>
      <c r="AA58" s="31">
        <f t="shared" si="35"/>
        <v>1.0417485622926983E-4</v>
      </c>
      <c r="AB58" s="31">
        <f t="shared" si="36"/>
        <v>-0.28061511722056703</v>
      </c>
      <c r="AC58" s="31">
        <f t="shared" si="48"/>
        <v>3.8113685258824339E-8</v>
      </c>
      <c r="AD58" s="31">
        <f t="shared" si="37"/>
        <v>5.3674864293035054E-3</v>
      </c>
      <c r="AE58" s="31">
        <f t="shared" si="49"/>
        <v>-0.56089545998465307</v>
      </c>
      <c r="AF58" s="31">
        <f t="shared" si="50"/>
        <v>-10.1074344392922</v>
      </c>
      <c r="AG58" s="31">
        <f t="shared" si="5"/>
        <v>92.110410468749379</v>
      </c>
      <c r="AH58" s="31">
        <f t="shared" si="38"/>
        <v>-54.0253194170526</v>
      </c>
      <c r="AI58" s="31">
        <f t="shared" si="39"/>
        <v>-89.886012573667628</v>
      </c>
      <c r="AJ58" s="31">
        <f t="shared" si="51"/>
        <v>2.7375388330017344E-2</v>
      </c>
      <c r="AK58" s="31">
        <f t="shared" si="40"/>
        <v>4.5465552063226582</v>
      </c>
      <c r="AL58" s="32">
        <f t="shared" si="41"/>
        <v>-2.4715593891368148E-5</v>
      </c>
      <c r="AM58" s="31">
        <f t="shared" si="42"/>
        <v>-0.13668340716072266</v>
      </c>
      <c r="AN58" s="31">
        <f t="shared" si="52"/>
        <v>38.112441724432905</v>
      </c>
      <c r="AO58" s="31">
        <f t="shared" si="53"/>
        <v>-85.476140774505694</v>
      </c>
      <c r="AP58" s="30">
        <f t="shared" si="11"/>
        <v>23.609121289162623</v>
      </c>
      <c r="AQ58" s="30">
        <f t="shared" si="12"/>
        <v>-26.68237036067254</v>
      </c>
      <c r="AR58" s="31">
        <f t="shared" si="54"/>
        <v>34.478297192938342</v>
      </c>
      <c r="AS58" s="33">
        <f t="shared" si="55"/>
        <v>-95.5835752137979</v>
      </c>
      <c r="AT58" s="31">
        <f t="shared" si="43"/>
        <v>5.2266548687186594E-13</v>
      </c>
      <c r="AU58" s="31">
        <f t="shared" si="44"/>
        <v>1.9876634739316308E-5</v>
      </c>
      <c r="AV58" s="32">
        <f t="shared" si="45"/>
        <v>0</v>
      </c>
      <c r="AW58" s="31">
        <f t="shared" si="46"/>
        <v>-9.2092516166720197E-7</v>
      </c>
      <c r="AX58" s="34">
        <f t="shared" si="56"/>
        <v>5.2266548687186594E-13</v>
      </c>
      <c r="AY58" s="35">
        <f t="shared" si="57"/>
        <v>1.8955709577649104E-5</v>
      </c>
      <c r="AZ58" s="10">
        <f t="shared" si="58"/>
        <v>34.478297192938868</v>
      </c>
      <c r="BA58" s="10">
        <f t="shared" si="59"/>
        <v>-95.583556258088322</v>
      </c>
      <c r="BB58" s="10">
        <f t="shared" si="60"/>
        <v>84.416443741911678</v>
      </c>
      <c r="BC58" s="37"/>
      <c r="BD58" s="46">
        <f t="shared" si="61"/>
        <v>34</v>
      </c>
      <c r="BE58" s="46">
        <f t="shared" si="62"/>
        <v>-96</v>
      </c>
      <c r="BF58" s="46">
        <f t="shared" si="63"/>
        <v>84</v>
      </c>
    </row>
    <row r="59" spans="1:58" x14ac:dyDescent="0.2">
      <c r="A59" t="s">
        <v>119</v>
      </c>
      <c r="B59" s="12" t="s">
        <v>121</v>
      </c>
      <c r="C59" t="s">
        <v>114</v>
      </c>
      <c r="V59" s="29">
        <v>1.55</v>
      </c>
      <c r="W59" s="36">
        <f t="shared" si="47"/>
        <v>354.81338923357555</v>
      </c>
      <c r="X59" s="30">
        <f t="shared" si="18"/>
        <v>-0.43247621687911453</v>
      </c>
      <c r="Y59" s="31">
        <f t="shared" si="33"/>
        <v>-0.13448773413537682</v>
      </c>
      <c r="Z59" s="31">
        <f t="shared" si="34"/>
        <v>-10.056584568967404</v>
      </c>
      <c r="AA59" s="31">
        <f t="shared" si="35"/>
        <v>1.0908440428798247E-4</v>
      </c>
      <c r="AB59" s="31">
        <f t="shared" si="36"/>
        <v>-0.28715137477459352</v>
      </c>
      <c r="AC59" s="31">
        <f t="shared" si="48"/>
        <v>3.9909928379430832E-8</v>
      </c>
      <c r="AD59" s="31">
        <f t="shared" si="37"/>
        <v>5.4925112485110878E-3</v>
      </c>
      <c r="AE59" s="31">
        <f t="shared" si="49"/>
        <v>-0.56685482670027498</v>
      </c>
      <c r="AF59" s="31">
        <f t="shared" si="50"/>
        <v>-10.338243432493487</v>
      </c>
      <c r="AG59" s="31">
        <f t="shared" si="5"/>
        <v>92.110410468749379</v>
      </c>
      <c r="AH59" s="31">
        <f t="shared" si="38"/>
        <v>-54.225318643416962</v>
      </c>
      <c r="AI59" s="31">
        <f t="shared" si="39"/>
        <v>-89.888607237652678</v>
      </c>
      <c r="AJ59" s="31">
        <f t="shared" si="51"/>
        <v>2.8661302555955545E-2</v>
      </c>
      <c r="AK59" s="31">
        <f t="shared" si="40"/>
        <v>4.6519985231368786</v>
      </c>
      <c r="AL59" s="32">
        <f t="shared" si="41"/>
        <v>-2.5880400475056576E-5</v>
      </c>
      <c r="AM59" s="31">
        <f t="shared" si="42"/>
        <v>-0.13986716020418111</v>
      </c>
      <c r="AN59" s="31">
        <f t="shared" si="52"/>
        <v>37.913727247487898</v>
      </c>
      <c r="AO59" s="31">
        <f t="shared" si="53"/>
        <v>-85.376475874719972</v>
      </c>
      <c r="AP59" s="30">
        <f t="shared" si="11"/>
        <v>23.609121289162623</v>
      </c>
      <c r="AQ59" s="30">
        <f t="shared" si="12"/>
        <v>-26.68237036067254</v>
      </c>
      <c r="AR59" s="31">
        <f t="shared" si="54"/>
        <v>34.273623349277713</v>
      </c>
      <c r="AS59" s="33">
        <f t="shared" si="55"/>
        <v>-95.714719307213457</v>
      </c>
      <c r="AT59" s="31">
        <f t="shared" si="43"/>
        <v>5.4773800100224978E-13</v>
      </c>
      <c r="AU59" s="31">
        <f t="shared" si="44"/>
        <v>2.0339621038866529E-5</v>
      </c>
      <c r="AV59" s="32">
        <f t="shared" si="45"/>
        <v>0</v>
      </c>
      <c r="AW59" s="31">
        <f t="shared" si="46"/>
        <v>-9.4237626434906805E-7</v>
      </c>
      <c r="AX59" s="34">
        <f t="shared" si="56"/>
        <v>5.4773800100224978E-13</v>
      </c>
      <c r="AY59" s="35">
        <f t="shared" si="57"/>
        <v>1.9397244774517462E-5</v>
      </c>
      <c r="AZ59" s="10">
        <f t="shared" si="58"/>
        <v>34.27362334927826</v>
      </c>
      <c r="BA59" s="10">
        <f t="shared" si="59"/>
        <v>-95.714699909968687</v>
      </c>
      <c r="BB59" s="10">
        <f t="shared" si="60"/>
        <v>84.285300090031313</v>
      </c>
      <c r="BC59" s="48"/>
      <c r="BD59" s="46">
        <f t="shared" si="61"/>
        <v>34</v>
      </c>
      <c r="BE59" s="46">
        <f t="shared" si="62"/>
        <v>-96</v>
      </c>
      <c r="BF59" s="46">
        <f t="shared" si="63"/>
        <v>84</v>
      </c>
    </row>
    <row r="60" spans="1:58" x14ac:dyDescent="0.2">
      <c r="A60" t="s">
        <v>120</v>
      </c>
      <c r="B60" t="e">
        <f>1/2/PI()/B58/B59</f>
        <v>#VALUE!</v>
      </c>
      <c r="C60" t="s">
        <v>93</v>
      </c>
      <c r="V60" s="29">
        <v>1.56</v>
      </c>
      <c r="W60" s="38">
        <f t="shared" si="47"/>
        <v>363.07805477010157</v>
      </c>
      <c r="X60" s="30">
        <f t="shared" si="18"/>
        <v>-0.43247621687911453</v>
      </c>
      <c r="Y60" s="31">
        <f t="shared" si="33"/>
        <v>-0.14072433334581311</v>
      </c>
      <c r="Z60" s="31">
        <f t="shared" si="34"/>
        <v>-10.285886928393106</v>
      </c>
      <c r="AA60" s="31">
        <f t="shared" si="35"/>
        <v>1.1422532626910051E-4</v>
      </c>
      <c r="AB60" s="31">
        <f t="shared" si="36"/>
        <v>-0.29383987358676744</v>
      </c>
      <c r="AC60" s="31">
        <f t="shared" si="48"/>
        <v>4.1790825950237818E-8</v>
      </c>
      <c r="AD60" s="31">
        <f t="shared" si="37"/>
        <v>5.6204482698132222E-3</v>
      </c>
      <c r="AE60" s="31">
        <f t="shared" si="49"/>
        <v>-0.57308628310783261</v>
      </c>
      <c r="AF60" s="31">
        <f t="shared" si="50"/>
        <v>-10.574106353710061</v>
      </c>
      <c r="AG60" s="31">
        <f t="shared" si="5"/>
        <v>92.110410468749379</v>
      </c>
      <c r="AH60" s="31">
        <f t="shared" si="38"/>
        <v>-54.425317904600533</v>
      </c>
      <c r="AI60" s="31">
        <f t="shared" si="39"/>
        <v>-89.891142840316235</v>
      </c>
      <c r="AJ60" s="31">
        <f t="shared" si="51"/>
        <v>3.0007412087942879E-2</v>
      </c>
      <c r="AK60" s="31">
        <f t="shared" si="40"/>
        <v>4.7598652421050698</v>
      </c>
      <c r="AL60" s="32">
        <f t="shared" si="41"/>
        <v>-2.7100102366432044E-5</v>
      </c>
      <c r="AM60" s="31">
        <f t="shared" si="42"/>
        <v>-0.14312507148840009</v>
      </c>
      <c r="AN60" s="31">
        <f t="shared" si="52"/>
        <v>37.715072876134421</v>
      </c>
      <c r="AO60" s="31">
        <f t="shared" si="53"/>
        <v>-85.274402669699569</v>
      </c>
      <c r="AP60" s="30">
        <f t="shared" si="11"/>
        <v>23.609121289162623</v>
      </c>
      <c r="AQ60" s="30">
        <f t="shared" si="12"/>
        <v>-26.68237036067254</v>
      </c>
      <c r="AR60" s="31">
        <f t="shared" si="54"/>
        <v>34.068737521516667</v>
      </c>
      <c r="AS60" s="33">
        <f t="shared" si="55"/>
        <v>-95.848509023409633</v>
      </c>
      <c r="AT60" s="31">
        <f t="shared" si="43"/>
        <v>5.7281051513263362E-13</v>
      </c>
      <c r="AU60" s="31">
        <f t="shared" si="44"/>
        <v>2.0813391674718279E-5</v>
      </c>
      <c r="AV60" s="32">
        <f t="shared" si="45"/>
        <v>0</v>
      </c>
      <c r="AW60" s="31">
        <f t="shared" si="46"/>
        <v>-9.6432702740011732E-7</v>
      </c>
      <c r="AX60" s="34">
        <f t="shared" si="56"/>
        <v>5.7281051513263362E-13</v>
      </c>
      <c r="AY60" s="35">
        <f t="shared" si="57"/>
        <v>1.9849064647318161E-5</v>
      </c>
      <c r="AZ60" s="10">
        <f t="shared" si="58"/>
        <v>34.068737521517242</v>
      </c>
      <c r="BA60" s="10">
        <f t="shared" si="59"/>
        <v>-95.848489174344991</v>
      </c>
      <c r="BB60" s="10">
        <f t="shared" si="60"/>
        <v>84.151510825655009</v>
      </c>
      <c r="BC60" s="37"/>
      <c r="BD60" s="46">
        <f t="shared" si="61"/>
        <v>34</v>
      </c>
      <c r="BE60" s="46">
        <f t="shared" si="62"/>
        <v>-96</v>
      </c>
      <c r="BF60" s="46">
        <f t="shared" si="63"/>
        <v>84</v>
      </c>
    </row>
    <row r="61" spans="1:58" x14ac:dyDescent="0.2">
      <c r="V61" s="29">
        <v>1.57</v>
      </c>
      <c r="W61" s="36">
        <f t="shared" si="47"/>
        <v>371.53522909717276</v>
      </c>
      <c r="X61" s="30">
        <f t="shared" si="18"/>
        <v>-0.43247621687911453</v>
      </c>
      <c r="Y61" s="31">
        <f t="shared" si="33"/>
        <v>-0.14724526960578765</v>
      </c>
      <c r="Z61" s="31">
        <f t="shared" si="34"/>
        <v>-10.520186070147901</v>
      </c>
      <c r="AA61" s="31">
        <f t="shared" si="35"/>
        <v>1.1960852591805006E-4</v>
      </c>
      <c r="AB61" s="31">
        <f t="shared" si="36"/>
        <v>-0.30068415925809944</v>
      </c>
      <c r="AC61" s="31">
        <f t="shared" si="48"/>
        <v>4.3760366429571879E-8</v>
      </c>
      <c r="AD61" s="31">
        <f t="shared" si="37"/>
        <v>5.7513653271069375E-3</v>
      </c>
      <c r="AE61" s="31">
        <f t="shared" si="49"/>
        <v>-0.57960183419861766</v>
      </c>
      <c r="AF61" s="31">
        <f t="shared" si="50"/>
        <v>-10.815118864078892</v>
      </c>
      <c r="AG61" s="31">
        <f t="shared" si="5"/>
        <v>92.110410468749379</v>
      </c>
      <c r="AH61" s="31">
        <f t="shared" si="38"/>
        <v>-54.625317199036203</v>
      </c>
      <c r="AI61" s="31">
        <f t="shared" si="39"/>
        <v>-89.893620726028615</v>
      </c>
      <c r="AJ61" s="31">
        <f t="shared" si="51"/>
        <v>3.1416514761093341E-2</v>
      </c>
      <c r="AK61" s="31">
        <f t="shared" si="40"/>
        <v>4.8702094953960984</v>
      </c>
      <c r="AL61" s="32">
        <f t="shared" si="41"/>
        <v>-2.8377286670691105E-5</v>
      </c>
      <c r="AM61" s="31">
        <f t="shared" si="42"/>
        <v>-0.14645886831674948</v>
      </c>
      <c r="AN61" s="31">
        <f t="shared" si="52"/>
        <v>37.516481407187598</v>
      </c>
      <c r="AO61" s="31">
        <f t="shared" si="53"/>
        <v>-85.169870098949275</v>
      </c>
      <c r="AP61" s="30">
        <f t="shared" si="11"/>
        <v>23.609121289162623</v>
      </c>
      <c r="AQ61" s="30">
        <f t="shared" si="12"/>
        <v>-26.68237036067254</v>
      </c>
      <c r="AR61" s="31">
        <f t="shared" si="54"/>
        <v>33.863630501479065</v>
      </c>
      <c r="AS61" s="33">
        <f t="shared" si="55"/>
        <v>-95.984988963028172</v>
      </c>
      <c r="AT61" s="31">
        <f t="shared" si="43"/>
        <v>5.9981168419612392E-13</v>
      </c>
      <c r="AU61" s="31">
        <f t="shared" si="44"/>
        <v>2.1298197846333759E-5</v>
      </c>
      <c r="AV61" s="32">
        <f t="shared" si="45"/>
        <v>0</v>
      </c>
      <c r="AW61" s="31">
        <f t="shared" si="46"/>
        <v>-9.8678908940547058E-7</v>
      </c>
      <c r="AX61" s="34">
        <f t="shared" si="56"/>
        <v>5.9981168419612392E-13</v>
      </c>
      <c r="AY61" s="35">
        <f t="shared" si="57"/>
        <v>2.0311408756928288E-5</v>
      </c>
      <c r="AZ61" s="10">
        <f t="shared" si="58"/>
        <v>33.863630501479662</v>
      </c>
      <c r="BA61" s="10">
        <f t="shared" si="59"/>
        <v>-95.984968651619411</v>
      </c>
      <c r="BB61" s="10">
        <f t="shared" si="60"/>
        <v>84.015031348380589</v>
      </c>
      <c r="BC61" s="48"/>
      <c r="BD61" s="46">
        <f t="shared" si="61"/>
        <v>34</v>
      </c>
      <c r="BE61" s="46">
        <f t="shared" si="62"/>
        <v>-96</v>
      </c>
      <c r="BF61" s="46">
        <f t="shared" si="63"/>
        <v>84</v>
      </c>
    </row>
    <row r="62" spans="1:58" x14ac:dyDescent="0.2">
      <c r="V62" s="29">
        <v>1.58</v>
      </c>
      <c r="W62" s="38">
        <f t="shared" si="47"/>
        <v>380.1893963205614</v>
      </c>
      <c r="X62" s="30">
        <f t="shared" si="18"/>
        <v>-0.43247621687911453</v>
      </c>
      <c r="Y62" s="31">
        <f t="shared" si="33"/>
        <v>-0.15406305011514265</v>
      </c>
      <c r="Z62" s="31">
        <f t="shared" si="34"/>
        <v>-10.759574863180738</v>
      </c>
      <c r="AA62" s="31">
        <f t="shared" si="35"/>
        <v>1.2524542079888604E-4</v>
      </c>
      <c r="AB62" s="31">
        <f t="shared" si="36"/>
        <v>-0.30768785993767833</v>
      </c>
      <c r="AC62" s="31">
        <f t="shared" si="48"/>
        <v>4.5822729212590707E-8</v>
      </c>
      <c r="AD62" s="31">
        <f t="shared" si="37"/>
        <v>5.8853318343434343E-3</v>
      </c>
      <c r="AE62" s="31">
        <f t="shared" si="49"/>
        <v>-0.58641397575072918</v>
      </c>
      <c r="AF62" s="31">
        <f t="shared" si="50"/>
        <v>-11.061377391284072</v>
      </c>
      <c r="AG62" s="31">
        <f t="shared" si="5"/>
        <v>92.110410468749379</v>
      </c>
      <c r="AH62" s="31">
        <f t="shared" si="38"/>
        <v>-54.825316525227393</v>
      </c>
      <c r="AI62" s="31">
        <f t="shared" si="39"/>
        <v>-89.896042208560559</v>
      </c>
      <c r="AJ62" s="31">
        <f t="shared" si="51"/>
        <v>3.289153653863866E-2</v>
      </c>
      <c r="AK62" s="31">
        <f t="shared" si="40"/>
        <v>4.9830865130587814</v>
      </c>
      <c r="AL62" s="32">
        <f t="shared" si="41"/>
        <v>-2.9714662415034084E-5</v>
      </c>
      <c r="AM62" s="31">
        <f t="shared" si="42"/>
        <v>-0.14987031822208924</v>
      </c>
      <c r="AN62" s="31">
        <f t="shared" si="52"/>
        <v>37.31795576539821</v>
      </c>
      <c r="AO62" s="31">
        <f t="shared" si="53"/>
        <v>-85.062826013723864</v>
      </c>
      <c r="AP62" s="30">
        <f t="shared" si="11"/>
        <v>23.609121289162623</v>
      </c>
      <c r="AQ62" s="30">
        <f t="shared" si="12"/>
        <v>-26.68237036067254</v>
      </c>
      <c r="AR62" s="31">
        <f t="shared" si="54"/>
        <v>33.65829271813756</v>
      </c>
      <c r="AS62" s="33">
        <f t="shared" si="55"/>
        <v>-96.124203405007933</v>
      </c>
      <c r="AT62" s="31">
        <f t="shared" si="43"/>
        <v>6.2874150819272047E-13</v>
      </c>
      <c r="AU62" s="31">
        <f t="shared" si="44"/>
        <v>2.1794296604362336E-5</v>
      </c>
      <c r="AV62" s="32">
        <f t="shared" si="45"/>
        <v>0</v>
      </c>
      <c r="AW62" s="31">
        <f t="shared" si="46"/>
        <v>-1.0097743600477246E-6</v>
      </c>
      <c r="AX62" s="34">
        <f t="shared" si="56"/>
        <v>6.2874150819272047E-13</v>
      </c>
      <c r="AY62" s="35">
        <f t="shared" si="57"/>
        <v>2.078452224431461E-5</v>
      </c>
      <c r="AZ62" s="10">
        <f t="shared" si="58"/>
        <v>33.658292718138185</v>
      </c>
      <c r="BA62" s="10">
        <f t="shared" si="59"/>
        <v>-96.124182620485684</v>
      </c>
      <c r="BB62" s="10">
        <f t="shared" si="60"/>
        <v>83.875817379514316</v>
      </c>
      <c r="BC62" s="37"/>
      <c r="BD62" s="46">
        <f t="shared" si="61"/>
        <v>34</v>
      </c>
      <c r="BE62" s="46">
        <f t="shared" si="62"/>
        <v>-96</v>
      </c>
      <c r="BF62" s="46">
        <f t="shared" si="63"/>
        <v>84</v>
      </c>
    </row>
    <row r="63" spans="1:58" x14ac:dyDescent="0.2">
      <c r="V63" s="29">
        <v>1.59</v>
      </c>
      <c r="W63" s="36">
        <f t="shared" si="47"/>
        <v>389.04514499428075</v>
      </c>
      <c r="X63" s="30">
        <f t="shared" si="18"/>
        <v>-0.43247621687911453</v>
      </c>
      <c r="Y63" s="31">
        <f t="shared" si="33"/>
        <v>-0.16119068985149629</v>
      </c>
      <c r="Z63" s="31">
        <f t="shared" si="34"/>
        <v>-11.004146786788919</v>
      </c>
      <c r="AA63" s="31">
        <f t="shared" si="35"/>
        <v>1.3114796650719093E-4</v>
      </c>
      <c r="AB63" s="31">
        <f t="shared" si="36"/>
        <v>-0.31485468824263174</v>
      </c>
      <c r="AC63" s="31">
        <f t="shared" si="48"/>
        <v>4.7982288488592306E-8</v>
      </c>
      <c r="AD63" s="31">
        <f t="shared" si="37"/>
        <v>6.022418822332243E-3</v>
      </c>
      <c r="AE63" s="31">
        <f t="shared" si="49"/>
        <v>-0.59353571078181522</v>
      </c>
      <c r="AF63" s="31">
        <f t="shared" si="50"/>
        <v>-11.312979056209217</v>
      </c>
      <c r="AG63" s="31">
        <f t="shared" si="5"/>
        <v>92.110410468749379</v>
      </c>
      <c r="AH63" s="31">
        <f t="shared" si="38"/>
        <v>-55.025315881744881</v>
      </c>
      <c r="AI63" s="31">
        <f t="shared" si="39"/>
        <v>-89.898408571779498</v>
      </c>
      <c r="AJ63" s="31">
        <f t="shared" si="51"/>
        <v>3.4435537196560513E-2</v>
      </c>
      <c r="AK63" s="31">
        <f t="shared" si="40"/>
        <v>5.098552637252201</v>
      </c>
      <c r="AL63" s="32">
        <f t="shared" si="41"/>
        <v>-3.1115066292493362E-5</v>
      </c>
      <c r="AM63" s="31">
        <f t="shared" si="42"/>
        <v>-0.15336122990350706</v>
      </c>
      <c r="AN63" s="31">
        <f t="shared" si="52"/>
        <v>37.119499009134763</v>
      </c>
      <c r="AO63" s="31">
        <f t="shared" si="53"/>
        <v>-84.953217164430811</v>
      </c>
      <c r="AP63" s="30">
        <f t="shared" si="11"/>
        <v>23.609121289162623</v>
      </c>
      <c r="AQ63" s="30">
        <f t="shared" si="12"/>
        <v>-26.68237036067254</v>
      </c>
      <c r="AR63" s="31">
        <f t="shared" si="54"/>
        <v>33.452714226843028</v>
      </c>
      <c r="AS63" s="33">
        <f t="shared" si="55"/>
        <v>-96.266196220640026</v>
      </c>
      <c r="AT63" s="31">
        <f t="shared" si="43"/>
        <v>6.5767133218931692E-13</v>
      </c>
      <c r="AU63" s="31">
        <f t="shared" si="44"/>
        <v>2.2301950986932162E-5</v>
      </c>
      <c r="AV63" s="32">
        <f t="shared" si="45"/>
        <v>0</v>
      </c>
      <c r="AW63" s="31">
        <f t="shared" si="46"/>
        <v>-1.0332950264216194E-6</v>
      </c>
      <c r="AX63" s="34">
        <f t="shared" si="56"/>
        <v>6.5767133218931692E-13</v>
      </c>
      <c r="AY63" s="35">
        <f t="shared" si="57"/>
        <v>2.1268655960510543E-5</v>
      </c>
      <c r="AZ63" s="10">
        <f t="shared" si="58"/>
        <v>33.452714226843689</v>
      </c>
      <c r="BA63" s="10">
        <f t="shared" si="59"/>
        <v>-96.26617495198407</v>
      </c>
      <c r="BB63" s="10">
        <f t="shared" si="60"/>
        <v>83.73382504801593</v>
      </c>
      <c r="BC63" s="48"/>
      <c r="BD63" s="46">
        <f t="shared" si="61"/>
        <v>33</v>
      </c>
      <c r="BE63" s="46">
        <f t="shared" si="62"/>
        <v>-96</v>
      </c>
      <c r="BF63" s="46">
        <f t="shared" si="63"/>
        <v>84</v>
      </c>
    </row>
    <row r="64" spans="1:58" x14ac:dyDescent="0.2">
      <c r="V64" s="29">
        <v>1.6</v>
      </c>
      <c r="W64" s="38">
        <f t="shared" si="47"/>
        <v>398.10717055349755</v>
      </c>
      <c r="X64" s="30">
        <f t="shared" si="18"/>
        <v>-0.43247621687911453</v>
      </c>
      <c r="Y64" s="31">
        <f t="shared" si="33"/>
        <v>-0.16864172825686607</v>
      </c>
      <c r="Z64" s="31">
        <f t="shared" si="34"/>
        <v>-11.253995848603727</v>
      </c>
      <c r="AA64" s="31">
        <f t="shared" si="35"/>
        <v>1.3732868202809092E-4</v>
      </c>
      <c r="AB64" s="31">
        <f t="shared" si="36"/>
        <v>-0.32218844322260748</v>
      </c>
      <c r="AC64" s="31">
        <f t="shared" si="48"/>
        <v>5.0243622884288879E-8</v>
      </c>
      <c r="AD64" s="31">
        <f t="shared" si="37"/>
        <v>6.162698976402676E-3</v>
      </c>
      <c r="AE64" s="31">
        <f t="shared" si="49"/>
        <v>-0.60098056621032958</v>
      </c>
      <c r="AF64" s="31">
        <f t="shared" si="50"/>
        <v>-11.570021592849933</v>
      </c>
      <c r="AG64" s="31">
        <f t="shared" si="5"/>
        <v>92.110410468749379</v>
      </c>
      <c r="AH64" s="31">
        <f t="shared" si="38"/>
        <v>-55.225315267223756</v>
      </c>
      <c r="AI64" s="31">
        <f t="shared" si="39"/>
        <v>-89.900721070330249</v>
      </c>
      <c r="AJ64" s="31">
        <f t="shared" si="51"/>
        <v>3.6051716242861818E-2</v>
      </c>
      <c r="AK64" s="31">
        <f t="shared" si="40"/>
        <v>5.2166653360342226</v>
      </c>
      <c r="AL64" s="32">
        <f t="shared" si="41"/>
        <v>-3.2581468688338023E-5</v>
      </c>
      <c r="AM64" s="31">
        <f t="shared" si="42"/>
        <v>-0.15693345418485269</v>
      </c>
      <c r="AN64" s="31">
        <f t="shared" si="52"/>
        <v>36.921114336299794</v>
      </c>
      <c r="AO64" s="31">
        <f t="shared" si="53"/>
        <v>-84.840989188480876</v>
      </c>
      <c r="AP64" s="30">
        <f t="shared" si="11"/>
        <v>23.609121289162623</v>
      </c>
      <c r="AQ64" s="30">
        <f t="shared" si="12"/>
        <v>-26.68237036067254</v>
      </c>
      <c r="AR64" s="31">
        <f t="shared" si="54"/>
        <v>33.246884698579549</v>
      </c>
      <c r="AS64" s="33">
        <f t="shared" si="55"/>
        <v>-96.411010781330816</v>
      </c>
      <c r="AT64" s="31">
        <f t="shared" si="43"/>
        <v>6.8852981111901973E-13</v>
      </c>
      <c r="AU64" s="31">
        <f t="shared" si="44"/>
        <v>2.2821430159116481E-5</v>
      </c>
      <c r="AV64" s="32">
        <f t="shared" si="45"/>
        <v>-1.9286549331065743E-15</v>
      </c>
      <c r="AW64" s="31">
        <f t="shared" si="46"/>
        <v>-1.0573635594958002E-6</v>
      </c>
      <c r="AX64" s="34">
        <f t="shared" si="56"/>
        <v>6.8660115618591318E-13</v>
      </c>
      <c r="AY64" s="35">
        <f t="shared" si="57"/>
        <v>2.1764066599620682E-5</v>
      </c>
      <c r="AZ64" s="10">
        <f t="shared" si="58"/>
        <v>33.246884698580239</v>
      </c>
      <c r="BA64" s="10">
        <f t="shared" si="59"/>
        <v>-96.410989017264214</v>
      </c>
      <c r="BB64" s="10">
        <f t="shared" si="60"/>
        <v>83.589010982735786</v>
      </c>
      <c r="BC64" s="37"/>
      <c r="BD64" s="46">
        <f t="shared" si="61"/>
        <v>33</v>
      </c>
      <c r="BE64" s="46">
        <f t="shared" si="62"/>
        <v>-96</v>
      </c>
      <c r="BF64" s="46">
        <f t="shared" si="63"/>
        <v>84</v>
      </c>
    </row>
    <row r="65" spans="22:58" x14ac:dyDescent="0.2">
      <c r="V65" s="29">
        <v>1.61</v>
      </c>
      <c r="W65" s="36">
        <f t="shared" si="47"/>
        <v>407.38027780411301</v>
      </c>
      <c r="X65" s="30">
        <f t="shared" si="18"/>
        <v>-0.43247621687911453</v>
      </c>
      <c r="Y65" s="31">
        <f t="shared" si="33"/>
        <v>-0.17643024609964916</v>
      </c>
      <c r="Z65" s="31">
        <f t="shared" si="34"/>
        <v>-11.509216495434302</v>
      </c>
      <c r="AA65" s="31">
        <f t="shared" si="35"/>
        <v>1.4380067626827101E-4</v>
      </c>
      <c r="AB65" s="31">
        <f t="shared" si="36"/>
        <v>-0.32969301236979459</v>
      </c>
      <c r="AC65" s="31">
        <f t="shared" si="48"/>
        <v>5.2611532821700373E-8</v>
      </c>
      <c r="AD65" s="31">
        <f t="shared" si="37"/>
        <v>6.3062466749425139E-3</v>
      </c>
      <c r="AE65" s="31">
        <f t="shared" si="49"/>
        <v>-0.60876260969096263</v>
      </c>
      <c r="AF65" s="31">
        <f t="shared" si="50"/>
        <v>-11.832603261129155</v>
      </c>
      <c r="AG65" s="31">
        <f t="shared" si="5"/>
        <v>92.110410468749379</v>
      </c>
      <c r="AH65" s="31">
        <f t="shared" si="38"/>
        <v>-55.425314680360565</v>
      </c>
      <c r="AI65" s="31">
        <f t="shared" si="39"/>
        <v>-89.902980930299989</v>
      </c>
      <c r="AJ65" s="31">
        <f t="shared" si="51"/>
        <v>3.7743419079460092E-2</v>
      </c>
      <c r="AK65" s="31">
        <f t="shared" si="40"/>
        <v>5.337483216647076</v>
      </c>
      <c r="AL65" s="32">
        <f t="shared" si="41"/>
        <v>-3.411697996977093E-5</v>
      </c>
      <c r="AM65" s="31">
        <f t="shared" si="42"/>
        <v>-0.16058888499557369</v>
      </c>
      <c r="AN65" s="31">
        <f t="shared" si="52"/>
        <v>36.722805090488308</v>
      </c>
      <c r="AO65" s="31">
        <f t="shared" si="53"/>
        <v>-84.726086598648493</v>
      </c>
      <c r="AP65" s="30">
        <f t="shared" si="11"/>
        <v>23.609121289162623</v>
      </c>
      <c r="AQ65" s="30">
        <f t="shared" si="12"/>
        <v>-26.68237036067254</v>
      </c>
      <c r="AR65" s="31">
        <f t="shared" si="54"/>
        <v>33.040793409287431</v>
      </c>
      <c r="AS65" s="33">
        <f t="shared" si="55"/>
        <v>-96.558689859777644</v>
      </c>
      <c r="AT65" s="31">
        <f t="shared" si="43"/>
        <v>7.213169449818288E-13</v>
      </c>
      <c r="AU65" s="31">
        <f t="shared" si="44"/>
        <v>2.335300955564849E-5</v>
      </c>
      <c r="AV65" s="32">
        <f t="shared" si="45"/>
        <v>-1.9286549331065743E-15</v>
      </c>
      <c r="AW65" s="31">
        <f t="shared" si="46"/>
        <v>-1.0819927207250865E-6</v>
      </c>
      <c r="AX65" s="34">
        <f t="shared" si="56"/>
        <v>7.1938829004872224E-13</v>
      </c>
      <c r="AY65" s="35">
        <f t="shared" si="57"/>
        <v>2.2271016834923403E-5</v>
      </c>
      <c r="AZ65" s="10">
        <f t="shared" si="58"/>
        <v>33.040793409288149</v>
      </c>
      <c r="BA65" s="10">
        <f t="shared" si="59"/>
        <v>-96.558667588760812</v>
      </c>
      <c r="BB65" s="10">
        <f t="shared" si="60"/>
        <v>83.441332411239188</v>
      </c>
      <c r="BC65" s="48"/>
      <c r="BD65" s="46">
        <f t="shared" si="61"/>
        <v>33</v>
      </c>
      <c r="BE65" s="46">
        <f t="shared" si="62"/>
        <v>-97</v>
      </c>
      <c r="BF65" s="46">
        <f t="shared" si="63"/>
        <v>83</v>
      </c>
    </row>
    <row r="66" spans="22:58" x14ac:dyDescent="0.2">
      <c r="V66" s="29">
        <v>1.62</v>
      </c>
      <c r="W66" s="38">
        <f t="shared" si="47"/>
        <v>416.86938347033561</v>
      </c>
      <c r="X66" s="30">
        <f t="shared" si="18"/>
        <v>-0.43247621687911453</v>
      </c>
      <c r="Y66" s="31">
        <f t="shared" si="33"/>
        <v>-0.18457088247307876</v>
      </c>
      <c r="Z66" s="31">
        <f t="shared" si="34"/>
        <v>-11.769903516605227</v>
      </c>
      <c r="AA66" s="31">
        <f t="shared" si="35"/>
        <v>1.5057767586415348E-4</v>
      </c>
      <c r="AB66" s="31">
        <f t="shared" si="36"/>
        <v>-0.33737237367553413</v>
      </c>
      <c r="AC66" s="31">
        <f t="shared" si="48"/>
        <v>5.5091038589498667E-8</v>
      </c>
      <c r="AD66" s="31">
        <f t="shared" si="37"/>
        <v>6.4531380288343895E-3</v>
      </c>
      <c r="AE66" s="31">
        <f t="shared" si="49"/>
        <v>-0.61689646658529051</v>
      </c>
      <c r="AF66" s="31">
        <f t="shared" si="50"/>
        <v>-12.100822752251926</v>
      </c>
      <c r="AG66" s="31">
        <f t="shared" si="5"/>
        <v>92.110410468749379</v>
      </c>
      <c r="AH66" s="31">
        <f t="shared" si="38"/>
        <v>-55.625314119910492</v>
      </c>
      <c r="AI66" s="31">
        <f t="shared" si="39"/>
        <v>-89.905189349868252</v>
      </c>
      <c r="AJ66" s="31">
        <f t="shared" si="51"/>
        <v>3.9514143414780406E-2</v>
      </c>
      <c r="AK66" s="31">
        <f t="shared" si="40"/>
        <v>5.4610660382344482</v>
      </c>
      <c r="AL66" s="32">
        <f t="shared" si="41"/>
        <v>-3.5724857088102007E-5</v>
      </c>
      <c r="AM66" s="31">
        <f t="shared" si="42"/>
        <v>-0.16432946037437185</v>
      </c>
      <c r="AN66" s="31">
        <f t="shared" si="52"/>
        <v>36.524574767396579</v>
      </c>
      <c r="AO66" s="31">
        <f t="shared" si="53"/>
        <v>-84.608452772008178</v>
      </c>
      <c r="AP66" s="30">
        <f t="shared" si="11"/>
        <v>23.609121289162623</v>
      </c>
      <c r="AQ66" s="30">
        <f t="shared" si="12"/>
        <v>-26.68237036067254</v>
      </c>
      <c r="AR66" s="31">
        <f t="shared" si="54"/>
        <v>32.834429229301378</v>
      </c>
      <c r="AS66" s="33">
        <f t="shared" si="55"/>
        <v>-96.709275524260107</v>
      </c>
      <c r="AT66" s="31">
        <f t="shared" si="43"/>
        <v>7.5410407884463776E-13</v>
      </c>
      <c r="AU66" s="31">
        <f t="shared" si="44"/>
        <v>2.3896971026960522E-5</v>
      </c>
      <c r="AV66" s="32">
        <f t="shared" si="45"/>
        <v>-1.9286549331065743E-15</v>
      </c>
      <c r="AW66" s="31">
        <f t="shared" si="46"/>
        <v>-1.107195568816768E-6</v>
      </c>
      <c r="AX66" s="34">
        <f t="shared" si="56"/>
        <v>7.521754239115312E-13</v>
      </c>
      <c r="AY66" s="35">
        <f t="shared" si="57"/>
        <v>2.2789775458143755E-5</v>
      </c>
      <c r="AZ66" s="10">
        <f t="shared" si="58"/>
        <v>32.834429229302131</v>
      </c>
      <c r="BA66" s="10">
        <f t="shared" si="59"/>
        <v>-96.70925273448465</v>
      </c>
      <c r="BB66" s="10">
        <f t="shared" si="60"/>
        <v>83.29074726551535</v>
      </c>
      <c r="BC66" s="37"/>
      <c r="BD66" s="46">
        <f t="shared" si="61"/>
        <v>33</v>
      </c>
      <c r="BE66" s="46">
        <f t="shared" si="62"/>
        <v>-97</v>
      </c>
      <c r="BF66" s="46">
        <f t="shared" si="63"/>
        <v>83</v>
      </c>
    </row>
    <row r="67" spans="22:58" x14ac:dyDescent="0.2">
      <c r="V67" s="29">
        <v>1.63</v>
      </c>
      <c r="W67" s="36">
        <f t="shared" si="47"/>
        <v>426.57951880159266</v>
      </c>
      <c r="X67" s="30">
        <f t="shared" si="18"/>
        <v>-0.43247621687911453</v>
      </c>
      <c r="Y67" s="31">
        <f t="shared" si="33"/>
        <v>-0.19307885188644167</v>
      </c>
      <c r="Z67" s="31">
        <f t="shared" si="34"/>
        <v>-12.036151939417749</v>
      </c>
      <c r="AA67" s="31">
        <f t="shared" si="35"/>
        <v>1.5767405427582598E-4</v>
      </c>
      <c r="AB67" s="31">
        <f t="shared" si="36"/>
        <v>-0.34523059773458376</v>
      </c>
      <c r="AC67" s="31">
        <f t="shared" si="48"/>
        <v>5.7687397700900914E-8</v>
      </c>
      <c r="AD67" s="31">
        <f t="shared" si="37"/>
        <v>6.6034509218107435E-3</v>
      </c>
      <c r="AE67" s="31">
        <f t="shared" si="49"/>
        <v>-0.62539733702388267</v>
      </c>
      <c r="AF67" s="31">
        <f t="shared" si="50"/>
        <v>-12.374779086230523</v>
      </c>
      <c r="AG67" s="31">
        <f t="shared" si="5"/>
        <v>92.110410468749379</v>
      </c>
      <c r="AH67" s="31">
        <f t="shared" si="38"/>
        <v>-55.82531358468475</v>
      </c>
      <c r="AI67" s="31">
        <f t="shared" si="39"/>
        <v>-89.907347499942063</v>
      </c>
      <c r="AJ67" s="31">
        <f t="shared" si="51"/>
        <v>4.1367545935168316E-2</v>
      </c>
      <c r="AK67" s="31">
        <f t="shared" si="40"/>
        <v>5.5874747239196072</v>
      </c>
      <c r="AL67" s="32">
        <f t="shared" si="41"/>
        <v>-3.7408510479900401E-5</v>
      </c>
      <c r="AM67" s="31">
        <f t="shared" si="42"/>
        <v>-0.16815716349620807</v>
      </c>
      <c r="AN67" s="31">
        <f t="shared" si="52"/>
        <v>36.326427021489316</v>
      </c>
      <c r="AO67" s="31">
        <f t="shared" si="53"/>
        <v>-84.488029939518654</v>
      </c>
      <c r="AP67" s="30">
        <f t="shared" si="11"/>
        <v>23.609121289162623</v>
      </c>
      <c r="AQ67" s="30">
        <f t="shared" si="12"/>
        <v>-26.68237036067254</v>
      </c>
      <c r="AR67" s="31">
        <f t="shared" si="54"/>
        <v>32.627780612955519</v>
      </c>
      <c r="AS67" s="33">
        <f t="shared" si="55"/>
        <v>-96.862809025749172</v>
      </c>
      <c r="AT67" s="31">
        <f t="shared" si="43"/>
        <v>7.9074852257365944E-13</v>
      </c>
      <c r="AU67" s="31">
        <f t="shared" si="44"/>
        <v>2.4453602988624836E-5</v>
      </c>
      <c r="AV67" s="32">
        <f t="shared" si="45"/>
        <v>-1.9286549331065743E-15</v>
      </c>
      <c r="AW67" s="31">
        <f t="shared" si="46"/>
        <v>-1.1329854666545015E-6</v>
      </c>
      <c r="AX67" s="34">
        <f t="shared" si="56"/>
        <v>7.8881986764055288E-13</v>
      </c>
      <c r="AY67" s="35">
        <f t="shared" si="57"/>
        <v>2.3320617521970333E-5</v>
      </c>
      <c r="AZ67" s="10">
        <f t="shared" si="58"/>
        <v>32.627780612956307</v>
      </c>
      <c r="BA67" s="10">
        <f t="shared" si="59"/>
        <v>-96.862785705131657</v>
      </c>
      <c r="BB67" s="10">
        <f t="shared" si="60"/>
        <v>83.137214294868343</v>
      </c>
      <c r="BC67" s="48"/>
      <c r="BD67" s="46">
        <f t="shared" si="61"/>
        <v>33</v>
      </c>
      <c r="BE67" s="46">
        <f t="shared" si="62"/>
        <v>-97</v>
      </c>
      <c r="BF67" s="46">
        <f t="shared" si="63"/>
        <v>83</v>
      </c>
    </row>
    <row r="68" spans="22:58" x14ac:dyDescent="0.2">
      <c r="V68" s="29">
        <v>1.64</v>
      </c>
      <c r="W68" s="38">
        <f t="shared" si="47"/>
        <v>436.51583224016611</v>
      </c>
      <c r="X68" s="30">
        <f t="shared" si="18"/>
        <v>-0.43247621687911453</v>
      </c>
      <c r="Y68" s="31">
        <f t="shared" si="33"/>
        <v>-0.2019699614001684</v>
      </c>
      <c r="Z68" s="31">
        <f t="shared" si="34"/>
        <v>-12.308056916361112</v>
      </c>
      <c r="AA68" s="31">
        <f t="shared" si="35"/>
        <v>1.6510486227080121E-4</v>
      </c>
      <c r="AB68" s="31">
        <f t="shared" si="36"/>
        <v>-0.35327184989813076</v>
      </c>
      <c r="AC68" s="31">
        <f t="shared" si="48"/>
        <v>6.0406122251562814E-8</v>
      </c>
      <c r="AD68" s="31">
        <f t="shared" si="37"/>
        <v>6.7572650517487851E-3</v>
      </c>
      <c r="AE68" s="31">
        <f t="shared" si="49"/>
        <v>-0.6342810130108899</v>
      </c>
      <c r="AF68" s="31">
        <f t="shared" si="50"/>
        <v>-12.654571501207494</v>
      </c>
      <c r="AG68" s="31">
        <f t="shared" ref="AG68:AG131" si="64">DC_gain_comp</f>
        <v>92.110410468749379</v>
      </c>
      <c r="AH68" s="31">
        <f t="shared" si="38"/>
        <v>-56.025313073548084</v>
      </c>
      <c r="AI68" s="31">
        <f t="shared" si="39"/>
        <v>-89.909456524776658</v>
      </c>
      <c r="AJ68" s="31">
        <f t="shared" si="51"/>
        <v>4.3307449243379648E-2</v>
      </c>
      <c r="AK68" s="31">
        <f t="shared" si="40"/>
        <v>5.7167713721691475</v>
      </c>
      <c r="AL68" s="32">
        <f t="shared" si="41"/>
        <v>-3.9171511312452639E-5</v>
      </c>
      <c r="AM68" s="31">
        <f t="shared" si="42"/>
        <v>-0.17207402372319922</v>
      </c>
      <c r="AN68" s="31">
        <f t="shared" si="52"/>
        <v>36.128365672933363</v>
      </c>
      <c r="AO68" s="31">
        <f t="shared" si="53"/>
        <v>-84.364759176330708</v>
      </c>
      <c r="AP68" s="30">
        <f t="shared" ref="AP68:AP131" si="65">-20*LOG(GmPS*Rsns)</f>
        <v>23.609121289162623</v>
      </c>
      <c r="AQ68" s="30">
        <f t="shared" ref="AQ68:AQ131" si="66">20*LOG(Vref/Vout)</f>
        <v>-26.68237036067254</v>
      </c>
      <c r="AR68" s="31">
        <f t="shared" si="54"/>
        <v>32.420835588412558</v>
      </c>
      <c r="AS68" s="33">
        <f t="shared" si="55"/>
        <v>-97.019330677538207</v>
      </c>
      <c r="AT68" s="31">
        <f t="shared" si="43"/>
        <v>8.2739296630268091E-13</v>
      </c>
      <c r="AU68" s="31">
        <f t="shared" si="44"/>
        <v>2.5023200574275441E-5</v>
      </c>
      <c r="AV68" s="32">
        <f t="shared" si="45"/>
        <v>-1.9286549331065743E-15</v>
      </c>
      <c r="AW68" s="31">
        <f t="shared" si="46"/>
        <v>-1.1593760883834918E-6</v>
      </c>
      <c r="AX68" s="34">
        <f t="shared" si="56"/>
        <v>8.2546431136957435E-13</v>
      </c>
      <c r="AY68" s="35">
        <f t="shared" si="57"/>
        <v>2.3863824485891948E-5</v>
      </c>
      <c r="AZ68" s="10">
        <f t="shared" si="58"/>
        <v>32.420835588413382</v>
      </c>
      <c r="BA68" s="10">
        <f t="shared" si="59"/>
        <v>-97.019306813713726</v>
      </c>
      <c r="BB68" s="10">
        <f t="shared" si="60"/>
        <v>82.980693186286274</v>
      </c>
      <c r="BC68" s="37"/>
      <c r="BD68" s="46">
        <f t="shared" si="61"/>
        <v>32</v>
      </c>
      <c r="BE68" s="46">
        <f t="shared" si="62"/>
        <v>-97</v>
      </c>
      <c r="BF68" s="46">
        <f t="shared" si="63"/>
        <v>83</v>
      </c>
    </row>
    <row r="69" spans="22:58" x14ac:dyDescent="0.2">
      <c r="V69" s="29">
        <v>1.65</v>
      </c>
      <c r="W69" s="36">
        <f t="shared" si="47"/>
        <v>446.68359215096325</v>
      </c>
      <c r="X69" s="30">
        <f t="shared" ref="X69:X132" si="67">DC_gain_power</f>
        <v>-0.43247621687911453</v>
      </c>
      <c r="Y69" s="31">
        <f t="shared" si="33"/>
        <v>-0.21126062775037746</v>
      </c>
      <c r="Z69" s="31">
        <f t="shared" si="34"/>
        <v>-12.58571360369853</v>
      </c>
      <c r="AA69" s="31">
        <f t="shared" si="35"/>
        <v>1.7288585983032609E-4</v>
      </c>
      <c r="AB69" s="31">
        <f t="shared" si="36"/>
        <v>-0.36150039247666832</v>
      </c>
      <c r="AC69" s="31">
        <f t="shared" si="48"/>
        <v>6.3252975062267621E-8</v>
      </c>
      <c r="AD69" s="31">
        <f t="shared" si="37"/>
        <v>6.9146619729272977E-3</v>
      </c>
      <c r="AE69" s="31">
        <f t="shared" si="49"/>
        <v>-0.64356389551668658</v>
      </c>
      <c r="AF69" s="31">
        <f t="shared" si="50"/>
        <v>-12.940299334202269</v>
      </c>
      <c r="AG69" s="31">
        <f t="shared" si="64"/>
        <v>92.110410468749379</v>
      </c>
      <c r="AH69" s="31">
        <f t="shared" si="38"/>
        <v>-56.225312585416305</v>
      </c>
      <c r="AI69" s="31">
        <f t="shared" si="39"/>
        <v>-89.911517542582018</v>
      </c>
      <c r="AJ69" s="31">
        <f t="shared" si="51"/>
        <v>4.5337849072323307E-2</v>
      </c>
      <c r="AK69" s="31">
        <f t="shared" si="40"/>
        <v>5.8490192673614532</v>
      </c>
      <c r="AL69" s="32">
        <f t="shared" si="41"/>
        <v>-4.1017599047493594E-5</v>
      </c>
      <c r="AM69" s="31">
        <f t="shared" si="42"/>
        <v>-0.17608211767995935</v>
      </c>
      <c r="AN69" s="31">
        <f t="shared" si="52"/>
        <v>35.930394714806354</v>
      </c>
      <c r="AO69" s="31">
        <f t="shared" si="53"/>
        <v>-84.238580392900516</v>
      </c>
      <c r="AP69" s="30">
        <f t="shared" si="65"/>
        <v>23.609121289162623</v>
      </c>
      <c r="AQ69" s="30">
        <f t="shared" si="66"/>
        <v>-26.68237036067254</v>
      </c>
      <c r="AR69" s="31">
        <f t="shared" si="54"/>
        <v>32.213581747779756</v>
      </c>
      <c r="AS69" s="33">
        <f t="shared" si="55"/>
        <v>-97.178879727102782</v>
      </c>
      <c r="AT69" s="31">
        <f t="shared" si="43"/>
        <v>8.6596606496480864E-13</v>
      </c>
      <c r="AU69" s="31">
        <f t="shared" si="44"/>
        <v>2.5606065792091723E-5</v>
      </c>
      <c r="AV69" s="32">
        <f t="shared" si="45"/>
        <v>-1.9286549331065743E-15</v>
      </c>
      <c r="AW69" s="31">
        <f t="shared" si="46"/>
        <v>-1.1863814266606994E-6</v>
      </c>
      <c r="AX69" s="34">
        <f t="shared" si="56"/>
        <v>8.6403741003170208E-13</v>
      </c>
      <c r="AY69" s="35">
        <f t="shared" si="57"/>
        <v>2.4419684365431026E-5</v>
      </c>
      <c r="AZ69" s="10">
        <f t="shared" si="58"/>
        <v>32.213581747780623</v>
      </c>
      <c r="BA69" s="10">
        <f t="shared" si="59"/>
        <v>-97.178855307418416</v>
      </c>
      <c r="BB69" s="10">
        <f t="shared" si="60"/>
        <v>82.821144692581584</v>
      </c>
      <c r="BC69" s="48"/>
      <c r="BD69" s="46">
        <f t="shared" si="61"/>
        <v>32</v>
      </c>
      <c r="BE69" s="46">
        <f t="shared" si="62"/>
        <v>-97</v>
      </c>
      <c r="BF69" s="46">
        <f t="shared" si="63"/>
        <v>83</v>
      </c>
    </row>
    <row r="70" spans="22:58" x14ac:dyDescent="0.2">
      <c r="V70" s="29">
        <v>1.66</v>
      </c>
      <c r="W70" s="38">
        <f t="shared" si="47"/>
        <v>457.08818961487509</v>
      </c>
      <c r="X70" s="30">
        <f t="shared" si="67"/>
        <v>-0.43247621687911453</v>
      </c>
      <c r="Y70" s="31">
        <f t="shared" ref="Y70:Y133" si="68">20*LOG(1/SQRT((W70/fp)^2+1))</f>
        <v>-0.22096789440260284</v>
      </c>
      <c r="Z70" s="31">
        <f t="shared" ref="Z70:Z133" si="69">-180/PI()*ATAN(W70/fp)</f>
        <v>-12.8692170310529</v>
      </c>
      <c r="AA70" s="31">
        <f t="shared" ref="AA70:AA133" si="70">20*LOG(SQRT((W70/fzRHP)^2+1))</f>
        <v>1.8103354956495242E-4</v>
      </c>
      <c r="AB70" s="31">
        <f t="shared" ref="AB70:AB133" si="71">-180/PI()*ATAN(W70/fzRHP)</f>
        <v>-0.3699205869938792</v>
      </c>
      <c r="AC70" s="31">
        <f t="shared" si="48"/>
        <v>6.6233994751438861E-8</v>
      </c>
      <c r="AD70" s="31">
        <f t="shared" ref="AD70:AD133" si="72">180/PI()*ATAN(W70/fzESR)</f>
        <v>7.0757251392677767E-3</v>
      </c>
      <c r="AE70" s="31">
        <f t="shared" si="49"/>
        <v>-0.65326301149815758</v>
      </c>
      <c r="AF70" s="31">
        <f t="shared" si="50"/>
        <v>-13.232061892907511</v>
      </c>
      <c r="AG70" s="31">
        <f t="shared" si="64"/>
        <v>92.110410468749379</v>
      </c>
      <c r="AH70" s="31">
        <f t="shared" ref="AH70:AH133" si="73">20*LOG(1/SQRT((W70/fp_comp1)^2+1))</f>
        <v>-56.425312119254009</v>
      </c>
      <c r="AI70" s="31">
        <f t="shared" ref="AI70:AI133" si="74">-180/PI()*ATAN(W70/fp_comp1)</f>
        <v>-89.913531646115729</v>
      </c>
      <c r="AJ70" s="31">
        <f t="shared" si="51"/>
        <v>4.7462921782329755E-2</v>
      </c>
      <c r="AK70" s="31">
        <f t="shared" ref="AK70:AK133" si="75">180/PI()*ATAN(W70/fz_comp)</f>
        <v>5.9842828894734597</v>
      </c>
      <c r="AL70" s="32">
        <f t="shared" ref="AL70:AL133" si="76">20*LOG(1/SQRT((W70/fp_comp2)^2+1))</f>
        <v>-4.2950689376253009E-5</v>
      </c>
      <c r="AM70" s="31">
        <f t="shared" ref="AM70:AM133" si="77">-180/PI()*ATAN(W70/fp_comp2)</f>
        <v>-0.1801835703539548</v>
      </c>
      <c r="AN70" s="31">
        <f t="shared" si="52"/>
        <v>35.732518320588319</v>
      </c>
      <c r="AO70" s="31">
        <f t="shared" si="53"/>
        <v>-84.109432326996227</v>
      </c>
      <c r="AP70" s="30">
        <f t="shared" si="65"/>
        <v>23.609121289162623</v>
      </c>
      <c r="AQ70" s="30">
        <f t="shared" si="66"/>
        <v>-26.68237036067254</v>
      </c>
      <c r="AR70" s="31">
        <f t="shared" si="54"/>
        <v>32.006006237580252</v>
      </c>
      <c r="AS70" s="33">
        <f t="shared" si="55"/>
        <v>-97.341494219903737</v>
      </c>
      <c r="AT70" s="31">
        <f t="shared" ref="AT70:AT133" si="78">20*LOG(SQRT((W70/fz_ff)^2+1))</f>
        <v>9.0839647349314898E-13</v>
      </c>
      <c r="AU70" s="31">
        <f t="shared" ref="AU70:AU133" si="79">180/PI()*ATAN(W70/fz_ff)</f>
        <v>2.6202507684927312E-5</v>
      </c>
      <c r="AV70" s="32">
        <f t="shared" ref="AV70:AV133" si="80">20*LOG(1/SQRT((W70/fp_ff)^2+1))</f>
        <v>-1.9286549331065743E-15</v>
      </c>
      <c r="AW70" s="31">
        <f t="shared" ref="AW70:AW133" si="81">-180/PI()*ATAN(W70/fp_ff)</f>
        <v>-1.2140158000739369E-6</v>
      </c>
      <c r="AX70" s="34">
        <f t="shared" si="56"/>
        <v>9.0646781856004242E-13</v>
      </c>
      <c r="AY70" s="35">
        <f t="shared" si="57"/>
        <v>2.4988491884853377E-5</v>
      </c>
      <c r="AZ70" s="10">
        <f t="shared" si="58"/>
        <v>32.006006237581161</v>
      </c>
      <c r="BA70" s="10">
        <f t="shared" si="59"/>
        <v>-97.34146923141185</v>
      </c>
      <c r="BB70" s="10">
        <f t="shared" si="60"/>
        <v>82.65853076858815</v>
      </c>
      <c r="BC70" s="37"/>
      <c r="BD70" s="46">
        <f t="shared" si="61"/>
        <v>32</v>
      </c>
      <c r="BE70" s="46">
        <f t="shared" si="62"/>
        <v>-97</v>
      </c>
      <c r="BF70" s="46">
        <f t="shared" si="63"/>
        <v>83</v>
      </c>
    </row>
    <row r="71" spans="22:58" x14ac:dyDescent="0.2">
      <c r="V71" s="29">
        <v>1.67</v>
      </c>
      <c r="W71" s="36">
        <f t="shared" ref="W71:W134" si="82">10*10^V71</f>
        <v>467.73514128719819</v>
      </c>
      <c r="X71" s="30">
        <f t="shared" si="67"/>
        <v>-0.43247621687911453</v>
      </c>
      <c r="Y71" s="31">
        <f t="shared" si="68"/>
        <v>-0.23110944846824491</v>
      </c>
      <c r="Z71" s="31">
        <f t="shared" si="69"/>
        <v>-13.15866196161989</v>
      </c>
      <c r="AA71" s="31">
        <f t="shared" si="70"/>
        <v>1.895652117029303E-4</v>
      </c>
      <c r="AB71" s="31">
        <f t="shared" si="71"/>
        <v>-0.37853689649268929</v>
      </c>
      <c r="AC71" s="31">
        <f t="shared" ref="AC71:AC134" si="83">20*LOG(SQRT((W71/fzESR)^2+1))</f>
        <v>6.9355507307068489E-8</v>
      </c>
      <c r="AD71" s="31">
        <f t="shared" si="72"/>
        <v>7.2405399485827538E-3</v>
      </c>
      <c r="AE71" s="31">
        <f t="shared" ref="AE71:AE134" si="84">X71+Y71+AA71+AC71</f>
        <v>-0.66339603078014919</v>
      </c>
      <c r="AF71" s="31">
        <f t="shared" ref="AF71:AF134" si="85">Z71+AB71+AD71</f>
        <v>-13.529958318163995</v>
      </c>
      <c r="AG71" s="31">
        <f t="shared" si="64"/>
        <v>92.110410468749379</v>
      </c>
      <c r="AH71" s="31">
        <f t="shared" si="73"/>
        <v>-56.625311674072435</v>
      </c>
      <c r="AI71" s="31">
        <f t="shared" si="74"/>
        <v>-89.91549990326223</v>
      </c>
      <c r="AJ71" s="31">
        <f t="shared" ref="AJ71:AJ134" si="86">20*LOG(SQRT((W71/fz_comp)^2+1))</f>
        <v>4.968703215013108E-2</v>
      </c>
      <c r="AK71" s="31">
        <f t="shared" si="75"/>
        <v>6.1226279227932157</v>
      </c>
      <c r="AL71" s="32">
        <f t="shared" si="76"/>
        <v>-4.4974882522928956E-5</v>
      </c>
      <c r="AM71" s="31">
        <f t="shared" si="77"/>
        <v>-0.18438055622145103</v>
      </c>
      <c r="AN71" s="31">
        <f t="shared" ref="AN71:AN134" si="87">AG71+AH71+AJ71+AL71</f>
        <v>35.534740851944555</v>
      </c>
      <c r="AO71" s="31">
        <f t="shared" ref="AO71:AO134" si="88">AI71+AK71+AM71</f>
        <v>-83.977252536690472</v>
      </c>
      <c r="AP71" s="30">
        <f t="shared" si="65"/>
        <v>23.609121289162623</v>
      </c>
      <c r="AQ71" s="30">
        <f t="shared" si="66"/>
        <v>-26.68237036067254</v>
      </c>
      <c r="AR71" s="31">
        <f t="shared" ref="AR71:AR134" si="89">AE71+AN71+AP71+AQ71</f>
        <v>31.79809574965449</v>
      </c>
      <c r="AS71" s="33">
        <f t="shared" ref="AS71:AS134" si="90">AF71+AO71</f>
        <v>-97.507210854854463</v>
      </c>
      <c r="AT71" s="31">
        <f t="shared" si="78"/>
        <v>9.5082688202148902E-13</v>
      </c>
      <c r="AU71" s="31">
        <f t="shared" si="79"/>
        <v>2.6812842494168634E-5</v>
      </c>
      <c r="AV71" s="32">
        <f t="shared" si="80"/>
        <v>-1.9286549331065743E-15</v>
      </c>
      <c r="AW71" s="31">
        <f t="shared" si="81"/>
        <v>-1.2422938607337725E-6</v>
      </c>
      <c r="AX71" s="34">
        <f t="shared" ref="AX71:AX134" si="91">AT71+AV71</f>
        <v>9.4889822708838236E-13</v>
      </c>
      <c r="AY71" s="35">
        <f t="shared" ref="AY71:AY134" si="92">AU71+AW71</f>
        <v>2.557054863343486E-5</v>
      </c>
      <c r="AZ71" s="10">
        <f t="shared" ref="AZ71:AZ134" si="93">AR71+AX71</f>
        <v>31.798095749655438</v>
      </c>
      <c r="BA71" s="10">
        <f t="shared" ref="BA71:BA134" si="94">AS71+AY71</f>
        <v>-97.507185284305834</v>
      </c>
      <c r="BB71" s="10">
        <f t="shared" ref="BB71:BB134" si="95">BA71+180</f>
        <v>82.492814715694166</v>
      </c>
      <c r="BC71" s="48"/>
      <c r="BD71" s="46">
        <f t="shared" ref="BD71:BD134" si="96">ROUND(AZ71,0)</f>
        <v>32</v>
      </c>
      <c r="BE71" s="46">
        <f t="shared" ref="BE71:BE134" si="97">ROUND(BA71,0)</f>
        <v>-98</v>
      </c>
      <c r="BF71" s="46">
        <f t="shared" ref="BF71:BF134" si="98">ROUND(BB71,0)</f>
        <v>82</v>
      </c>
    </row>
    <row r="72" spans="22:58" x14ac:dyDescent="0.2">
      <c r="V72" s="29">
        <v>1.68</v>
      </c>
      <c r="W72" s="38">
        <f t="shared" si="82"/>
        <v>478.63009232263857</v>
      </c>
      <c r="X72" s="30">
        <f t="shared" si="67"/>
        <v>-0.43247621687911453</v>
      </c>
      <c r="Y72" s="31">
        <f t="shared" si="68"/>
        <v>-0.24170363741071582</v>
      </c>
      <c r="Z72" s="31">
        <f t="shared" si="69"/>
        <v>-13.454142742641848</v>
      </c>
      <c r="AA72" s="31">
        <f t="shared" si="70"/>
        <v>1.9849894072654923E-4</v>
      </c>
      <c r="AB72" s="31">
        <f t="shared" si="71"/>
        <v>-0.38735388789468456</v>
      </c>
      <c r="AC72" s="31">
        <f t="shared" si="83"/>
        <v>7.26241318726801E-8</v>
      </c>
      <c r="AD72" s="31">
        <f t="shared" si="72"/>
        <v>7.4091937878547976E-3</v>
      </c>
      <c r="AE72" s="31">
        <f t="shared" si="84"/>
        <v>-0.67398128272497193</v>
      </c>
      <c r="AF72" s="31">
        <f t="shared" si="85"/>
        <v>-13.834087436748678</v>
      </c>
      <c r="AG72" s="31">
        <f t="shared" si="64"/>
        <v>92.110410468749379</v>
      </c>
      <c r="AH72" s="31">
        <f t="shared" si="73"/>
        <v>-56.825311248927292</v>
      </c>
      <c r="AI72" s="31">
        <f t="shared" si="74"/>
        <v>-89.917423357598921</v>
      </c>
      <c r="AJ72" s="31">
        <f t="shared" si="86"/>
        <v>5.2014741457674034E-2</v>
      </c>
      <c r="AK72" s="31">
        <f t="shared" si="75"/>
        <v>6.2641212635594989</v>
      </c>
      <c r="AL72" s="32">
        <f t="shared" si="76"/>
        <v>-4.7094471943594963E-5</v>
      </c>
      <c r="AM72" s="31">
        <f t="shared" si="77"/>
        <v>-0.18867530039964572</v>
      </c>
      <c r="AN72" s="31">
        <f t="shared" si="87"/>
        <v>35.337066866807817</v>
      </c>
      <c r="AO72" s="31">
        <f t="shared" si="88"/>
        <v>-83.84197739443907</v>
      </c>
      <c r="AP72" s="30">
        <f t="shared" si="65"/>
        <v>23.609121289162623</v>
      </c>
      <c r="AQ72" s="30">
        <f t="shared" si="66"/>
        <v>-26.68237036067254</v>
      </c>
      <c r="AR72" s="31">
        <f t="shared" si="89"/>
        <v>31.589836512572926</v>
      </c>
      <c r="AS72" s="33">
        <f t="shared" si="90"/>
        <v>-97.676064831187745</v>
      </c>
      <c r="AT72" s="31">
        <f t="shared" si="78"/>
        <v>9.9518594548293531E-13</v>
      </c>
      <c r="AU72" s="31">
        <f t="shared" si="79"/>
        <v>2.7437393827410298E-5</v>
      </c>
      <c r="AV72" s="32">
        <f t="shared" si="80"/>
        <v>-1.9286549331065743E-15</v>
      </c>
      <c r="AW72" s="31">
        <f t="shared" si="81"/>
        <v>-1.2712306020422731E-6</v>
      </c>
      <c r="AX72" s="34">
        <f t="shared" si="91"/>
        <v>9.9325729054982865E-13</v>
      </c>
      <c r="AY72" s="35">
        <f t="shared" si="92"/>
        <v>2.6166163225368026E-5</v>
      </c>
      <c r="AZ72" s="10">
        <f t="shared" si="93"/>
        <v>31.589836512573921</v>
      </c>
      <c r="BA72" s="10">
        <f t="shared" si="94"/>
        <v>-97.676038665024521</v>
      </c>
      <c r="BB72" s="10">
        <f t="shared" si="95"/>
        <v>82.323961334975479</v>
      </c>
      <c r="BC72" s="37"/>
      <c r="BD72" s="46">
        <f t="shared" si="96"/>
        <v>32</v>
      </c>
      <c r="BE72" s="46">
        <f t="shared" si="97"/>
        <v>-98</v>
      </c>
      <c r="BF72" s="46">
        <f t="shared" si="98"/>
        <v>82</v>
      </c>
    </row>
    <row r="73" spans="22:58" x14ac:dyDescent="0.2">
      <c r="V73" s="29">
        <v>1.69</v>
      </c>
      <c r="W73" s="36">
        <f t="shared" si="82"/>
        <v>489.77881936844631</v>
      </c>
      <c r="X73" s="30">
        <f t="shared" si="67"/>
        <v>-0.43247621687911453</v>
      </c>
      <c r="Y73" s="31">
        <f t="shared" si="68"/>
        <v>-0.25276948546141786</v>
      </c>
      <c r="Z73" s="31">
        <f t="shared" si="69"/>
        <v>-13.755753145784517</v>
      </c>
      <c r="AA73" s="31">
        <f t="shared" si="70"/>
        <v>2.0785368373347183E-4</v>
      </c>
      <c r="AB73" s="31">
        <f t="shared" si="71"/>
        <v>-0.39637623441410891</v>
      </c>
      <c r="AC73" s="31">
        <f t="shared" si="83"/>
        <v>7.6046801962531447E-8</v>
      </c>
      <c r="AD73" s="31">
        <f t="shared" si="72"/>
        <v>7.5817760795701796E-3</v>
      </c>
      <c r="AE73" s="31">
        <f t="shared" si="84"/>
        <v>-0.68503777260999699</v>
      </c>
      <c r="AF73" s="31">
        <f t="shared" si="85"/>
        <v>-14.144547604119056</v>
      </c>
      <c r="AG73" s="31">
        <f t="shared" si="64"/>
        <v>92.110410468749379</v>
      </c>
      <c r="AH73" s="31">
        <f t="shared" si="73"/>
        <v>-57.025310842916788</v>
      </c>
      <c r="AI73" s="31">
        <f t="shared" si="74"/>
        <v>-89.919303028949386</v>
      </c>
      <c r="AJ73" s="31">
        <f t="shared" si="86"/>
        <v>5.4450815888791818E-2</v>
      </c>
      <c r="AK73" s="31">
        <f t="shared" si="75"/>
        <v>6.4088310264231696</v>
      </c>
      <c r="AL73" s="32">
        <f t="shared" si="76"/>
        <v>-4.9313953426332195E-5</v>
      </c>
      <c r="AM73" s="31">
        <f t="shared" si="77"/>
        <v>-0.19307007982559457</v>
      </c>
      <c r="AN73" s="31">
        <f t="shared" si="87"/>
        <v>35.139501127767957</v>
      </c>
      <c r="AO73" s="31">
        <f t="shared" si="88"/>
        <v>-83.703542082351802</v>
      </c>
      <c r="AP73" s="30">
        <f t="shared" si="65"/>
        <v>23.609121289162623</v>
      </c>
      <c r="AQ73" s="30">
        <f t="shared" si="66"/>
        <v>-26.68237036067254</v>
      </c>
      <c r="AR73" s="31">
        <f t="shared" si="89"/>
        <v>31.381214283648045</v>
      </c>
      <c r="AS73" s="33">
        <f t="shared" si="90"/>
        <v>-97.848089686470857</v>
      </c>
      <c r="AT73" s="31">
        <f t="shared" si="78"/>
        <v>1.0414736638774877E-12</v>
      </c>
      <c r="AU73" s="31">
        <f t="shared" si="79"/>
        <v>2.8076492830036072E-5</v>
      </c>
      <c r="AV73" s="32">
        <f t="shared" si="80"/>
        <v>-1.9286549331065743E-15</v>
      </c>
      <c r="AW73" s="31">
        <f t="shared" si="81"/>
        <v>-1.3008413666427019E-6</v>
      </c>
      <c r="AX73" s="34">
        <f t="shared" si="91"/>
        <v>1.039545008944381E-12</v>
      </c>
      <c r="AY73" s="35">
        <f t="shared" si="92"/>
        <v>2.677565146339337E-5</v>
      </c>
      <c r="AZ73" s="10">
        <f t="shared" si="93"/>
        <v>31.381214283649086</v>
      </c>
      <c r="BA73" s="10">
        <f t="shared" si="94"/>
        <v>-97.848062910819394</v>
      </c>
      <c r="BB73" s="10">
        <f t="shared" si="95"/>
        <v>82.151937089180606</v>
      </c>
      <c r="BC73" s="48"/>
      <c r="BD73" s="46">
        <f t="shared" si="96"/>
        <v>31</v>
      </c>
      <c r="BE73" s="46">
        <f t="shared" si="97"/>
        <v>-98</v>
      </c>
      <c r="BF73" s="46">
        <f t="shared" si="98"/>
        <v>82</v>
      </c>
    </row>
    <row r="74" spans="22:58" x14ac:dyDescent="0.2">
      <c r="V74" s="29">
        <v>1.7</v>
      </c>
      <c r="W74" s="38">
        <f t="shared" si="82"/>
        <v>501.18723362727235</v>
      </c>
      <c r="X74" s="30">
        <f t="shared" si="67"/>
        <v>-0.43247621687911453</v>
      </c>
      <c r="Y74" s="31">
        <f t="shared" si="68"/>
        <v>-0.26432670965852317</v>
      </c>
      <c r="Z74" s="31">
        <f t="shared" si="69"/>
        <v>-14.063586197070915</v>
      </c>
      <c r="AA74" s="31">
        <f t="shared" si="70"/>
        <v>2.1764928059623783E-4</v>
      </c>
      <c r="AB74" s="31">
        <f t="shared" si="71"/>
        <v>-0.40560871802768933</v>
      </c>
      <c r="AC74" s="31">
        <f t="shared" si="83"/>
        <v>7.963077703354206E-8</v>
      </c>
      <c r="AD74" s="31">
        <f t="shared" si="72"/>
        <v>7.7583783291318362E-3</v>
      </c>
      <c r="AE74" s="31">
        <f t="shared" si="84"/>
        <v>-0.69658519762626436</v>
      </c>
      <c r="AF74" s="31">
        <f t="shared" si="85"/>
        <v>-14.461436536769472</v>
      </c>
      <c r="AG74" s="31">
        <f t="shared" si="64"/>
        <v>92.110410468749379</v>
      </c>
      <c r="AH74" s="31">
        <f t="shared" si="73"/>
        <v>-57.225310455179738</v>
      </c>
      <c r="AI74" s="31">
        <f t="shared" si="74"/>
        <v>-89.92113991392408</v>
      </c>
      <c r="AJ74" s="31">
        <f t="shared" si="86"/>
        <v>5.7000235241584658E-2</v>
      </c>
      <c r="AK74" s="31">
        <f t="shared" si="75"/>
        <v>6.5568265496179743</v>
      </c>
      <c r="AL74" s="32">
        <f t="shared" si="76"/>
        <v>-5.1638034633094877E-5</v>
      </c>
      <c r="AM74" s="31">
        <f t="shared" si="77"/>
        <v>-0.19756722446255209</v>
      </c>
      <c r="AN74" s="31">
        <f t="shared" si="87"/>
        <v>34.942048610776588</v>
      </c>
      <c r="AO74" s="31">
        <f t="shared" si="88"/>
        <v>-83.561880588768645</v>
      </c>
      <c r="AP74" s="30">
        <f t="shared" si="65"/>
        <v>23.609121289162623</v>
      </c>
      <c r="AQ74" s="30">
        <f t="shared" si="66"/>
        <v>-26.68237036067254</v>
      </c>
      <c r="AR74" s="31">
        <f t="shared" si="89"/>
        <v>31.172214341640409</v>
      </c>
      <c r="AS74" s="33">
        <f t="shared" si="90"/>
        <v>-98.023317125538114</v>
      </c>
      <c r="AT74" s="31">
        <f t="shared" si="78"/>
        <v>1.0916186921382523E-12</v>
      </c>
      <c r="AU74" s="31">
        <f t="shared" si="79"/>
        <v>2.8730478360796634E-5</v>
      </c>
      <c r="AV74" s="32">
        <f t="shared" si="80"/>
        <v>-1.9286549331065743E-15</v>
      </c>
      <c r="AW74" s="31">
        <f t="shared" si="81"/>
        <v>-1.331141854554396E-6</v>
      </c>
      <c r="AX74" s="34">
        <f t="shared" si="91"/>
        <v>1.0896900372051457E-12</v>
      </c>
      <c r="AY74" s="35">
        <f t="shared" si="92"/>
        <v>2.7399336506242237E-5</v>
      </c>
      <c r="AZ74" s="10">
        <f t="shared" si="93"/>
        <v>31.172214341641499</v>
      </c>
      <c r="BA74" s="10">
        <f t="shared" si="94"/>
        <v>-98.023289726201611</v>
      </c>
      <c r="BB74" s="10">
        <f t="shared" si="95"/>
        <v>81.976710273798389</v>
      </c>
      <c r="BC74" s="37"/>
      <c r="BD74" s="46">
        <f t="shared" si="96"/>
        <v>31</v>
      </c>
      <c r="BE74" s="46">
        <f t="shared" si="97"/>
        <v>-98</v>
      </c>
      <c r="BF74" s="46">
        <f t="shared" si="98"/>
        <v>82</v>
      </c>
    </row>
    <row r="75" spans="22:58" x14ac:dyDescent="0.2">
      <c r="V75" s="29">
        <v>1.71</v>
      </c>
      <c r="W75" s="36">
        <f t="shared" si="82"/>
        <v>512.86138399136485</v>
      </c>
      <c r="X75" s="30">
        <f t="shared" si="67"/>
        <v>-0.43247621687911453</v>
      </c>
      <c r="Y75" s="31">
        <f t="shared" si="68"/>
        <v>-0.27639573541400009</v>
      </c>
      <c r="Z75" s="31">
        <f t="shared" si="69"/>
        <v>-14.377733996042423</v>
      </c>
      <c r="AA75" s="31">
        <f t="shared" si="70"/>
        <v>2.2790650603553457E-4</v>
      </c>
      <c r="AB75" s="31">
        <f t="shared" si="71"/>
        <v>-0.41505623200155567</v>
      </c>
      <c r="AC75" s="31">
        <f t="shared" si="83"/>
        <v>8.3383659843185599E-8</v>
      </c>
      <c r="AD75" s="31">
        <f t="shared" si="72"/>
        <v>7.9390941733766627E-3</v>
      </c>
      <c r="AE75" s="31">
        <f t="shared" si="84"/>
        <v>-0.7086439624034192</v>
      </c>
      <c r="AF75" s="31">
        <f t="shared" si="85"/>
        <v>-14.784851133870601</v>
      </c>
      <c r="AG75" s="31">
        <f t="shared" si="64"/>
        <v>92.110410468749379</v>
      </c>
      <c r="AH75" s="31">
        <f t="shared" si="73"/>
        <v>-57.425310084893688</v>
      </c>
      <c r="AI75" s="31">
        <f t="shared" si="74"/>
        <v>-89.92293498644861</v>
      </c>
      <c r="AJ75" s="31">
        <f t="shared" si="86"/>
        <v>5.9668201964162476E-2</v>
      </c>
      <c r="AK75" s="31">
        <f t="shared" si="75"/>
        <v>6.708178398721194</v>
      </c>
      <c r="AL75" s="32">
        <f t="shared" si="76"/>
        <v>-5.4071645080422901E-5</v>
      </c>
      <c r="AM75" s="31">
        <f t="shared" si="77"/>
        <v>-0.20216911853436051</v>
      </c>
      <c r="AN75" s="31">
        <f t="shared" si="87"/>
        <v>34.744714514174774</v>
      </c>
      <c r="AO75" s="31">
        <f t="shared" si="88"/>
        <v>-83.416925706261779</v>
      </c>
      <c r="AP75" s="30">
        <f t="shared" si="65"/>
        <v>23.609121289162623</v>
      </c>
      <c r="AQ75" s="30">
        <f t="shared" si="66"/>
        <v>-26.68237036067254</v>
      </c>
      <c r="AR75" s="31">
        <f t="shared" si="89"/>
        <v>30.962821480261436</v>
      </c>
      <c r="AS75" s="33">
        <f t="shared" si="90"/>
        <v>-98.201776840132382</v>
      </c>
      <c r="AT75" s="31">
        <f t="shared" si="78"/>
        <v>1.1436923753321232E-12</v>
      </c>
      <c r="AU75" s="31">
        <f t="shared" si="79"/>
        <v>2.9399697171476929E-5</v>
      </c>
      <c r="AV75" s="32">
        <f t="shared" si="80"/>
        <v>-1.9286549331065743E-15</v>
      </c>
      <c r="AW75" s="31">
        <f t="shared" si="81"/>
        <v>-1.3621481314971199E-6</v>
      </c>
      <c r="AX75" s="34">
        <f t="shared" si="91"/>
        <v>1.1417637203990166E-12</v>
      </c>
      <c r="AY75" s="35">
        <f t="shared" si="92"/>
        <v>2.8037549039979807E-5</v>
      </c>
      <c r="AZ75" s="10">
        <f t="shared" si="93"/>
        <v>30.962821480262576</v>
      </c>
      <c r="BA75" s="10">
        <f t="shared" si="94"/>
        <v>-98.201748802583339</v>
      </c>
      <c r="BB75" s="10">
        <f t="shared" si="95"/>
        <v>81.798251197416661</v>
      </c>
      <c r="BC75" s="48"/>
      <c r="BD75" s="46">
        <f t="shared" si="96"/>
        <v>31</v>
      </c>
      <c r="BE75" s="46">
        <f t="shared" si="97"/>
        <v>-98</v>
      </c>
      <c r="BF75" s="46">
        <f t="shared" si="98"/>
        <v>82</v>
      </c>
    </row>
    <row r="76" spans="22:58" x14ac:dyDescent="0.2">
      <c r="V76" s="29">
        <v>1.72</v>
      </c>
      <c r="W76" s="38">
        <f t="shared" si="82"/>
        <v>524.80746024977282</v>
      </c>
      <c r="X76" s="30">
        <f t="shared" si="67"/>
        <v>-0.43247621687911453</v>
      </c>
      <c r="Y76" s="31">
        <f t="shared" si="68"/>
        <v>-0.28899771150667142</v>
      </c>
      <c r="Z76" s="31">
        <f t="shared" si="69"/>
        <v>-14.698287523837823</v>
      </c>
      <c r="AA76" s="31">
        <f t="shared" si="70"/>
        <v>2.3864711365146113E-4</v>
      </c>
      <c r="AB76" s="31">
        <f t="shared" si="71"/>
        <v>-0.42472378347655798</v>
      </c>
      <c r="AC76" s="31">
        <f t="shared" si="83"/>
        <v>8.7313411878726966E-8</v>
      </c>
      <c r="AD76" s="31">
        <f t="shared" si="72"/>
        <v>8.1240194302229438E-3</v>
      </c>
      <c r="AE76" s="31">
        <f t="shared" si="84"/>
        <v>-0.7212351939587226</v>
      </c>
      <c r="AF76" s="31">
        <f t="shared" si="85"/>
        <v>-15.114887287884159</v>
      </c>
      <c r="AG76" s="31">
        <f t="shared" si="64"/>
        <v>92.110410468749379</v>
      </c>
      <c r="AH76" s="31">
        <f t="shared" si="73"/>
        <v>-57.625309731273234</v>
      </c>
      <c r="AI76" s="31">
        <f t="shared" si="74"/>
        <v>-89.924689198280078</v>
      </c>
      <c r="AJ76" s="31">
        <f t="shared" si="86"/>
        <v>6.246015052110352E-2</v>
      </c>
      <c r="AK76" s="31">
        <f t="shared" si="75"/>
        <v>6.8629583688769644</v>
      </c>
      <c r="AL76" s="32">
        <f t="shared" si="76"/>
        <v>-5.6619946591795969E-5</v>
      </c>
      <c r="AM76" s="31">
        <f t="shared" si="77"/>
        <v>-0.20687820178853863</v>
      </c>
      <c r="AN76" s="31">
        <f t="shared" si="87"/>
        <v>34.547504268050659</v>
      </c>
      <c r="AO76" s="31">
        <f t="shared" si="88"/>
        <v>-83.268609031191659</v>
      </c>
      <c r="AP76" s="30">
        <f t="shared" si="65"/>
        <v>23.609121289162623</v>
      </c>
      <c r="AQ76" s="30">
        <f t="shared" si="66"/>
        <v>-26.68237036067254</v>
      </c>
      <c r="AR76" s="31">
        <f t="shared" si="89"/>
        <v>30.753020002582023</v>
      </c>
      <c r="AS76" s="33">
        <f t="shared" si="90"/>
        <v>-98.383496319075817</v>
      </c>
      <c r="AT76" s="31">
        <f t="shared" si="78"/>
        <v>1.1976947134591E-12</v>
      </c>
      <c r="AU76" s="31">
        <f t="shared" si="79"/>
        <v>3.0084504090748536E-5</v>
      </c>
      <c r="AV76" s="32">
        <f t="shared" si="80"/>
        <v>-1.9286549331065743E-15</v>
      </c>
      <c r="AW76" s="31">
        <f t="shared" si="81"/>
        <v>-1.3938766374093267E-6</v>
      </c>
      <c r="AX76" s="34">
        <f t="shared" si="91"/>
        <v>1.1957660585259933E-12</v>
      </c>
      <c r="AY76" s="35">
        <f t="shared" si="92"/>
        <v>2.8690627453339209E-5</v>
      </c>
      <c r="AZ76" s="10">
        <f t="shared" si="93"/>
        <v>30.75302000258322</v>
      </c>
      <c r="BA76" s="10">
        <f t="shared" si="94"/>
        <v>-98.383467628448358</v>
      </c>
      <c r="BB76" s="10">
        <f t="shared" si="95"/>
        <v>81.616532371551642</v>
      </c>
      <c r="BC76" s="37"/>
      <c r="BD76" s="46">
        <f t="shared" si="96"/>
        <v>31</v>
      </c>
      <c r="BE76" s="46">
        <f t="shared" si="97"/>
        <v>-98</v>
      </c>
      <c r="BF76" s="46">
        <f t="shared" si="98"/>
        <v>82</v>
      </c>
    </row>
    <row r="77" spans="22:58" x14ac:dyDescent="0.2">
      <c r="V77" s="29">
        <v>1.73</v>
      </c>
      <c r="W77" s="36">
        <f t="shared" si="82"/>
        <v>537.03179637025289</v>
      </c>
      <c r="X77" s="30">
        <f t="shared" si="67"/>
        <v>-0.43247621687911453</v>
      </c>
      <c r="Y77" s="31">
        <f t="shared" si="68"/>
        <v>-0.30215452439098861</v>
      </c>
      <c r="Z77" s="31">
        <f t="shared" si="69"/>
        <v>-15.025336439905619</v>
      </c>
      <c r="AA77" s="31">
        <f t="shared" si="70"/>
        <v>2.4989388204185763E-4</v>
      </c>
      <c r="AB77" s="31">
        <f t="shared" si="71"/>
        <v>-0.43461649611330544</v>
      </c>
      <c r="AC77" s="31">
        <f t="shared" si="83"/>
        <v>9.1428364929149443E-8</v>
      </c>
      <c r="AD77" s="31">
        <f t="shared" si="72"/>
        <v>8.3132521494742127E-3</v>
      </c>
      <c r="AE77" s="31">
        <f t="shared" si="84"/>
        <v>-0.73438075595969643</v>
      </c>
      <c r="AF77" s="31">
        <f t="shared" si="85"/>
        <v>-15.45163968386945</v>
      </c>
      <c r="AG77" s="31">
        <f t="shared" si="64"/>
        <v>92.110410468749379</v>
      </c>
      <c r="AH77" s="31">
        <f t="shared" si="73"/>
        <v>-57.82530939356829</v>
      </c>
      <c r="AI77" s="31">
        <f t="shared" si="74"/>
        <v>-89.926403479511649</v>
      </c>
      <c r="AJ77" s="31">
        <f t="shared" si="86"/>
        <v>6.5381757097713045E-2</v>
      </c>
      <c r="AK77" s="31">
        <f t="shared" si="75"/>
        <v>7.0212394853470483</v>
      </c>
      <c r="AL77" s="32">
        <f t="shared" si="76"/>
        <v>-5.9288344250567857E-5</v>
      </c>
      <c r="AM77" s="31">
        <f t="shared" si="77"/>
        <v>-0.21169697078873342</v>
      </c>
      <c r="AN77" s="31">
        <f t="shared" si="87"/>
        <v>34.350423543934546</v>
      </c>
      <c r="AO77" s="31">
        <f t="shared" si="88"/>
        <v>-83.116860964953332</v>
      </c>
      <c r="AP77" s="30">
        <f t="shared" si="65"/>
        <v>23.609121289162623</v>
      </c>
      <c r="AQ77" s="30">
        <f t="shared" si="66"/>
        <v>-26.68237036067254</v>
      </c>
      <c r="AR77" s="31">
        <f t="shared" si="89"/>
        <v>30.542793716464931</v>
      </c>
      <c r="AS77" s="33">
        <f t="shared" si="90"/>
        <v>-98.568500648822777</v>
      </c>
      <c r="AT77" s="31">
        <f t="shared" si="78"/>
        <v>1.2536257065191828E-12</v>
      </c>
      <c r="AU77" s="31">
        <f t="shared" si="79"/>
        <v>3.078526221230452E-5</v>
      </c>
      <c r="AV77" s="32">
        <f t="shared" si="80"/>
        <v>-1.9286549331065743E-15</v>
      </c>
      <c r="AW77" s="31">
        <f t="shared" si="81"/>
        <v>-1.4263441951648253E-6</v>
      </c>
      <c r="AX77" s="34">
        <f t="shared" si="91"/>
        <v>1.2516970515860761E-12</v>
      </c>
      <c r="AY77" s="35">
        <f t="shared" si="92"/>
        <v>2.9358918017139695E-5</v>
      </c>
      <c r="AZ77" s="10">
        <f t="shared" si="93"/>
        <v>30.542793716466182</v>
      </c>
      <c r="BA77" s="10">
        <f t="shared" si="94"/>
        <v>-98.568471289904764</v>
      </c>
      <c r="BB77" s="10">
        <f t="shared" si="95"/>
        <v>81.431528710095236</v>
      </c>
      <c r="BC77" s="48"/>
      <c r="BD77" s="46">
        <f t="shared" si="96"/>
        <v>31</v>
      </c>
      <c r="BE77" s="46">
        <f t="shared" si="97"/>
        <v>-99</v>
      </c>
      <c r="BF77" s="46">
        <f t="shared" si="98"/>
        <v>81</v>
      </c>
    </row>
    <row r="78" spans="22:58" x14ac:dyDescent="0.2">
      <c r="V78" s="29">
        <v>1.74</v>
      </c>
      <c r="W78" s="38">
        <f t="shared" si="82"/>
        <v>549.54087385762466</v>
      </c>
      <c r="X78" s="30">
        <f t="shared" si="67"/>
        <v>-0.43247621687911453</v>
      </c>
      <c r="Y78" s="31">
        <f t="shared" si="68"/>
        <v>-0.31588881170319322</v>
      </c>
      <c r="Z78" s="31">
        <f t="shared" si="69"/>
        <v>-15.358968867095324</v>
      </c>
      <c r="AA78" s="31">
        <f t="shared" si="70"/>
        <v>2.6167066307890004E-4</v>
      </c>
      <c r="AB78" s="31">
        <f t="shared" si="71"/>
        <v>-0.44473961279828667</v>
      </c>
      <c r="AC78" s="31">
        <f t="shared" si="83"/>
        <v>9.5737251943630639E-8</v>
      </c>
      <c r="AD78" s="31">
        <f t="shared" si="72"/>
        <v>8.5068926648064844E-3</v>
      </c>
      <c r="AE78" s="31">
        <f t="shared" si="84"/>
        <v>-0.74810326218197698</v>
      </c>
      <c r="AF78" s="31">
        <f t="shared" si="85"/>
        <v>-15.795201587228805</v>
      </c>
      <c r="AG78" s="31">
        <f t="shared" si="64"/>
        <v>92.110410468749379</v>
      </c>
      <c r="AH78" s="31">
        <f t="shared" si="73"/>
        <v>-58.025309071062551</v>
      </c>
      <c r="AI78" s="31">
        <f t="shared" si="74"/>
        <v>-89.928078739065668</v>
      </c>
      <c r="AJ78" s="31">
        <f t="shared" si="86"/>
        <v>6.8438949648673503E-2</v>
      </c>
      <c r="AK78" s="31">
        <f t="shared" si="75"/>
        <v>7.1830960022456019</v>
      </c>
      <c r="AL78" s="32">
        <f t="shared" si="76"/>
        <v>-6.2082497860239654E-5</v>
      </c>
      <c r="AM78" s="31">
        <f t="shared" si="77"/>
        <v>-0.21662798023721627</v>
      </c>
      <c r="AN78" s="31">
        <f t="shared" si="87"/>
        <v>34.153478264837638</v>
      </c>
      <c r="AO78" s="31">
        <f t="shared" si="88"/>
        <v>-82.961610717057283</v>
      </c>
      <c r="AP78" s="30">
        <f t="shared" si="65"/>
        <v>23.609121289162623</v>
      </c>
      <c r="AQ78" s="30">
        <f t="shared" si="66"/>
        <v>-26.68237036067254</v>
      </c>
      <c r="AR78" s="31">
        <f t="shared" si="89"/>
        <v>30.332125931145743</v>
      </c>
      <c r="AS78" s="33">
        <f t="shared" si="90"/>
        <v>-98.756812304286086</v>
      </c>
      <c r="AT78" s="31">
        <f t="shared" si="78"/>
        <v>1.3114853545123715E-12</v>
      </c>
      <c r="AU78" s="31">
        <f t="shared" si="79"/>
        <v>3.1502343087376574E-5</v>
      </c>
      <c r="AV78" s="32">
        <f t="shared" si="80"/>
        <v>-1.9286549331065743E-15</v>
      </c>
      <c r="AW78" s="31">
        <f t="shared" si="81"/>
        <v>-1.4595680194924979E-6</v>
      </c>
      <c r="AX78" s="34">
        <f t="shared" si="91"/>
        <v>1.3095566995792648E-12</v>
      </c>
      <c r="AY78" s="35">
        <f t="shared" si="92"/>
        <v>3.0042775067884075E-5</v>
      </c>
      <c r="AZ78" s="10">
        <f t="shared" si="93"/>
        <v>30.332125931147054</v>
      </c>
      <c r="BA78" s="10">
        <f t="shared" si="94"/>
        <v>-98.75678226151102</v>
      </c>
      <c r="BB78" s="10">
        <f t="shared" si="95"/>
        <v>81.24321773848898</v>
      </c>
      <c r="BC78" s="37"/>
      <c r="BD78" s="46">
        <f t="shared" si="96"/>
        <v>30</v>
      </c>
      <c r="BE78" s="46">
        <f t="shared" si="97"/>
        <v>-99</v>
      </c>
      <c r="BF78" s="46">
        <f t="shared" si="98"/>
        <v>81</v>
      </c>
    </row>
    <row r="79" spans="22:58" x14ac:dyDescent="0.2">
      <c r="V79" s="29">
        <v>1.75</v>
      </c>
      <c r="W79" s="36">
        <f t="shared" si="82"/>
        <v>562.34132519034915</v>
      </c>
      <c r="X79" s="30">
        <f t="shared" si="67"/>
        <v>-0.43247621687911453</v>
      </c>
      <c r="Y79" s="31">
        <f t="shared" si="68"/>
        <v>-0.33022397483803262</v>
      </c>
      <c r="Z79" s="31">
        <f t="shared" si="69"/>
        <v>-15.699271164908737</v>
      </c>
      <c r="AA79" s="31">
        <f t="shared" si="70"/>
        <v>2.7400243247878951E-4</v>
      </c>
      <c r="AB79" s="31">
        <f t="shared" si="71"/>
        <v>-0.45509849841245104</v>
      </c>
      <c r="AC79" s="31">
        <f t="shared" si="83"/>
        <v>1.0024920896019462E-7</v>
      </c>
      <c r="AD79" s="31">
        <f t="shared" si="72"/>
        <v>8.7050436469664205E-3</v>
      </c>
      <c r="AE79" s="31">
        <f t="shared" si="84"/>
        <v>-0.7624260890354595</v>
      </c>
      <c r="AF79" s="31">
        <f t="shared" si="85"/>
        <v>-16.145664619674221</v>
      </c>
      <c r="AG79" s="31">
        <f t="shared" si="64"/>
        <v>92.110410468749379</v>
      </c>
      <c r="AH79" s="31">
        <f t="shared" si="73"/>
        <v>-58.225308763071936</v>
      </c>
      <c r="AI79" s="31">
        <f t="shared" si="74"/>
        <v>-89.929715865175439</v>
      </c>
      <c r="AJ79" s="31">
        <f t="shared" si="86"/>
        <v>7.1637918297298542E-2</v>
      </c>
      <c r="AK79" s="31">
        <f t="shared" si="75"/>
        <v>7.3486033993056399</v>
      </c>
      <c r="AL79" s="32">
        <f t="shared" si="76"/>
        <v>-6.5008333946797974E-5</v>
      </c>
      <c r="AM79" s="31">
        <f t="shared" si="77"/>
        <v>-0.2216738443281174</v>
      </c>
      <c r="AN79" s="31">
        <f t="shared" si="87"/>
        <v>33.956674615640793</v>
      </c>
      <c r="AO79" s="31">
        <f t="shared" si="88"/>
        <v>-82.802786310197916</v>
      </c>
      <c r="AP79" s="30">
        <f t="shared" si="65"/>
        <v>23.609121289162623</v>
      </c>
      <c r="AQ79" s="30">
        <f t="shared" si="66"/>
        <v>-26.68237036067254</v>
      </c>
      <c r="AR79" s="31">
        <f t="shared" si="89"/>
        <v>30.120999455095419</v>
      </c>
      <c r="AS79" s="33">
        <f t="shared" si="90"/>
        <v>-98.948450929872138</v>
      </c>
      <c r="AT79" s="31">
        <f t="shared" si="78"/>
        <v>1.3751309673048787E-12</v>
      </c>
      <c r="AU79" s="31">
        <f t="shared" si="79"/>
        <v>3.2236126921736346E-5</v>
      </c>
      <c r="AV79" s="32">
        <f t="shared" si="80"/>
        <v>-1.9286549331065743E-15</v>
      </c>
      <c r="AW79" s="31">
        <f t="shared" si="81"/>
        <v>-1.4935657261037723E-6</v>
      </c>
      <c r="AX79" s="34">
        <f t="shared" si="91"/>
        <v>1.373202312371772E-12</v>
      </c>
      <c r="AY79" s="35">
        <f t="shared" si="92"/>
        <v>3.0742561195632572E-5</v>
      </c>
      <c r="AZ79" s="10">
        <f t="shared" si="93"/>
        <v>30.120999455096793</v>
      </c>
      <c r="BA79" s="10">
        <f t="shared" si="94"/>
        <v>-98.948420187310944</v>
      </c>
      <c r="BB79" s="10">
        <f t="shared" si="95"/>
        <v>81.051579812689056</v>
      </c>
      <c r="BC79" s="48"/>
      <c r="BD79" s="46">
        <f t="shared" si="96"/>
        <v>30</v>
      </c>
      <c r="BE79" s="46">
        <f t="shared" si="97"/>
        <v>-99</v>
      </c>
      <c r="BF79" s="46">
        <f t="shared" si="98"/>
        <v>81</v>
      </c>
    </row>
    <row r="80" spans="22:58" x14ac:dyDescent="0.2">
      <c r="V80" s="29">
        <v>1.76</v>
      </c>
      <c r="W80" s="38">
        <f t="shared" si="82"/>
        <v>575.43993733715695</v>
      </c>
      <c r="X80" s="30">
        <f t="shared" si="67"/>
        <v>-0.43247621687911453</v>
      </c>
      <c r="Y80" s="31">
        <f t="shared" si="68"/>
        <v>-0.34518419046088844</v>
      </c>
      <c r="Z80" s="31">
        <f t="shared" si="69"/>
        <v>-16.046327690733943</v>
      </c>
      <c r="AA80" s="31">
        <f t="shared" si="70"/>
        <v>2.8691534273570353E-4</v>
      </c>
      <c r="AB80" s="31">
        <f t="shared" si="71"/>
        <v>-0.46569864266366839</v>
      </c>
      <c r="AC80" s="31">
        <f t="shared" si="83"/>
        <v>1.0497380789284227E-7</v>
      </c>
      <c r="AD80" s="31">
        <f t="shared" si="72"/>
        <v>8.9078101582086289E-3</v>
      </c>
      <c r="AE80" s="31">
        <f t="shared" si="84"/>
        <v>-0.77737338702345937</v>
      </c>
      <c r="AF80" s="31">
        <f t="shared" si="85"/>
        <v>-16.503118523239401</v>
      </c>
      <c r="AG80" s="31">
        <f t="shared" si="64"/>
        <v>92.110410468749379</v>
      </c>
      <c r="AH80" s="31">
        <f t="shared" si="73"/>
        <v>-58.425308468943165</v>
      </c>
      <c r="AI80" s="31">
        <f t="shared" si="74"/>
        <v>-89.931315725856209</v>
      </c>
      <c r="AJ80" s="31">
        <f t="shared" si="86"/>
        <v>7.4985126090945556E-2</v>
      </c>
      <c r="AK80" s="31">
        <f t="shared" si="75"/>
        <v>7.5178383765160035</v>
      </c>
      <c r="AL80" s="32">
        <f t="shared" si="76"/>
        <v>-6.8072058325308553E-5</v>
      </c>
      <c r="AM80" s="31">
        <f t="shared" si="77"/>
        <v>-0.22683723813211079</v>
      </c>
      <c r="AN80" s="31">
        <f t="shared" si="87"/>
        <v>33.760019053838832</v>
      </c>
      <c r="AO80" s="31">
        <f t="shared" si="88"/>
        <v>-82.640314587472318</v>
      </c>
      <c r="AP80" s="30">
        <f t="shared" si="65"/>
        <v>23.609121289162623</v>
      </c>
      <c r="AQ80" s="30">
        <f t="shared" si="66"/>
        <v>-26.68237036067254</v>
      </c>
      <c r="AR80" s="31">
        <f t="shared" si="89"/>
        <v>29.909396595305456</v>
      </c>
      <c r="AS80" s="33">
        <f t="shared" si="90"/>
        <v>-99.143433110711726</v>
      </c>
      <c r="AT80" s="31">
        <f t="shared" si="78"/>
        <v>1.4387765800973853E-12</v>
      </c>
      <c r="AU80" s="31">
        <f t="shared" si="79"/>
        <v>3.2987002777285598E-5</v>
      </c>
      <c r="AV80" s="32">
        <f t="shared" si="80"/>
        <v>-1.9286549331065743E-15</v>
      </c>
      <c r="AW80" s="31">
        <f t="shared" si="81"/>
        <v>-1.5283553410327062E-6</v>
      </c>
      <c r="AX80" s="34">
        <f t="shared" si="91"/>
        <v>1.4368479251642787E-12</v>
      </c>
      <c r="AY80" s="35">
        <f t="shared" si="92"/>
        <v>3.1458647436252894E-5</v>
      </c>
      <c r="AZ80" s="10">
        <f t="shared" si="93"/>
        <v>29.909396595306891</v>
      </c>
      <c r="BA80" s="10">
        <f t="shared" si="94"/>
        <v>-99.143401652064284</v>
      </c>
      <c r="BB80" s="10">
        <f t="shared" si="95"/>
        <v>80.856598347935716</v>
      </c>
      <c r="BC80" s="37"/>
      <c r="BD80" s="46">
        <f t="shared" si="96"/>
        <v>30</v>
      </c>
      <c r="BE80" s="46">
        <f t="shared" si="97"/>
        <v>-99</v>
      </c>
      <c r="BF80" s="46">
        <f t="shared" si="98"/>
        <v>81</v>
      </c>
    </row>
    <row r="81" spans="22:58" x14ac:dyDescent="0.2">
      <c r="V81" s="29">
        <v>1.77</v>
      </c>
      <c r="W81" s="36">
        <f t="shared" si="82"/>
        <v>588.84365535558948</v>
      </c>
      <c r="X81" s="30">
        <f t="shared" si="67"/>
        <v>-0.43247621687911453</v>
      </c>
      <c r="Y81" s="31">
        <f t="shared" si="68"/>
        <v>-0.36079442081171298</v>
      </c>
      <c r="Z81" s="31">
        <f t="shared" si="69"/>
        <v>-16.400220548932651</v>
      </c>
      <c r="AA81" s="31">
        <f t="shared" si="70"/>
        <v>3.0043677855287355E-4</v>
      </c>
      <c r="AB81" s="31">
        <f t="shared" si="71"/>
        <v>-0.47654566298451123</v>
      </c>
      <c r="AC81" s="31">
        <f t="shared" si="83"/>
        <v>1.0992107196078712E-7</v>
      </c>
      <c r="AD81" s="31">
        <f t="shared" si="72"/>
        <v>9.1152997080009845E-3</v>
      </c>
      <c r="AE81" s="31">
        <f t="shared" si="84"/>
        <v>-0.79297009099120275</v>
      </c>
      <c r="AF81" s="31">
        <f t="shared" si="85"/>
        <v>-16.867650912209161</v>
      </c>
      <c r="AG81" s="31">
        <f t="shared" si="64"/>
        <v>92.110410468749379</v>
      </c>
      <c r="AH81" s="31">
        <f t="shared" si="73"/>
        <v>-58.625308188052358</v>
      </c>
      <c r="AI81" s="31">
        <f t="shared" si="74"/>
        <v>-89.932879169365279</v>
      </c>
      <c r="AJ81" s="31">
        <f t="shared" si="86"/>
        <v>7.8487320117551856E-2</v>
      </c>
      <c r="AK81" s="31">
        <f t="shared" si="75"/>
        <v>7.6908788464582036</v>
      </c>
      <c r="AL81" s="32">
        <f t="shared" si="76"/>
        <v>-7.12801692693502E-5</v>
      </c>
      <c r="AM81" s="31">
        <f t="shared" si="77"/>
        <v>-0.23212089901327679</v>
      </c>
      <c r="AN81" s="31">
        <f t="shared" si="87"/>
        <v>33.563518320645301</v>
      </c>
      <c r="AO81" s="31">
        <f t="shared" si="88"/>
        <v>-82.474121221920356</v>
      </c>
      <c r="AP81" s="30">
        <f t="shared" si="65"/>
        <v>23.609121289162623</v>
      </c>
      <c r="AQ81" s="30">
        <f t="shared" si="66"/>
        <v>-26.68237036067254</v>
      </c>
      <c r="AR81" s="31">
        <f t="shared" si="89"/>
        <v>29.69729915814418</v>
      </c>
      <c r="AS81" s="33">
        <f t="shared" si="90"/>
        <v>-99.341772134129513</v>
      </c>
      <c r="AT81" s="31">
        <f t="shared" si="78"/>
        <v>1.506279502756104E-12</v>
      </c>
      <c r="AU81" s="31">
        <f t="shared" si="79"/>
        <v>3.3755368778341982E-5</v>
      </c>
      <c r="AV81" s="32">
        <f t="shared" si="80"/>
        <v>-1.9286549331065743E-15</v>
      </c>
      <c r="AW81" s="31">
        <f t="shared" si="81"/>
        <v>-1.5639553101936316E-6</v>
      </c>
      <c r="AX81" s="34">
        <f t="shared" si="91"/>
        <v>1.5043508478229974E-12</v>
      </c>
      <c r="AY81" s="35">
        <f t="shared" si="92"/>
        <v>3.2191413468148348E-5</v>
      </c>
      <c r="AZ81" s="10">
        <f t="shared" si="93"/>
        <v>29.697299158145682</v>
      </c>
      <c r="BA81" s="10">
        <f t="shared" si="94"/>
        <v>-99.341739942716046</v>
      </c>
      <c r="BB81" s="10">
        <f t="shared" si="95"/>
        <v>80.658260057283954</v>
      </c>
      <c r="BC81" s="48"/>
      <c r="BD81" s="46">
        <f t="shared" si="96"/>
        <v>30</v>
      </c>
      <c r="BE81" s="46">
        <f t="shared" si="97"/>
        <v>-99</v>
      </c>
      <c r="BF81" s="46">
        <f t="shared" si="98"/>
        <v>81</v>
      </c>
    </row>
    <row r="82" spans="22:58" x14ac:dyDescent="0.2">
      <c r="V82" s="29">
        <v>1.78</v>
      </c>
      <c r="W82" s="38">
        <f t="shared" si="82"/>
        <v>602.55958607435821</v>
      </c>
      <c r="X82" s="30">
        <f t="shared" si="67"/>
        <v>-0.43247621687911453</v>
      </c>
      <c r="Y82" s="31">
        <f t="shared" si="68"/>
        <v>-0.37708042264873864</v>
      </c>
      <c r="Z82" s="31">
        <f t="shared" si="69"/>
        <v>-16.761029327706186</v>
      </c>
      <c r="AA82" s="31">
        <f t="shared" si="70"/>
        <v>3.1459541488627668E-4</v>
      </c>
      <c r="AB82" s="31">
        <f t="shared" si="71"/>
        <v>-0.48764530749683171</v>
      </c>
      <c r="AC82" s="31">
        <f t="shared" si="83"/>
        <v>1.1510149304634573E-7</v>
      </c>
      <c r="AD82" s="31">
        <f t="shared" si="72"/>
        <v>9.3276223100274367E-3</v>
      </c>
      <c r="AE82" s="31">
        <f t="shared" si="84"/>
        <v>-0.80924192901147385</v>
      </c>
      <c r="AF82" s="31">
        <f t="shared" si="85"/>
        <v>-17.239347012892988</v>
      </c>
      <c r="AG82" s="31">
        <f t="shared" si="64"/>
        <v>92.110410468749379</v>
      </c>
      <c r="AH82" s="31">
        <f t="shared" si="73"/>
        <v>-58.825307919803691</v>
      </c>
      <c r="AI82" s="31">
        <f t="shared" si="74"/>
        <v>-89.93440702465179</v>
      </c>
      <c r="AJ82" s="31">
        <f t="shared" si="86"/>
        <v>8.2151542987455667E-2</v>
      </c>
      <c r="AK82" s="31">
        <f t="shared" si="75"/>
        <v>7.8678039241627147</v>
      </c>
      <c r="AL82" s="32">
        <f t="shared" si="76"/>
        <v>-7.4639471285230772E-5</v>
      </c>
      <c r="AM82" s="31">
        <f t="shared" si="77"/>
        <v>-0.23752762807888606</v>
      </c>
      <c r="AN82" s="31">
        <f t="shared" si="87"/>
        <v>33.367179452461855</v>
      </c>
      <c r="AO82" s="31">
        <f t="shared" si="88"/>
        <v>-82.304130728567955</v>
      </c>
      <c r="AP82" s="30">
        <f t="shared" si="65"/>
        <v>23.609121289162623</v>
      </c>
      <c r="AQ82" s="30">
        <f t="shared" si="66"/>
        <v>-26.68237036067254</v>
      </c>
      <c r="AR82" s="31">
        <f t="shared" si="89"/>
        <v>29.484688451940468</v>
      </c>
      <c r="AS82" s="33">
        <f t="shared" si="90"/>
        <v>-99.543477741460947</v>
      </c>
      <c r="AT82" s="31">
        <f t="shared" si="78"/>
        <v>1.5776397352810343E-12</v>
      </c>
      <c r="AU82" s="31">
        <f t="shared" si="79"/>
        <v>3.454163232272972E-5</v>
      </c>
      <c r="AV82" s="32">
        <f t="shared" si="80"/>
        <v>-3.8573098662131493E-15</v>
      </c>
      <c r="AW82" s="31">
        <f t="shared" si="81"/>
        <v>-1.6003845091614161E-6</v>
      </c>
      <c r="AX82" s="34">
        <f t="shared" si="91"/>
        <v>1.5737824254148212E-12</v>
      </c>
      <c r="AY82" s="35">
        <f t="shared" si="92"/>
        <v>3.2941247813568306E-5</v>
      </c>
      <c r="AZ82" s="10">
        <f t="shared" si="93"/>
        <v>29.484688451942041</v>
      </c>
      <c r="BA82" s="10">
        <f t="shared" si="94"/>
        <v>-99.543444800213138</v>
      </c>
      <c r="BB82" s="10">
        <f t="shared" si="95"/>
        <v>80.456555199786862</v>
      </c>
      <c r="BC82" s="37"/>
      <c r="BD82" s="46">
        <f t="shared" si="96"/>
        <v>29</v>
      </c>
      <c r="BE82" s="46">
        <f t="shared" si="97"/>
        <v>-100</v>
      </c>
      <c r="BF82" s="46">
        <f t="shared" si="98"/>
        <v>80</v>
      </c>
    </row>
    <row r="83" spans="22:58" x14ac:dyDescent="0.2">
      <c r="V83" s="29">
        <v>1.79</v>
      </c>
      <c r="W83" s="36">
        <f t="shared" si="82"/>
        <v>616.59500186148261</v>
      </c>
      <c r="X83" s="30">
        <f t="shared" si="67"/>
        <v>-0.43247621687911453</v>
      </c>
      <c r="Y83" s="31">
        <f t="shared" si="68"/>
        <v>-0.39406875467172536</v>
      </c>
      <c r="Z83" s="31">
        <f t="shared" si="69"/>
        <v>-17.128830823727657</v>
      </c>
      <c r="AA83" s="31">
        <f t="shared" si="70"/>
        <v>3.2942127772026225E-4</v>
      </c>
      <c r="AB83" s="31">
        <f t="shared" si="71"/>
        <v>-0.49900345804464419</v>
      </c>
      <c r="AC83" s="31">
        <f t="shared" si="83"/>
        <v>1.2052605869610242E-7</v>
      </c>
      <c r="AD83" s="31">
        <f t="shared" si="72"/>
        <v>9.5448905405186701E-3</v>
      </c>
      <c r="AE83" s="31">
        <f t="shared" si="84"/>
        <v>-0.82621542974706097</v>
      </c>
      <c r="AF83" s="31">
        <f t="shared" si="85"/>
        <v>-17.618289391231784</v>
      </c>
      <c r="AG83" s="31">
        <f t="shared" si="64"/>
        <v>92.110410468749379</v>
      </c>
      <c r="AH83" s="31">
        <f t="shared" si="73"/>
        <v>-59.02530766362819</v>
      </c>
      <c r="AI83" s="31">
        <f t="shared" si="74"/>
        <v>-89.93590010179615</v>
      </c>
      <c r="AJ83" s="31">
        <f t="shared" si="86"/>
        <v>8.5985144683833642E-2</v>
      </c>
      <c r="AK83" s="31">
        <f t="shared" si="75"/>
        <v>8.0486939142944554</v>
      </c>
      <c r="AL83" s="32">
        <f t="shared" si="76"/>
        <v>-7.8157089541144766E-5</v>
      </c>
      <c r="AM83" s="31">
        <f t="shared" si="77"/>
        <v>-0.24306029166286819</v>
      </c>
      <c r="AN83" s="31">
        <f t="shared" si="87"/>
        <v>33.171009792715481</v>
      </c>
      <c r="AO83" s="31">
        <f t="shared" si="88"/>
        <v>-82.130266479164561</v>
      </c>
      <c r="AP83" s="30">
        <f t="shared" si="65"/>
        <v>23.609121289162623</v>
      </c>
      <c r="AQ83" s="30">
        <f t="shared" si="66"/>
        <v>-26.68237036067254</v>
      </c>
      <c r="AR83" s="31">
        <f t="shared" si="89"/>
        <v>29.271545291458505</v>
      </c>
      <c r="AS83" s="33">
        <f t="shared" si="90"/>
        <v>-99.748555870396345</v>
      </c>
      <c r="AT83" s="31">
        <f t="shared" si="78"/>
        <v>1.6528572776721768E-12</v>
      </c>
      <c r="AU83" s="31">
        <f t="shared" si="79"/>
        <v>3.5346210297787509E-5</v>
      </c>
      <c r="AV83" s="32">
        <f t="shared" si="80"/>
        <v>-3.8573098662131493E-15</v>
      </c>
      <c r="AW83" s="31">
        <f t="shared" si="81"/>
        <v>-1.6376622531795515E-6</v>
      </c>
      <c r="AX83" s="34">
        <f t="shared" si="91"/>
        <v>1.6489999678059637E-12</v>
      </c>
      <c r="AY83" s="35">
        <f t="shared" si="92"/>
        <v>3.3708548044607956E-5</v>
      </c>
      <c r="AZ83" s="10">
        <f t="shared" si="93"/>
        <v>29.271545291460153</v>
      </c>
      <c r="BA83" s="10">
        <f t="shared" si="94"/>
        <v>-99.7485221618483</v>
      </c>
      <c r="BB83" s="10">
        <f t="shared" si="95"/>
        <v>80.2514778381517</v>
      </c>
      <c r="BC83" s="48"/>
      <c r="BD83" s="46">
        <f t="shared" si="96"/>
        <v>29</v>
      </c>
      <c r="BE83" s="46">
        <f t="shared" si="97"/>
        <v>-100</v>
      </c>
      <c r="BF83" s="46">
        <f t="shared" si="98"/>
        <v>80</v>
      </c>
    </row>
    <row r="84" spans="22:58" x14ac:dyDescent="0.2">
      <c r="V84" s="29">
        <v>1.8</v>
      </c>
      <c r="W84" s="38">
        <f t="shared" si="82"/>
        <v>630.95734448019368</v>
      </c>
      <c r="X84" s="30">
        <f t="shared" si="67"/>
        <v>-0.43247621687911453</v>
      </c>
      <c r="Y84" s="31">
        <f t="shared" si="68"/>
        <v>-0.411786783256472</v>
      </c>
      <c r="Z84" s="31">
        <f t="shared" si="69"/>
        <v>-17.503698754597018</v>
      </c>
      <c r="AA84" s="31">
        <f t="shared" si="70"/>
        <v>3.4494580769634008E-4</v>
      </c>
      <c r="AB84" s="31">
        <f t="shared" si="71"/>
        <v>-0.51062613329684448</v>
      </c>
      <c r="AC84" s="31">
        <f t="shared" si="83"/>
        <v>1.262062771934184E-7</v>
      </c>
      <c r="AD84" s="31">
        <f t="shared" si="72"/>
        <v>9.7672195979413741E-3</v>
      </c>
      <c r="AE84" s="31">
        <f t="shared" si="84"/>
        <v>-0.84391792812161293</v>
      </c>
      <c r="AF84" s="31">
        <f t="shared" si="85"/>
        <v>-18.004557668295924</v>
      </c>
      <c r="AG84" s="31">
        <f t="shared" si="64"/>
        <v>92.110410468749379</v>
      </c>
      <c r="AH84" s="31">
        <f t="shared" si="73"/>
        <v>-59.225307418982482</v>
      </c>
      <c r="AI84" s="31">
        <f t="shared" si="74"/>
        <v>-89.937359192439487</v>
      </c>
      <c r="AJ84" s="31">
        <f t="shared" si="86"/>
        <v>8.9995794784040545E-2</v>
      </c>
      <c r="AK84" s="31">
        <f t="shared" si="75"/>
        <v>8.2336302954665701</v>
      </c>
      <c r="AL84" s="32">
        <f t="shared" si="76"/>
        <v>-8.1840484985039598E-5</v>
      </c>
      <c r="AM84" s="31">
        <f t="shared" si="77"/>
        <v>-0.24872182284373939</v>
      </c>
      <c r="AN84" s="31">
        <f t="shared" si="87"/>
        <v>32.975017004065947</v>
      </c>
      <c r="AO84" s="31">
        <f t="shared" si="88"/>
        <v>-81.952450719816653</v>
      </c>
      <c r="AP84" s="30">
        <f t="shared" si="65"/>
        <v>23.609121289162623</v>
      </c>
      <c r="AQ84" s="30">
        <f t="shared" si="66"/>
        <v>-26.68237036067254</v>
      </c>
      <c r="AR84" s="31">
        <f t="shared" si="89"/>
        <v>29.057850004434417</v>
      </c>
      <c r="AS84" s="33">
        <f t="shared" si="90"/>
        <v>-99.95700838811257</v>
      </c>
      <c r="AT84" s="31">
        <f t="shared" si="78"/>
        <v>1.7300034749964248E-12</v>
      </c>
      <c r="AU84" s="31">
        <f t="shared" si="79"/>
        <v>3.6169529301407566E-5</v>
      </c>
      <c r="AV84" s="32">
        <f t="shared" si="80"/>
        <v>-3.8573098662131493E-15</v>
      </c>
      <c r="AW84" s="31">
        <f t="shared" si="81"/>
        <v>-1.6758083074013448E-6</v>
      </c>
      <c r="AX84" s="34">
        <f t="shared" si="91"/>
        <v>1.7261461651302117E-12</v>
      </c>
      <c r="AY84" s="35">
        <f t="shared" si="92"/>
        <v>3.4493720994006221E-5</v>
      </c>
      <c r="AZ84" s="10">
        <f t="shared" si="93"/>
        <v>29.057850004436144</v>
      </c>
      <c r="BA84" s="10">
        <f t="shared" si="94"/>
        <v>-99.956973894391581</v>
      </c>
      <c r="BB84" s="10">
        <f t="shared" si="95"/>
        <v>80.043026105608419</v>
      </c>
      <c r="BC84" s="37"/>
      <c r="BD84" s="46">
        <f t="shared" si="96"/>
        <v>29</v>
      </c>
      <c r="BE84" s="46">
        <f t="shared" si="97"/>
        <v>-100</v>
      </c>
      <c r="BF84" s="46">
        <f t="shared" si="98"/>
        <v>80</v>
      </c>
    </row>
    <row r="85" spans="22:58" x14ac:dyDescent="0.2">
      <c r="V85" s="29">
        <v>1.81</v>
      </c>
      <c r="W85" s="36">
        <f t="shared" si="82"/>
        <v>645.65422903465583</v>
      </c>
      <c r="X85" s="30">
        <f t="shared" si="67"/>
        <v>-0.43247621687911453</v>
      </c>
      <c r="Y85" s="31">
        <f t="shared" si="68"/>
        <v>-0.4302626863247106</v>
      </c>
      <c r="Z85" s="31">
        <f t="shared" si="69"/>
        <v>-17.885703459253588</v>
      </c>
      <c r="AA85" s="31">
        <f t="shared" si="70"/>
        <v>3.6120192675104441E-4</v>
      </c>
      <c r="AB85" s="31">
        <f t="shared" si="71"/>
        <v>-0.52251949192133884</v>
      </c>
      <c r="AC85" s="31">
        <f t="shared" si="83"/>
        <v>1.3215419491632101E-7</v>
      </c>
      <c r="AD85" s="31">
        <f t="shared" si="72"/>
        <v>9.99472736407786E-3</v>
      </c>
      <c r="AE85" s="31">
        <f t="shared" si="84"/>
        <v>-0.86237756912287911</v>
      </c>
      <c r="AF85" s="31">
        <f t="shared" si="85"/>
        <v>-18.39822822381085</v>
      </c>
      <c r="AG85" s="31">
        <f t="shared" si="64"/>
        <v>92.110410468749379</v>
      </c>
      <c r="AH85" s="31">
        <f t="shared" si="73"/>
        <v>-59.425307185347613</v>
      </c>
      <c r="AI85" s="31">
        <f t="shared" si="74"/>
        <v>-89.938785070203437</v>
      </c>
      <c r="AJ85" s="31">
        <f t="shared" si="86"/>
        <v>9.4191495053068647E-2</v>
      </c>
      <c r="AK85" s="31">
        <f t="shared" si="75"/>
        <v>8.4226957014712198</v>
      </c>
      <c r="AL85" s="32">
        <f t="shared" si="76"/>
        <v>-8.5697470160850983E-5</v>
      </c>
      <c r="AM85" s="31">
        <f t="shared" si="77"/>
        <v>-0.25451522299778861</v>
      </c>
      <c r="AN85" s="31">
        <f t="shared" si="87"/>
        <v>32.779209080984671</v>
      </c>
      <c r="AO85" s="31">
        <f t="shared" si="88"/>
        <v>-81.770604591730006</v>
      </c>
      <c r="AP85" s="30">
        <f t="shared" si="65"/>
        <v>23.609121289162623</v>
      </c>
      <c r="AQ85" s="30">
        <f t="shared" si="66"/>
        <v>-26.68237036067254</v>
      </c>
      <c r="AR85" s="31">
        <f t="shared" si="89"/>
        <v>28.843582440351877</v>
      </c>
      <c r="AS85" s="33">
        <f t="shared" si="90"/>
        <v>-100.16883281554085</v>
      </c>
      <c r="AT85" s="31">
        <f t="shared" si="78"/>
        <v>1.8110069821868845E-12</v>
      </c>
      <c r="AU85" s="31">
        <f t="shared" si="79"/>
        <v>3.7012025868223515E-5</v>
      </c>
      <c r="AV85" s="32">
        <f t="shared" si="80"/>
        <v>-3.8573098662131493E-15</v>
      </c>
      <c r="AW85" s="31">
        <f t="shared" si="81"/>
        <v>-1.714842897369668E-6</v>
      </c>
      <c r="AX85" s="34">
        <f t="shared" si="91"/>
        <v>1.8071496723206714E-12</v>
      </c>
      <c r="AY85" s="35">
        <f t="shared" si="92"/>
        <v>3.5297182970853845E-5</v>
      </c>
      <c r="AZ85" s="10">
        <f t="shared" si="93"/>
        <v>28.843582440353686</v>
      </c>
      <c r="BA85" s="10">
        <f t="shared" si="94"/>
        <v>-100.16879751835788</v>
      </c>
      <c r="BB85" s="10">
        <f t="shared" si="95"/>
        <v>79.831202481642123</v>
      </c>
      <c r="BC85" s="48"/>
      <c r="BD85" s="46">
        <f t="shared" si="96"/>
        <v>29</v>
      </c>
      <c r="BE85" s="46">
        <f t="shared" si="97"/>
        <v>-100</v>
      </c>
      <c r="BF85" s="46">
        <f t="shared" si="98"/>
        <v>80</v>
      </c>
    </row>
    <row r="86" spans="22:58" x14ac:dyDescent="0.2">
      <c r="V86" s="29">
        <v>1.82</v>
      </c>
      <c r="W86" s="38">
        <f t="shared" si="82"/>
        <v>660.6934480075962</v>
      </c>
      <c r="X86" s="30">
        <f t="shared" si="67"/>
        <v>-0.43247621687911453</v>
      </c>
      <c r="Y86" s="31">
        <f t="shared" si="68"/>
        <v>-0.44952545516633741</v>
      </c>
      <c r="Z86" s="31">
        <f t="shared" si="69"/>
        <v>-18.274911586566123</v>
      </c>
      <c r="AA86" s="31">
        <f t="shared" si="70"/>
        <v>3.7822410787439976E-4</v>
      </c>
      <c r="AB86" s="31">
        <f t="shared" si="71"/>
        <v>-0.53468983583218443</v>
      </c>
      <c r="AC86" s="31">
        <f t="shared" si="83"/>
        <v>1.3838242912463166E-7</v>
      </c>
      <c r="AD86" s="31">
        <f t="shared" si="72"/>
        <v>1.0227534466528449E-2</v>
      </c>
      <c r="AE86" s="31">
        <f t="shared" si="84"/>
        <v>-0.88162330955514856</v>
      </c>
      <c r="AF86" s="31">
        <f t="shared" si="85"/>
        <v>-18.799373887931779</v>
      </c>
      <c r="AG86" s="31">
        <f t="shared" si="64"/>
        <v>92.110410468749379</v>
      </c>
      <c r="AH86" s="31">
        <f t="shared" si="73"/>
        <v>-59.625306962228038</v>
      </c>
      <c r="AI86" s="31">
        <f t="shared" si="74"/>
        <v>-89.940178491100156</v>
      </c>
      <c r="AJ86" s="31">
        <f t="shared" si="86"/>
        <v>9.858059240905287E-2</v>
      </c>
      <c r="AK86" s="31">
        <f t="shared" si="75"/>
        <v>8.6159738992050983</v>
      </c>
      <c r="AL86" s="32">
        <f t="shared" si="76"/>
        <v>-8.973622577520033E-5</v>
      </c>
      <c r="AM86" s="31">
        <f t="shared" si="77"/>
        <v>-0.26044356338833541</v>
      </c>
      <c r="AN86" s="31">
        <f t="shared" si="87"/>
        <v>32.583594362704616</v>
      </c>
      <c r="AO86" s="31">
        <f t="shared" si="88"/>
        <v>-81.584648155283389</v>
      </c>
      <c r="AP86" s="30">
        <f t="shared" si="65"/>
        <v>23.609121289162623</v>
      </c>
      <c r="AQ86" s="30">
        <f t="shared" si="66"/>
        <v>-26.68237036067254</v>
      </c>
      <c r="AR86" s="31">
        <f t="shared" si="89"/>
        <v>28.628721981639554</v>
      </c>
      <c r="AS86" s="33">
        <f t="shared" si="90"/>
        <v>-100.38402204321517</v>
      </c>
      <c r="AT86" s="31">
        <f t="shared" si="78"/>
        <v>1.8977964541766617E-12</v>
      </c>
      <c r="AU86" s="31">
        <f t="shared" si="79"/>
        <v>3.7874146701066866E-5</v>
      </c>
      <c r="AV86" s="32">
        <f t="shared" si="80"/>
        <v>-3.8573098662131493E-15</v>
      </c>
      <c r="AW86" s="31">
        <f t="shared" si="81"/>
        <v>-1.7547867197408054E-6</v>
      </c>
      <c r="AX86" s="34">
        <f t="shared" si="91"/>
        <v>1.8939391443104484E-12</v>
      </c>
      <c r="AY86" s="35">
        <f t="shared" si="92"/>
        <v>3.6119359981326063E-5</v>
      </c>
      <c r="AZ86" s="10">
        <f t="shared" si="93"/>
        <v>28.628721981641448</v>
      </c>
      <c r="BA86" s="10">
        <f t="shared" si="94"/>
        <v>-100.38398592385519</v>
      </c>
      <c r="BB86" s="10">
        <f t="shared" si="95"/>
        <v>79.616014076144808</v>
      </c>
      <c r="BC86" s="37"/>
      <c r="BD86" s="46">
        <f t="shared" si="96"/>
        <v>29</v>
      </c>
      <c r="BE86" s="46">
        <f t="shared" si="97"/>
        <v>-100</v>
      </c>
      <c r="BF86" s="46">
        <f t="shared" si="98"/>
        <v>80</v>
      </c>
    </row>
    <row r="87" spans="22:58" x14ac:dyDescent="0.2">
      <c r="V87" s="29">
        <v>1.83</v>
      </c>
      <c r="W87" s="36">
        <f t="shared" si="82"/>
        <v>676.0829753919819</v>
      </c>
      <c r="X87" s="30">
        <f t="shared" si="67"/>
        <v>-0.43247621687911453</v>
      </c>
      <c r="Y87" s="31">
        <f t="shared" si="68"/>
        <v>-0.46960489402440586</v>
      </c>
      <c r="Z87" s="31">
        <f t="shared" si="69"/>
        <v>-18.671385772414776</v>
      </c>
      <c r="AA87" s="31">
        <f t="shared" si="70"/>
        <v>3.9604844817184271E-4</v>
      </c>
      <c r="AB87" s="31">
        <f t="shared" si="71"/>
        <v>-0.54714361351137386</v>
      </c>
      <c r="AC87" s="31">
        <f t="shared" si="83"/>
        <v>1.4490419303247363E-7</v>
      </c>
      <c r="AD87" s="31">
        <f t="shared" si="72"/>
        <v>1.0465764342669659E-2</v>
      </c>
      <c r="AE87" s="31">
        <f t="shared" si="84"/>
        <v>-0.90168491755115554</v>
      </c>
      <c r="AF87" s="31">
        <f t="shared" si="85"/>
        <v>-19.208063621583481</v>
      </c>
      <c r="AG87" s="31">
        <f t="shared" si="64"/>
        <v>92.110410468749379</v>
      </c>
      <c r="AH87" s="31">
        <f t="shared" si="73"/>
        <v>-59.825306749150499</v>
      </c>
      <c r="AI87" s="31">
        <f t="shared" si="74"/>
        <v>-89.94154019393325</v>
      </c>
      <c r="AJ87" s="31">
        <f t="shared" si="86"/>
        <v>0.10317179225932882</v>
      </c>
      <c r="AK87" s="31">
        <f t="shared" si="75"/>
        <v>8.8135497630563151</v>
      </c>
      <c r="AL87" s="32">
        <f t="shared" si="76"/>
        <v>-9.3965318054112045E-5</v>
      </c>
      <c r="AM87" s="31">
        <f t="shared" si="77"/>
        <v>-0.2665099867918907</v>
      </c>
      <c r="AN87" s="31">
        <f t="shared" si="87"/>
        <v>32.38818154654016</v>
      </c>
      <c r="AO87" s="31">
        <f t="shared" si="88"/>
        <v>-81.394500417668823</v>
      </c>
      <c r="AP87" s="30">
        <f t="shared" si="65"/>
        <v>23.609121289162623</v>
      </c>
      <c r="AQ87" s="30">
        <f t="shared" si="66"/>
        <v>-26.68237036067254</v>
      </c>
      <c r="AR87" s="31">
        <f t="shared" si="89"/>
        <v>28.413247557479092</v>
      </c>
      <c r="AS87" s="33">
        <f t="shared" si="90"/>
        <v>-100.6025640392523</v>
      </c>
      <c r="AT87" s="31">
        <f t="shared" si="78"/>
        <v>1.9865145810995442E-12</v>
      </c>
      <c r="AU87" s="31">
        <f t="shared" si="79"/>
        <v>3.8756348907814702E-5</v>
      </c>
      <c r="AV87" s="32">
        <f t="shared" si="80"/>
        <v>-3.8573098662131493E-15</v>
      </c>
      <c r="AW87" s="31">
        <f t="shared" si="81"/>
        <v>-1.7956609532580972E-6</v>
      </c>
      <c r="AX87" s="34">
        <f t="shared" si="91"/>
        <v>1.9826572712333309E-12</v>
      </c>
      <c r="AY87" s="35">
        <f t="shared" si="92"/>
        <v>3.6960687954556602E-5</v>
      </c>
      <c r="AZ87" s="10">
        <f t="shared" si="93"/>
        <v>28.413247557481075</v>
      </c>
      <c r="BA87" s="10">
        <f t="shared" si="94"/>
        <v>-100.60252707856435</v>
      </c>
      <c r="BB87" s="10">
        <f t="shared" si="95"/>
        <v>79.39747292143565</v>
      </c>
      <c r="BC87" s="48"/>
      <c r="BD87" s="46">
        <f t="shared" si="96"/>
        <v>28</v>
      </c>
      <c r="BE87" s="46">
        <f t="shared" si="97"/>
        <v>-101</v>
      </c>
      <c r="BF87" s="46">
        <f t="shared" si="98"/>
        <v>79</v>
      </c>
    </row>
    <row r="88" spans="22:58" x14ac:dyDescent="0.2">
      <c r="V88" s="29">
        <v>1.84</v>
      </c>
      <c r="W88" s="38">
        <f t="shared" si="82"/>
        <v>691.8309709189366</v>
      </c>
      <c r="X88" s="30">
        <f t="shared" si="67"/>
        <v>-0.43247621687911453</v>
      </c>
      <c r="Y88" s="31">
        <f t="shared" si="68"/>
        <v>-0.49053161724759731</v>
      </c>
      <c r="Z88" s="31">
        <f t="shared" si="69"/>
        <v>-19.075184305681876</v>
      </c>
      <c r="AA88" s="31">
        <f t="shared" si="70"/>
        <v>4.1471274533912914E-4</v>
      </c>
      <c r="AB88" s="31">
        <f t="shared" si="71"/>
        <v>-0.55988742340693309</v>
      </c>
      <c r="AC88" s="31">
        <f t="shared" si="83"/>
        <v>1.5173331702346947E-7</v>
      </c>
      <c r="AD88" s="31">
        <f t="shared" si="72"/>
        <v>1.0709543305102199E-2</v>
      </c>
      <c r="AE88" s="31">
        <f t="shared" si="84"/>
        <v>-0.92259296964805571</v>
      </c>
      <c r="AF88" s="31">
        <f t="shared" si="85"/>
        <v>-19.62436218578371</v>
      </c>
      <c r="AG88" s="31">
        <f t="shared" si="64"/>
        <v>92.110410468749379</v>
      </c>
      <c r="AH88" s="31">
        <f t="shared" si="73"/>
        <v>-60.025306545663007</v>
      </c>
      <c r="AI88" s="31">
        <f t="shared" si="74"/>
        <v>-89.942870900689471</v>
      </c>
      <c r="AJ88" s="31">
        <f t="shared" si="86"/>
        <v>0.10797417220398668</v>
      </c>
      <c r="AK88" s="31">
        <f t="shared" si="75"/>
        <v>9.0155092455079675</v>
      </c>
      <c r="AL88" s="32">
        <f t="shared" si="76"/>
        <v>-9.8393716894595097E-5</v>
      </c>
      <c r="AM88" s="31">
        <f t="shared" si="77"/>
        <v>-0.27271770916207411</v>
      </c>
      <c r="AN88" s="31">
        <f t="shared" si="87"/>
        <v>32.192979701573464</v>
      </c>
      <c r="AO88" s="31">
        <f t="shared" si="88"/>
        <v>-81.20007936434358</v>
      </c>
      <c r="AP88" s="30">
        <f t="shared" si="65"/>
        <v>23.609121289162623</v>
      </c>
      <c r="AQ88" s="30">
        <f t="shared" si="66"/>
        <v>-26.68237036067254</v>
      </c>
      <c r="AR88" s="31">
        <f t="shared" si="89"/>
        <v>28.197137660415489</v>
      </c>
      <c r="AS88" s="33">
        <f t="shared" si="90"/>
        <v>-100.82444155012729</v>
      </c>
      <c r="AT88" s="31">
        <f t="shared" si="78"/>
        <v>2.0810186728217443E-12</v>
      </c>
      <c r="AU88" s="31">
        <f t="shared" si="79"/>
        <v>3.9659100243754352E-5</v>
      </c>
      <c r="AV88" s="32">
        <f t="shared" si="80"/>
        <v>-3.8573098662131493E-15</v>
      </c>
      <c r="AW88" s="31">
        <f t="shared" si="81"/>
        <v>-1.8374872699811895E-6</v>
      </c>
      <c r="AX88" s="34">
        <f t="shared" si="91"/>
        <v>2.0771613629555309E-12</v>
      </c>
      <c r="AY88" s="35">
        <f t="shared" si="92"/>
        <v>3.7821612973773162E-5</v>
      </c>
      <c r="AZ88" s="10">
        <f t="shared" si="93"/>
        <v>28.197137660417567</v>
      </c>
      <c r="BA88" s="10">
        <f t="shared" si="94"/>
        <v>-100.82440372851431</v>
      </c>
      <c r="BB88" s="10">
        <f t="shared" si="95"/>
        <v>79.175596271485688</v>
      </c>
      <c r="BC88" s="37"/>
      <c r="BD88" s="46">
        <f t="shared" si="96"/>
        <v>28</v>
      </c>
      <c r="BE88" s="46">
        <f t="shared" si="97"/>
        <v>-101</v>
      </c>
      <c r="BF88" s="46">
        <f t="shared" si="98"/>
        <v>79</v>
      </c>
    </row>
    <row r="89" spans="22:58" x14ac:dyDescent="0.2">
      <c r="V89" s="29">
        <v>1.85</v>
      </c>
      <c r="W89" s="36">
        <f t="shared" si="82"/>
        <v>707.94578438413862</v>
      </c>
      <c r="X89" s="30">
        <f t="shared" si="67"/>
        <v>-0.43247621687911453</v>
      </c>
      <c r="Y89" s="31">
        <f t="shared" si="68"/>
        <v>-0.51233704381008183</v>
      </c>
      <c r="Z89" s="31">
        <f t="shared" si="69"/>
        <v>-19.486360783680031</v>
      </c>
      <c r="AA89" s="31">
        <f t="shared" si="70"/>
        <v>4.3425657776193589E-4</v>
      </c>
      <c r="AB89" s="31">
        <f t="shared" si="71"/>
        <v>-0.57292801740903465</v>
      </c>
      <c r="AC89" s="31">
        <f t="shared" si="83"/>
        <v>1.5888428722383186E-7</v>
      </c>
      <c r="AD89" s="31">
        <f t="shared" si="72"/>
        <v>1.0959000608623428E-2</v>
      </c>
      <c r="AE89" s="31">
        <f t="shared" si="84"/>
        <v>-0.94437884522714721</v>
      </c>
      <c r="AF89" s="31">
        <f t="shared" si="85"/>
        <v>-20.048329800480442</v>
      </c>
      <c r="AG89" s="31">
        <f t="shared" si="64"/>
        <v>92.110410468749379</v>
      </c>
      <c r="AH89" s="31">
        <f t="shared" si="73"/>
        <v>-60.22530635133397</v>
      </c>
      <c r="AI89" s="31">
        <f t="shared" si="74"/>
        <v>-89.94417131692137</v>
      </c>
      <c r="AJ89" s="31">
        <f t="shared" si="86"/>
        <v>0.11299719610207411</v>
      </c>
      <c r="AK89" s="31">
        <f t="shared" si="75"/>
        <v>9.2219393437023314</v>
      </c>
      <c r="AL89" s="32">
        <f t="shared" si="76"/>
        <v>-1.0303081490465414E-4</v>
      </c>
      <c r="AM89" s="31">
        <f t="shared" si="77"/>
        <v>-0.2790700213321568</v>
      </c>
      <c r="AN89" s="31">
        <f t="shared" si="87"/>
        <v>31.997998282702579</v>
      </c>
      <c r="AO89" s="31">
        <f t="shared" si="88"/>
        <v>-81.001301994551199</v>
      </c>
      <c r="AP89" s="30">
        <f t="shared" si="65"/>
        <v>23.609121289162623</v>
      </c>
      <c r="AQ89" s="30">
        <f t="shared" si="66"/>
        <v>-26.68237036067254</v>
      </c>
      <c r="AR89" s="31">
        <f t="shared" si="89"/>
        <v>27.980370365965516</v>
      </c>
      <c r="AS89" s="33">
        <f t="shared" si="90"/>
        <v>-101.04963179503164</v>
      </c>
      <c r="AT89" s="31">
        <f t="shared" si="78"/>
        <v>2.1774514194770493E-12</v>
      </c>
      <c r="AU89" s="31">
        <f t="shared" si="79"/>
        <v>4.0582879359593509E-5</v>
      </c>
      <c r="AV89" s="32">
        <f t="shared" si="80"/>
        <v>-3.8573098662131493E-15</v>
      </c>
      <c r="AW89" s="31">
        <f t="shared" si="81"/>
        <v>-1.8802878467768471E-6</v>
      </c>
      <c r="AX89" s="34">
        <f t="shared" si="91"/>
        <v>2.173594109610836E-12</v>
      </c>
      <c r="AY89" s="35">
        <f t="shared" si="92"/>
        <v>3.8702591512816663E-5</v>
      </c>
      <c r="AZ89" s="10">
        <f t="shared" si="93"/>
        <v>27.980370365967691</v>
      </c>
      <c r="BA89" s="10">
        <f t="shared" si="94"/>
        <v>-101.04959309244013</v>
      </c>
      <c r="BB89" s="10">
        <f t="shared" si="95"/>
        <v>78.950406907559866</v>
      </c>
      <c r="BC89" s="48"/>
      <c r="BD89" s="46">
        <f t="shared" si="96"/>
        <v>28</v>
      </c>
      <c r="BE89" s="46">
        <f t="shared" si="97"/>
        <v>-101</v>
      </c>
      <c r="BF89" s="46">
        <f t="shared" si="98"/>
        <v>79</v>
      </c>
    </row>
    <row r="90" spans="22:58" x14ac:dyDescent="0.2">
      <c r="V90" s="29">
        <v>1.86</v>
      </c>
      <c r="W90" s="38">
        <f t="shared" si="82"/>
        <v>724.4359600749907</v>
      </c>
      <c r="X90" s="30">
        <f t="shared" si="67"/>
        <v>-0.43247621687911453</v>
      </c>
      <c r="Y90" s="31">
        <f t="shared" si="68"/>
        <v>-0.53505338899500221</v>
      </c>
      <c r="Z90" s="31">
        <f t="shared" si="69"/>
        <v>-19.904963757665726</v>
      </c>
      <c r="AA90" s="31">
        <f t="shared" si="70"/>
        <v>4.5472138836503479E-4</v>
      </c>
      <c r="AB90" s="31">
        <f t="shared" si="71"/>
        <v>-0.58627230440585898</v>
      </c>
      <c r="AC90" s="31">
        <f t="shared" si="83"/>
        <v>1.6637227250352415E-7</v>
      </c>
      <c r="AD90" s="31">
        <f t="shared" si="72"/>
        <v>1.1214268518759762E-2</v>
      </c>
      <c r="AE90" s="31">
        <f t="shared" si="84"/>
        <v>-0.96707471811347923</v>
      </c>
      <c r="AF90" s="31">
        <f t="shared" si="85"/>
        <v>-20.480021793552826</v>
      </c>
      <c r="AG90" s="31">
        <f t="shared" si="64"/>
        <v>92.110410468749379</v>
      </c>
      <c r="AH90" s="31">
        <f t="shared" si="73"/>
        <v>-60.425306165751152</v>
      </c>
      <c r="AI90" s="31">
        <f t="shared" si="74"/>
        <v>-89.945442132121485</v>
      </c>
      <c r="AJ90" s="31">
        <f t="shared" si="86"/>
        <v>0.11825072849369045</v>
      </c>
      <c r="AK90" s="31">
        <f t="shared" si="75"/>
        <v>9.4329280616981031</v>
      </c>
      <c r="AL90" s="32">
        <f t="shared" si="76"/>
        <v>-1.0788644730475528E-4</v>
      </c>
      <c r="AM90" s="31">
        <f t="shared" si="77"/>
        <v>-0.28557029075711976</v>
      </c>
      <c r="AN90" s="31">
        <f t="shared" si="87"/>
        <v>31.803247145044612</v>
      </c>
      <c r="AO90" s="31">
        <f t="shared" si="88"/>
        <v>-80.7980843611805</v>
      </c>
      <c r="AP90" s="30">
        <f t="shared" si="65"/>
        <v>23.609121289162623</v>
      </c>
      <c r="AQ90" s="30">
        <f t="shared" si="66"/>
        <v>-26.68237036067254</v>
      </c>
      <c r="AR90" s="31">
        <f t="shared" si="89"/>
        <v>27.762923355421218</v>
      </c>
      <c r="AS90" s="33">
        <f t="shared" si="90"/>
        <v>-101.27810615473332</v>
      </c>
      <c r="AT90" s="31">
        <f t="shared" si="78"/>
        <v>2.2815987858647778E-12</v>
      </c>
      <c r="AU90" s="31">
        <f t="shared" si="79"/>
        <v>4.1528176055246966E-5</v>
      </c>
      <c r="AV90" s="32">
        <f t="shared" si="80"/>
        <v>-3.8573098662131493E-15</v>
      </c>
      <c r="AW90" s="31">
        <f t="shared" si="81"/>
        <v>-1.9240853770774156E-6</v>
      </c>
      <c r="AX90" s="34">
        <f t="shared" si="91"/>
        <v>2.2777414759985645E-12</v>
      </c>
      <c r="AY90" s="35">
        <f t="shared" si="92"/>
        <v>3.9604090678169552E-5</v>
      </c>
      <c r="AZ90" s="10">
        <f t="shared" si="93"/>
        <v>27.762923355423496</v>
      </c>
      <c r="BA90" s="10">
        <f t="shared" si="94"/>
        <v>-101.27806655064265</v>
      </c>
      <c r="BB90" s="10">
        <f t="shared" si="95"/>
        <v>78.721933449357351</v>
      </c>
      <c r="BC90" s="37"/>
      <c r="BD90" s="46">
        <f t="shared" si="96"/>
        <v>28</v>
      </c>
      <c r="BE90" s="46">
        <f t="shared" si="97"/>
        <v>-101</v>
      </c>
      <c r="BF90" s="46">
        <f t="shared" si="98"/>
        <v>79</v>
      </c>
    </row>
    <row r="91" spans="22:58" x14ac:dyDescent="0.2">
      <c r="V91" s="29">
        <v>1.87</v>
      </c>
      <c r="W91" s="36">
        <f t="shared" si="82"/>
        <v>741.31024130091816</v>
      </c>
      <c r="X91" s="30">
        <f t="shared" si="67"/>
        <v>-0.43247621687911453</v>
      </c>
      <c r="Y91" s="31">
        <f t="shared" si="68"/>
        <v>-0.55871365303553699</v>
      </c>
      <c r="Z91" s="31">
        <f t="shared" si="69"/>
        <v>-20.331036369215298</v>
      </c>
      <c r="AA91" s="31">
        <f t="shared" si="70"/>
        <v>4.7615057242072828E-4</v>
      </c>
      <c r="AB91" s="31">
        <f t="shared" si="71"/>
        <v>-0.59992735392098284</v>
      </c>
      <c r="AC91" s="31">
        <f t="shared" si="83"/>
        <v>1.7421315726338523E-7</v>
      </c>
      <c r="AD91" s="31">
        <f t="shared" si="72"/>
        <v>1.1475482381895476E-2</v>
      </c>
      <c r="AE91" s="31">
        <f t="shared" si="84"/>
        <v>-0.99071354512907361</v>
      </c>
      <c r="AF91" s="31">
        <f t="shared" si="85"/>
        <v>-20.919488240754383</v>
      </c>
      <c r="AG91" s="31">
        <f t="shared" si="64"/>
        <v>92.110410468749379</v>
      </c>
      <c r="AH91" s="31">
        <f t="shared" si="73"/>
        <v>-60.62530598852095</v>
      </c>
      <c r="AI91" s="31">
        <f t="shared" si="74"/>
        <v>-89.946684020087872</v>
      </c>
      <c r="AJ91" s="31">
        <f t="shared" si="86"/>
        <v>0.12374504936904847</v>
      </c>
      <c r="AK91" s="31">
        <f t="shared" si="75"/>
        <v>9.6485643681416811</v>
      </c>
      <c r="AL91" s="32">
        <f t="shared" si="76"/>
        <v>-1.1297091278913895E-4</v>
      </c>
      <c r="AM91" s="31">
        <f t="shared" si="77"/>
        <v>-0.29222196329614153</v>
      </c>
      <c r="AN91" s="31">
        <f t="shared" si="87"/>
        <v>31.60873655868469</v>
      </c>
      <c r="AO91" s="31">
        <f t="shared" si="88"/>
        <v>-80.590341615242338</v>
      </c>
      <c r="AP91" s="30">
        <f t="shared" si="65"/>
        <v>23.609121289162623</v>
      </c>
      <c r="AQ91" s="30">
        <f t="shared" si="66"/>
        <v>-26.68237036067254</v>
      </c>
      <c r="AR91" s="31">
        <f t="shared" si="89"/>
        <v>27.544773942045705</v>
      </c>
      <c r="AS91" s="33">
        <f t="shared" si="90"/>
        <v>-101.50982985599671</v>
      </c>
      <c r="AT91" s="31">
        <f t="shared" si="78"/>
        <v>2.3876748071856106E-12</v>
      </c>
      <c r="AU91" s="31">
        <f t="shared" si="79"/>
        <v>4.2495491539535283E-5</v>
      </c>
      <c r="AV91" s="32">
        <f t="shared" si="80"/>
        <v>-3.8573098662131493E-15</v>
      </c>
      <c r="AW91" s="31">
        <f t="shared" si="81"/>
        <v>-1.968903082913192E-6</v>
      </c>
      <c r="AX91" s="34">
        <f t="shared" si="91"/>
        <v>2.3838174973193972E-12</v>
      </c>
      <c r="AY91" s="35">
        <f t="shared" si="92"/>
        <v>4.0526588456622092E-5</v>
      </c>
      <c r="AZ91" s="10">
        <f t="shared" si="93"/>
        <v>27.544773942048089</v>
      </c>
      <c r="BA91" s="10">
        <f t="shared" si="94"/>
        <v>-101.50978932940826</v>
      </c>
      <c r="BB91" s="10">
        <f t="shared" si="95"/>
        <v>78.490210670591736</v>
      </c>
      <c r="BC91" s="48"/>
      <c r="BD91" s="46">
        <f t="shared" si="96"/>
        <v>28</v>
      </c>
      <c r="BE91" s="46">
        <f t="shared" si="97"/>
        <v>-102</v>
      </c>
      <c r="BF91" s="46">
        <f t="shared" si="98"/>
        <v>78</v>
      </c>
    </row>
    <row r="92" spans="22:58" x14ac:dyDescent="0.2">
      <c r="V92" s="29">
        <v>1.88</v>
      </c>
      <c r="W92" s="38">
        <f t="shared" si="82"/>
        <v>758.57757502918366</v>
      </c>
      <c r="X92" s="30">
        <f t="shared" si="67"/>
        <v>-0.43247621687911453</v>
      </c>
      <c r="Y92" s="31">
        <f t="shared" si="68"/>
        <v>-0.58335160650658469</v>
      </c>
      <c r="Z92" s="31">
        <f t="shared" si="69"/>
        <v>-20.764615978375971</v>
      </c>
      <c r="AA92" s="31">
        <f t="shared" si="70"/>
        <v>4.9858956947797326E-4</v>
      </c>
      <c r="AB92" s="31">
        <f t="shared" si="71"/>
        <v>-0.6139003998340874</v>
      </c>
      <c r="AC92" s="31">
        <f t="shared" si="83"/>
        <v>1.8242357036494345E-7</v>
      </c>
      <c r="AD92" s="31">
        <f t="shared" si="72"/>
        <v>1.1742780697034907E-2</v>
      </c>
      <c r="AE92" s="31">
        <f t="shared" si="84"/>
        <v>-1.0153290513926507</v>
      </c>
      <c r="AF92" s="31">
        <f t="shared" si="85"/>
        <v>-21.366773597513024</v>
      </c>
      <c r="AG92" s="31">
        <f t="shared" si="64"/>
        <v>92.110410468749379</v>
      </c>
      <c r="AH92" s="31">
        <f t="shared" si="73"/>
        <v>-60.825305819267385</v>
      </c>
      <c r="AI92" s="31">
        <f t="shared" si="74"/>
        <v>-89.947897639281294</v>
      </c>
      <c r="AJ92" s="31">
        <f t="shared" si="86"/>
        <v>0.12949086927317727</v>
      </c>
      <c r="AK92" s="31">
        <f t="shared" si="75"/>
        <v>9.8689381490618651</v>
      </c>
      <c r="AL92" s="32">
        <f t="shared" si="76"/>
        <v>-1.1829499537208479E-4</v>
      </c>
      <c r="AM92" s="31">
        <f t="shared" si="77"/>
        <v>-0.2990285650364401</v>
      </c>
      <c r="AN92" s="31">
        <f t="shared" si="87"/>
        <v>31.4144772237598</v>
      </c>
      <c r="AO92" s="31">
        <f t="shared" si="88"/>
        <v>-80.377988055255869</v>
      </c>
      <c r="AP92" s="30">
        <f t="shared" si="65"/>
        <v>23.609121289162623</v>
      </c>
      <c r="AQ92" s="30">
        <f t="shared" si="66"/>
        <v>-26.68237036067254</v>
      </c>
      <c r="AR92" s="31">
        <f t="shared" si="89"/>
        <v>27.325899100857232</v>
      </c>
      <c r="AS92" s="33">
        <f t="shared" si="90"/>
        <v>-101.74476165276889</v>
      </c>
      <c r="AT92" s="31">
        <f t="shared" si="78"/>
        <v>2.5014654482388667E-12</v>
      </c>
      <c r="AU92" s="31">
        <f t="shared" si="79"/>
        <v>4.3485338695932108E-5</v>
      </c>
      <c r="AV92" s="32">
        <f t="shared" si="80"/>
        <v>-5.7859647993197248E-15</v>
      </c>
      <c r="AW92" s="31">
        <f t="shared" si="81"/>
        <v>-2.0147647272250399E-6</v>
      </c>
      <c r="AX92" s="34">
        <f t="shared" si="91"/>
        <v>2.4956794834395471E-12</v>
      </c>
      <c r="AY92" s="35">
        <f t="shared" si="92"/>
        <v>4.147057396870707E-5</v>
      </c>
      <c r="AZ92" s="10">
        <f t="shared" si="93"/>
        <v>27.325899100859726</v>
      </c>
      <c r="BA92" s="10">
        <f t="shared" si="94"/>
        <v>-101.74472018219491</v>
      </c>
      <c r="BB92" s="10">
        <f t="shared" si="95"/>
        <v>78.255279817805089</v>
      </c>
      <c r="BC92" s="37"/>
      <c r="BD92" s="46">
        <f t="shared" si="96"/>
        <v>27</v>
      </c>
      <c r="BE92" s="46">
        <f t="shared" si="97"/>
        <v>-102</v>
      </c>
      <c r="BF92" s="46">
        <f t="shared" si="98"/>
        <v>78</v>
      </c>
    </row>
    <row r="93" spans="22:58" x14ac:dyDescent="0.2">
      <c r="V93" s="29">
        <v>1.89</v>
      </c>
      <c r="W93" s="36">
        <f t="shared" si="82"/>
        <v>776.2471166286922</v>
      </c>
      <c r="X93" s="30">
        <f t="shared" si="67"/>
        <v>-0.43247621687911453</v>
      </c>
      <c r="Y93" s="31">
        <f t="shared" si="68"/>
        <v>-0.60900177226111685</v>
      </c>
      <c r="Z93" s="31">
        <f t="shared" si="69"/>
        <v>-21.205733784649393</v>
      </c>
      <c r="AA93" s="31">
        <f t="shared" si="70"/>
        <v>5.2208595962563052E-4</v>
      </c>
      <c r="AB93" s="31">
        <f t="shared" si="71"/>
        <v>-0.62819884418684258</v>
      </c>
      <c r="AC93" s="31">
        <f t="shared" si="83"/>
        <v>1.9102092756081382E-7</v>
      </c>
      <c r="AD93" s="31">
        <f t="shared" si="72"/>
        <v>1.2016305189236321E-2</v>
      </c>
      <c r="AE93" s="31">
        <f t="shared" si="84"/>
        <v>-1.0409557121596784</v>
      </c>
      <c r="AF93" s="31">
        <f t="shared" si="85"/>
        <v>-21.821916323647002</v>
      </c>
      <c r="AG93" s="31">
        <f t="shared" si="64"/>
        <v>92.110410468749379</v>
      </c>
      <c r="AH93" s="31">
        <f t="shared" si="73"/>
        <v>-61.025305657631506</v>
      </c>
      <c r="AI93" s="31">
        <f t="shared" si="74"/>
        <v>-89.94908363317434</v>
      </c>
      <c r="AJ93" s="31">
        <f t="shared" si="86"/>
        <v>0.13549934473239209</v>
      </c>
      <c r="AK93" s="31">
        <f t="shared" si="75"/>
        <v>10.094140155486423</v>
      </c>
      <c r="AL93" s="32">
        <f t="shared" si="76"/>
        <v>-1.2386998723941527E-4</v>
      </c>
      <c r="AM93" s="31">
        <f t="shared" si="77"/>
        <v>-0.305993704159428</v>
      </c>
      <c r="AN93" s="31">
        <f t="shared" si="87"/>
        <v>31.220480285863026</v>
      </c>
      <c r="AO93" s="31">
        <f t="shared" si="88"/>
        <v>-80.160937181847345</v>
      </c>
      <c r="AP93" s="30">
        <f t="shared" si="65"/>
        <v>23.609121289162623</v>
      </c>
      <c r="AQ93" s="30">
        <f t="shared" si="66"/>
        <v>-26.68237036067254</v>
      </c>
      <c r="AR93" s="31">
        <f t="shared" si="89"/>
        <v>27.10627550219343</v>
      </c>
      <c r="AS93" s="33">
        <f t="shared" si="90"/>
        <v>-101.98285350549435</v>
      </c>
      <c r="AT93" s="31">
        <f t="shared" si="78"/>
        <v>2.6191133991583329E-12</v>
      </c>
      <c r="AU93" s="31">
        <f t="shared" si="79"/>
        <v>4.4498242354502061E-5</v>
      </c>
      <c r="AV93" s="32">
        <f t="shared" si="80"/>
        <v>-5.7859647993197248E-15</v>
      </c>
      <c r="AW93" s="31">
        <f t="shared" si="81"/>
        <v>-2.06169462646383E-6</v>
      </c>
      <c r="AX93" s="34">
        <f t="shared" si="91"/>
        <v>2.6133274343590133E-12</v>
      </c>
      <c r="AY93" s="35">
        <f t="shared" si="92"/>
        <v>4.243654772803823E-5</v>
      </c>
      <c r="AZ93" s="10">
        <f t="shared" si="93"/>
        <v>27.106275502196045</v>
      </c>
      <c r="BA93" s="10">
        <f t="shared" si="94"/>
        <v>-101.98281106894662</v>
      </c>
      <c r="BB93" s="10">
        <f t="shared" si="95"/>
        <v>78.017188931053383</v>
      </c>
      <c r="BC93" s="48"/>
      <c r="BD93" s="46">
        <f t="shared" si="96"/>
        <v>27</v>
      </c>
      <c r="BE93" s="46">
        <f t="shared" si="97"/>
        <v>-102</v>
      </c>
      <c r="BF93" s="46">
        <f t="shared" si="98"/>
        <v>78</v>
      </c>
    </row>
    <row r="94" spans="22:58" x14ac:dyDescent="0.2">
      <c r="V94" s="29">
        <v>1.9</v>
      </c>
      <c r="W94" s="38">
        <f t="shared" si="82"/>
        <v>794.32823472428197</v>
      </c>
      <c r="X94" s="30">
        <f t="shared" si="67"/>
        <v>-0.43247621687911453</v>
      </c>
      <c r="Y94" s="31">
        <f t="shared" si="68"/>
        <v>-0.63569940370794287</v>
      </c>
      <c r="Z94" s="31">
        <f t="shared" si="69"/>
        <v>-21.654414442014971</v>
      </c>
      <c r="AA94" s="31">
        <f t="shared" si="70"/>
        <v>5.4668956427622064E-4</v>
      </c>
      <c r="AB94" s="31">
        <f t="shared" si="71"/>
        <v>-0.64283026107582442</v>
      </c>
      <c r="AC94" s="31">
        <f t="shared" si="83"/>
        <v>2.0002346621047489E-7</v>
      </c>
      <c r="AD94" s="31">
        <f t="shared" si="72"/>
        <v>1.2296200884756078E-2</v>
      </c>
      <c r="AE94" s="31">
        <f t="shared" si="84"/>
        <v>-1.0676287309993149</v>
      </c>
      <c r="AF94" s="31">
        <f t="shared" si="85"/>
        <v>-22.284948502206042</v>
      </c>
      <c r="AG94" s="31">
        <f t="shared" si="64"/>
        <v>92.110410468749379</v>
      </c>
      <c r="AH94" s="31">
        <f t="shared" si="73"/>
        <v>-61.22530550327042</v>
      </c>
      <c r="AI94" s="31">
        <f t="shared" si="74"/>
        <v>-89.950242630592612</v>
      </c>
      <c r="AJ94" s="31">
        <f t="shared" si="86"/>
        <v>0.14178209398580777</v>
      </c>
      <c r="AK94" s="31">
        <f t="shared" si="75"/>
        <v>10.32426194556751</v>
      </c>
      <c r="AL94" s="32">
        <f t="shared" si="76"/>
        <v>-1.297077127094255E-4</v>
      </c>
      <c r="AM94" s="31">
        <f t="shared" si="77"/>
        <v>-0.31312107285014495</v>
      </c>
      <c r="AN94" s="31">
        <f t="shared" si="87"/>
        <v>31.026757351752057</v>
      </c>
      <c r="AO94" s="31">
        <f t="shared" si="88"/>
        <v>-79.93910175787525</v>
      </c>
      <c r="AP94" s="30">
        <f t="shared" si="65"/>
        <v>23.609121289162623</v>
      </c>
      <c r="AQ94" s="30">
        <f t="shared" si="66"/>
        <v>-26.68237036067254</v>
      </c>
      <c r="AR94" s="31">
        <f t="shared" si="89"/>
        <v>26.885879549242826</v>
      </c>
      <c r="AS94" s="33">
        <f t="shared" si="90"/>
        <v>-102.2240502600813</v>
      </c>
      <c r="AT94" s="31">
        <f t="shared" si="78"/>
        <v>2.7425473148771155E-12</v>
      </c>
      <c r="AU94" s="31">
        <f t="shared" si="79"/>
        <v>4.5534739570172174E-5</v>
      </c>
      <c r="AV94" s="32">
        <f t="shared" si="80"/>
        <v>-5.7859647993197248E-15</v>
      </c>
      <c r="AW94" s="31">
        <f t="shared" si="81"/>
        <v>-2.1097176634833239E-6</v>
      </c>
      <c r="AX94" s="34">
        <f t="shared" si="91"/>
        <v>2.7367613500777959E-12</v>
      </c>
      <c r="AY94" s="35">
        <f t="shared" si="92"/>
        <v>4.342502190668885E-5</v>
      </c>
      <c r="AZ94" s="10">
        <f t="shared" si="93"/>
        <v>26.885879549245562</v>
      </c>
      <c r="BA94" s="10">
        <f t="shared" si="94"/>
        <v>-102.2240068350594</v>
      </c>
      <c r="BB94" s="10">
        <f t="shared" si="95"/>
        <v>77.775993164940601</v>
      </c>
      <c r="BC94" s="37"/>
      <c r="BD94" s="46">
        <f t="shared" si="96"/>
        <v>27</v>
      </c>
      <c r="BE94" s="46">
        <f t="shared" si="97"/>
        <v>-102</v>
      </c>
      <c r="BF94" s="46">
        <f t="shared" si="98"/>
        <v>78</v>
      </c>
    </row>
    <row r="95" spans="22:58" x14ac:dyDescent="0.2">
      <c r="V95" s="29">
        <v>1.91</v>
      </c>
      <c r="W95" s="36">
        <f t="shared" si="82"/>
        <v>812.83051616409966</v>
      </c>
      <c r="X95" s="30">
        <f t="shared" si="67"/>
        <v>-0.43247621687911453</v>
      </c>
      <c r="Y95" s="31">
        <f t="shared" si="68"/>
        <v>-0.66348045923278265</v>
      </c>
      <c r="Z95" s="31">
        <f t="shared" si="69"/>
        <v>-22.110675669358454</v>
      </c>
      <c r="AA95" s="31">
        <f t="shared" si="70"/>
        <v>5.7245255170085328E-4</v>
      </c>
      <c r="AB95" s="31">
        <f t="shared" si="71"/>
        <v>-0.65780240063440376</v>
      </c>
      <c r="AC95" s="31">
        <f t="shared" si="83"/>
        <v>2.0945028192469901E-7</v>
      </c>
      <c r="AD95" s="31">
        <f t="shared" si="72"/>
        <v>1.2582616187943339E-2</v>
      </c>
      <c r="AE95" s="31">
        <f t="shared" si="84"/>
        <v>-1.0953840141099145</v>
      </c>
      <c r="AF95" s="31">
        <f t="shared" si="85"/>
        <v>-22.755895453804914</v>
      </c>
      <c r="AG95" s="31">
        <f t="shared" si="64"/>
        <v>92.110410468749379</v>
      </c>
      <c r="AH95" s="31">
        <f t="shared" si="73"/>
        <v>-61.425305355856722</v>
      </c>
      <c r="AI95" s="31">
        <f t="shared" si="74"/>
        <v>-89.951375246048102</v>
      </c>
      <c r="AJ95" s="31">
        <f t="shared" si="86"/>
        <v>0.1483512130020144</v>
      </c>
      <c r="AK95" s="31">
        <f t="shared" si="75"/>
        <v>10.559395820892885</v>
      </c>
      <c r="AL95" s="32">
        <f t="shared" si="76"/>
        <v>-1.3582055329363875E-4</v>
      </c>
      <c r="AM95" s="31">
        <f t="shared" si="77"/>
        <v>-0.32041444925097323</v>
      </c>
      <c r="AN95" s="31">
        <f t="shared" si="87"/>
        <v>30.83332050534138</v>
      </c>
      <c r="AO95" s="31">
        <f t="shared" si="88"/>
        <v>-79.712393874406189</v>
      </c>
      <c r="AP95" s="30">
        <f t="shared" si="65"/>
        <v>23.609121289162623</v>
      </c>
      <c r="AQ95" s="30">
        <f t="shared" si="66"/>
        <v>-26.68237036067254</v>
      </c>
      <c r="AR95" s="31">
        <f t="shared" si="89"/>
        <v>26.664687419721549</v>
      </c>
      <c r="AS95" s="33">
        <f t="shared" si="90"/>
        <v>-102.4682893282111</v>
      </c>
      <c r="AT95" s="31">
        <f t="shared" si="78"/>
        <v>2.8717671953952144E-12</v>
      </c>
      <c r="AU95" s="31">
        <f t="shared" si="79"/>
        <v>4.6595379907485879E-5</v>
      </c>
      <c r="AV95" s="32">
        <f t="shared" si="80"/>
        <v>-5.7859647993197248E-15</v>
      </c>
      <c r="AW95" s="31">
        <f t="shared" si="81"/>
        <v>-2.1588593007334115E-6</v>
      </c>
      <c r="AX95" s="34">
        <f t="shared" si="91"/>
        <v>2.8659812305958948E-12</v>
      </c>
      <c r="AY95" s="35">
        <f t="shared" si="92"/>
        <v>4.443652060675247E-5</v>
      </c>
      <c r="AZ95" s="10">
        <f t="shared" si="93"/>
        <v>26.664687419724416</v>
      </c>
      <c r="BA95" s="10">
        <f t="shared" si="94"/>
        <v>-102.46824489169049</v>
      </c>
      <c r="BB95" s="10">
        <f t="shared" si="95"/>
        <v>77.531755108309511</v>
      </c>
      <c r="BC95" s="48"/>
      <c r="BD95" s="46">
        <f t="shared" si="96"/>
        <v>27</v>
      </c>
      <c r="BE95" s="46">
        <f t="shared" si="97"/>
        <v>-102</v>
      </c>
      <c r="BF95" s="46">
        <f t="shared" si="98"/>
        <v>78</v>
      </c>
    </row>
    <row r="96" spans="22:58" x14ac:dyDescent="0.2">
      <c r="V96" s="29">
        <v>1.92</v>
      </c>
      <c r="W96" s="38">
        <f t="shared" si="82"/>
        <v>831.76377110267129</v>
      </c>
      <c r="X96" s="30">
        <f t="shared" si="67"/>
        <v>-0.43247621687911453</v>
      </c>
      <c r="Y96" s="31">
        <f t="shared" si="68"/>
        <v>-0.69238157257169985</v>
      </c>
      <c r="Z96" s="31">
        <f t="shared" si="69"/>
        <v>-22.57452785783174</v>
      </c>
      <c r="AA96" s="31">
        <f t="shared" si="70"/>
        <v>5.9942954751121254E-4</v>
      </c>
      <c r="AB96" s="31">
        <f t="shared" si="71"/>
        <v>-0.67312319310553115</v>
      </c>
      <c r="AC96" s="31">
        <f t="shared" si="83"/>
        <v>2.1932136906729147E-7</v>
      </c>
      <c r="AD96" s="31">
        <f t="shared" si="72"/>
        <v>1.2875702959925725E-2</v>
      </c>
      <c r="AE96" s="31">
        <f t="shared" si="84"/>
        <v>-1.1242581405819343</v>
      </c>
      <c r="AF96" s="31">
        <f t="shared" si="85"/>
        <v>-23.234775347977347</v>
      </c>
      <c r="AG96" s="31">
        <f t="shared" si="64"/>
        <v>92.110410468749379</v>
      </c>
      <c r="AH96" s="31">
        <f t="shared" si="73"/>
        <v>-61.625305215077745</v>
      </c>
      <c r="AI96" s="31">
        <f t="shared" si="74"/>
        <v>-89.952482080064954</v>
      </c>
      <c r="AJ96" s="31">
        <f t="shared" si="86"/>
        <v>0.15521929175775204</v>
      </c>
      <c r="AK96" s="31">
        <f t="shared" si="75"/>
        <v>10.799634756649183</v>
      </c>
      <c r="AL96" s="32">
        <f t="shared" si="76"/>
        <v>-1.4222147395772557E-4</v>
      </c>
      <c r="AM96" s="31">
        <f t="shared" si="77"/>
        <v>-0.3278776994606441</v>
      </c>
      <c r="AN96" s="31">
        <f t="shared" si="87"/>
        <v>30.640182323955429</v>
      </c>
      <c r="AO96" s="31">
        <f t="shared" si="88"/>
        <v>-79.480725022876413</v>
      </c>
      <c r="AP96" s="30">
        <f t="shared" si="65"/>
        <v>23.609121289162623</v>
      </c>
      <c r="AQ96" s="30">
        <f t="shared" si="66"/>
        <v>-26.68237036067254</v>
      </c>
      <c r="AR96" s="31">
        <f t="shared" si="89"/>
        <v>26.442675111863576</v>
      </c>
      <c r="AS96" s="33">
        <f t="shared" si="90"/>
        <v>-102.71550037085376</v>
      </c>
      <c r="AT96" s="31">
        <f t="shared" si="78"/>
        <v>3.0067730407126288E-12</v>
      </c>
      <c r="AU96" s="31">
        <f t="shared" si="79"/>
        <v>4.7680725731989252E-5</v>
      </c>
      <c r="AV96" s="32">
        <f t="shared" si="80"/>
        <v>-5.7859647993197248E-15</v>
      </c>
      <c r="AW96" s="31">
        <f t="shared" si="81"/>
        <v>-2.2091455937606287E-6</v>
      </c>
      <c r="AX96" s="34">
        <f t="shared" si="91"/>
        <v>3.0009870759133092E-12</v>
      </c>
      <c r="AY96" s="35">
        <f t="shared" si="92"/>
        <v>4.547158013822862E-5</v>
      </c>
      <c r="AZ96" s="10">
        <f t="shared" si="93"/>
        <v>26.442675111866578</v>
      </c>
      <c r="BA96" s="10">
        <f t="shared" si="94"/>
        <v>-102.71545489927362</v>
      </c>
      <c r="BB96" s="10">
        <f t="shared" si="95"/>
        <v>77.284545100726376</v>
      </c>
      <c r="BC96" s="37"/>
      <c r="BD96" s="46">
        <f t="shared" si="96"/>
        <v>26</v>
      </c>
      <c r="BE96" s="46">
        <f t="shared" si="97"/>
        <v>-103</v>
      </c>
      <c r="BF96" s="46">
        <f t="shared" si="98"/>
        <v>77</v>
      </c>
    </row>
    <row r="97" spans="22:58" x14ac:dyDescent="0.2">
      <c r="V97" s="29">
        <v>1.93</v>
      </c>
      <c r="W97" s="36">
        <f t="shared" si="82"/>
        <v>851.13803820237661</v>
      </c>
      <c r="X97" s="30">
        <f t="shared" si="67"/>
        <v>-0.43247621687911453</v>
      </c>
      <c r="Y97" s="31">
        <f t="shared" si="68"/>
        <v>-0.72244001895601961</v>
      </c>
      <c r="Z97" s="31">
        <f t="shared" si="69"/>
        <v>-23.045973676836589</v>
      </c>
      <c r="AA97" s="31">
        <f t="shared" si="70"/>
        <v>6.2767775036346753E-4</v>
      </c>
      <c r="AB97" s="31">
        <f t="shared" si="71"/>
        <v>-0.68880075300741972</v>
      </c>
      <c r="AC97" s="31">
        <f t="shared" si="83"/>
        <v>2.296576670427927E-7</v>
      </c>
      <c r="AD97" s="31">
        <f t="shared" si="72"/>
        <v>1.3175616599127809E-2</v>
      </c>
      <c r="AE97" s="31">
        <f t="shared" si="84"/>
        <v>-1.1542883284271035</v>
      </c>
      <c r="AF97" s="31">
        <f t="shared" si="85"/>
        <v>-23.721598813244881</v>
      </c>
      <c r="AG97" s="31">
        <f t="shared" si="64"/>
        <v>92.110410468749379</v>
      </c>
      <c r="AH97" s="31">
        <f t="shared" si="73"/>
        <v>-61.825305080634834</v>
      </c>
      <c r="AI97" s="31">
        <f t="shared" si="74"/>
        <v>-89.953563719497893</v>
      </c>
      <c r="AJ97" s="31">
        <f t="shared" si="86"/>
        <v>0.16239943075170379</v>
      </c>
      <c r="AK97" s="31">
        <f t="shared" si="75"/>
        <v>11.04507232529447</v>
      </c>
      <c r="AL97" s="32">
        <f t="shared" si="76"/>
        <v>-1.4892405060578241E-4</v>
      </c>
      <c r="AM97" s="31">
        <f t="shared" si="77"/>
        <v>-0.33551477957957959</v>
      </c>
      <c r="AN97" s="31">
        <f t="shared" si="87"/>
        <v>30.447355894815644</v>
      </c>
      <c r="AO97" s="31">
        <f t="shared" si="88"/>
        <v>-79.244006173783006</v>
      </c>
      <c r="AP97" s="30">
        <f t="shared" si="65"/>
        <v>23.609121289162623</v>
      </c>
      <c r="AQ97" s="30">
        <f t="shared" si="66"/>
        <v>-26.68237036067254</v>
      </c>
      <c r="AR97" s="31">
        <f t="shared" si="89"/>
        <v>26.21981849487862</v>
      </c>
      <c r="AS97" s="33">
        <f t="shared" si="90"/>
        <v>-102.96560498702789</v>
      </c>
      <c r="AT97" s="31">
        <f t="shared" si="78"/>
        <v>3.1494935057624646E-12</v>
      </c>
      <c r="AU97" s="31">
        <f t="shared" si="79"/>
        <v>4.879135250840469E-5</v>
      </c>
      <c r="AV97" s="32">
        <f t="shared" si="80"/>
        <v>-5.7859647993197248E-15</v>
      </c>
      <c r="AW97" s="31">
        <f t="shared" si="81"/>
        <v>-2.2606032050231567E-6</v>
      </c>
      <c r="AX97" s="34">
        <f t="shared" si="91"/>
        <v>3.143707540963145E-12</v>
      </c>
      <c r="AY97" s="35">
        <f t="shared" si="92"/>
        <v>4.6530749303381532E-5</v>
      </c>
      <c r="AZ97" s="10">
        <f t="shared" si="93"/>
        <v>26.219818494881764</v>
      </c>
      <c r="BA97" s="10">
        <f t="shared" si="94"/>
        <v>-102.96555845627859</v>
      </c>
      <c r="BB97" s="10">
        <f t="shared" si="95"/>
        <v>77.034441543721414</v>
      </c>
      <c r="BC97" s="48"/>
      <c r="BD97" s="46">
        <f t="shared" si="96"/>
        <v>26</v>
      </c>
      <c r="BE97" s="46">
        <f t="shared" si="97"/>
        <v>-103</v>
      </c>
      <c r="BF97" s="46">
        <f t="shared" si="98"/>
        <v>77</v>
      </c>
    </row>
    <row r="98" spans="22:58" x14ac:dyDescent="0.2">
      <c r="V98" s="29">
        <v>1.94</v>
      </c>
      <c r="W98" s="38">
        <f t="shared" si="82"/>
        <v>870.96358995608068</v>
      </c>
      <c r="X98" s="30">
        <f t="shared" si="67"/>
        <v>-0.43247621687911453</v>
      </c>
      <c r="Y98" s="31">
        <f t="shared" si="68"/>
        <v>-0.75369367686041844</v>
      </c>
      <c r="Z98" s="31">
        <f t="shared" si="69"/>
        <v>-23.525007680491758</v>
      </c>
      <c r="AA98" s="31">
        <f t="shared" si="70"/>
        <v>6.5725705307210678E-4</v>
      </c>
      <c r="AB98" s="31">
        <f t="shared" si="71"/>
        <v>-0.70484338339414065</v>
      </c>
      <c r="AC98" s="31">
        <f t="shared" si="83"/>
        <v>2.4048109886955953E-7</v>
      </c>
      <c r="AD98" s="31">
        <f t="shared" si="72"/>
        <v>1.3482516123665149E-2</v>
      </c>
      <c r="AE98" s="31">
        <f t="shared" si="84"/>
        <v>-1.1855123962053622</v>
      </c>
      <c r="AF98" s="31">
        <f t="shared" si="85"/>
        <v>-24.216368547762233</v>
      </c>
      <c r="AG98" s="31">
        <f t="shared" si="64"/>
        <v>92.110410468749379</v>
      </c>
      <c r="AH98" s="31">
        <f t="shared" si="73"/>
        <v>-62.02530495224287</v>
      </c>
      <c r="AI98" s="31">
        <f t="shared" si="74"/>
        <v>-89.954620737843413</v>
      </c>
      <c r="AJ98" s="31">
        <f t="shared" si="86"/>
        <v>0.16990525772258649</v>
      </c>
      <c r="AK98" s="31">
        <f t="shared" si="75"/>
        <v>11.295802613388425</v>
      </c>
      <c r="AL98" s="32">
        <f t="shared" si="76"/>
        <v>-1.5594249887481625E-4</v>
      </c>
      <c r="AM98" s="31">
        <f t="shared" si="77"/>
        <v>-0.34332973780263176</v>
      </c>
      <c r="AN98" s="31">
        <f t="shared" si="87"/>
        <v>30.254854831730221</v>
      </c>
      <c r="AO98" s="31">
        <f t="shared" si="88"/>
        <v>-79.00214786225763</v>
      </c>
      <c r="AP98" s="30">
        <f t="shared" si="65"/>
        <v>23.609121289162623</v>
      </c>
      <c r="AQ98" s="30">
        <f t="shared" si="66"/>
        <v>-26.68237036067254</v>
      </c>
      <c r="AR98" s="31">
        <f t="shared" si="89"/>
        <v>25.996093364014943</v>
      </c>
      <c r="AS98" s="33">
        <f t="shared" si="90"/>
        <v>-103.21851641001986</v>
      </c>
      <c r="AT98" s="31">
        <f t="shared" si="78"/>
        <v>3.2979999356116156E-12</v>
      </c>
      <c r="AU98" s="31">
        <f t="shared" si="79"/>
        <v>4.9927849105749943E-5</v>
      </c>
      <c r="AV98" s="32">
        <f t="shared" si="80"/>
        <v>-5.7859647993197248E-15</v>
      </c>
      <c r="AW98" s="31">
        <f t="shared" si="81"/>
        <v>-2.3132594180276089E-6</v>
      </c>
      <c r="AX98" s="34">
        <f t="shared" si="91"/>
        <v>3.292213970812296E-12</v>
      </c>
      <c r="AY98" s="35">
        <f t="shared" si="92"/>
        <v>4.7614589687722333E-5</v>
      </c>
      <c r="AZ98" s="10">
        <f t="shared" si="93"/>
        <v>25.996093364018236</v>
      </c>
      <c r="BA98" s="10">
        <f t="shared" si="94"/>
        <v>-103.21846879543017</v>
      </c>
      <c r="BB98" s="10">
        <f t="shared" si="95"/>
        <v>76.781531204569831</v>
      </c>
      <c r="BC98" s="37"/>
      <c r="BD98" s="46">
        <f t="shared" si="96"/>
        <v>26</v>
      </c>
      <c r="BE98" s="46">
        <f t="shared" si="97"/>
        <v>-103</v>
      </c>
      <c r="BF98" s="46">
        <f t="shared" si="98"/>
        <v>77</v>
      </c>
    </row>
    <row r="99" spans="22:58" x14ac:dyDescent="0.2">
      <c r="V99" s="29">
        <v>1.95</v>
      </c>
      <c r="W99" s="36">
        <f t="shared" si="82"/>
        <v>891.25093813374565</v>
      </c>
      <c r="X99" s="30">
        <f t="shared" si="67"/>
        <v>-0.43247621687911453</v>
      </c>
      <c r="Y99" s="31">
        <f t="shared" si="68"/>
        <v>-0.78618098520158108</v>
      </c>
      <c r="Z99" s="31">
        <f t="shared" si="69"/>
        <v>-24.011615916611639</v>
      </c>
      <c r="AA99" s="31">
        <f t="shared" si="70"/>
        <v>6.8823016944309548E-4</v>
      </c>
      <c r="AB99" s="31">
        <f t="shared" si="71"/>
        <v>-0.72125958021319614</v>
      </c>
      <c r="AC99" s="31">
        <f t="shared" si="83"/>
        <v>2.518146232534291E-7</v>
      </c>
      <c r="AD99" s="31">
        <f t="shared" si="72"/>
        <v>1.379656425565747E-2</v>
      </c>
      <c r="AE99" s="31">
        <f t="shared" si="84"/>
        <v>-1.2179687200966294</v>
      </c>
      <c r="AF99" s="31">
        <f t="shared" si="85"/>
        <v>-24.719078932569179</v>
      </c>
      <c r="AG99" s="31">
        <f t="shared" si="64"/>
        <v>92.110410468749379</v>
      </c>
      <c r="AH99" s="31">
        <f t="shared" si="73"/>
        <v>-62.225304829629479</v>
      </c>
      <c r="AI99" s="31">
        <f t="shared" si="74"/>
        <v>-89.955653695543731</v>
      </c>
      <c r="AJ99" s="31">
        <f t="shared" si="86"/>
        <v>0.17775094453650103</v>
      </c>
      <c r="AK99" s="31">
        <f t="shared" si="75"/>
        <v>11.55192013122103</v>
      </c>
      <c r="AL99" s="32">
        <f t="shared" si="76"/>
        <v>-1.6329170426167741E-4</v>
      </c>
      <c r="AM99" s="31">
        <f t="shared" si="77"/>
        <v>-0.35132671656030495</v>
      </c>
      <c r="AN99" s="31">
        <f t="shared" si="87"/>
        <v>30.06269329195214</v>
      </c>
      <c r="AO99" s="31">
        <f t="shared" si="88"/>
        <v>-78.755060280883015</v>
      </c>
      <c r="AP99" s="30">
        <f t="shared" si="65"/>
        <v>23.609121289162623</v>
      </c>
      <c r="AQ99" s="30">
        <f t="shared" si="66"/>
        <v>-26.68237036067254</v>
      </c>
      <c r="AR99" s="31">
        <f t="shared" si="89"/>
        <v>25.771475500345598</v>
      </c>
      <c r="AS99" s="33">
        <f t="shared" si="90"/>
        <v>-103.47413921345219</v>
      </c>
      <c r="AT99" s="31">
        <f t="shared" si="78"/>
        <v>3.4522923302600817E-12</v>
      </c>
      <c r="AU99" s="31">
        <f t="shared" si="79"/>
        <v>5.1090818109564225E-5</v>
      </c>
      <c r="AV99" s="32">
        <f t="shared" si="80"/>
        <v>-7.7146197324263002E-15</v>
      </c>
      <c r="AW99" s="31">
        <f t="shared" si="81"/>
        <v>-2.3671421517951076E-6</v>
      </c>
      <c r="AX99" s="34">
        <f t="shared" si="91"/>
        <v>3.4445777105276554E-12</v>
      </c>
      <c r="AY99" s="35">
        <f t="shared" si="92"/>
        <v>4.8723675957769116E-5</v>
      </c>
      <c r="AZ99" s="10">
        <f t="shared" si="93"/>
        <v>25.771475500349045</v>
      </c>
      <c r="BA99" s="10">
        <f t="shared" si="94"/>
        <v>-103.47409048977623</v>
      </c>
      <c r="BB99" s="10">
        <f t="shared" si="95"/>
        <v>76.525909510223769</v>
      </c>
      <c r="BC99" s="48"/>
      <c r="BD99" s="46">
        <f t="shared" si="96"/>
        <v>26</v>
      </c>
      <c r="BE99" s="46">
        <f t="shared" si="97"/>
        <v>-103</v>
      </c>
      <c r="BF99" s="46">
        <f t="shared" si="98"/>
        <v>77</v>
      </c>
    </row>
    <row r="100" spans="22:58" x14ac:dyDescent="0.2">
      <c r="V100" s="29">
        <v>1.96</v>
      </c>
      <c r="W100" s="38">
        <f t="shared" si="82"/>
        <v>912.01083935590975</v>
      </c>
      <c r="X100" s="30">
        <f t="shared" si="67"/>
        <v>-0.43247621687911453</v>
      </c>
      <c r="Y100" s="31">
        <f t="shared" si="68"/>
        <v>-0.81994089585349395</v>
      </c>
      <c r="Z100" s="31">
        <f t="shared" si="69"/>
        <v>-24.505775540390527</v>
      </c>
      <c r="AA100" s="31">
        <f t="shared" si="70"/>
        <v>7.2066276706429138E-4</v>
      </c>
      <c r="AB100" s="31">
        <f t="shared" si="71"/>
        <v>-0.73805803676216131</v>
      </c>
      <c r="AC100" s="31">
        <f t="shared" si="83"/>
        <v>2.6368228087541607E-7</v>
      </c>
      <c r="AD100" s="31">
        <f t="shared" si="72"/>
        <v>1.4117927507505739E-2</v>
      </c>
      <c r="AE100" s="31">
        <f t="shared" si="84"/>
        <v>-1.2516961862832632</v>
      </c>
      <c r="AF100" s="31">
        <f t="shared" si="85"/>
        <v>-25.229715649645183</v>
      </c>
      <c r="AG100" s="31">
        <f t="shared" si="64"/>
        <v>92.110410468749379</v>
      </c>
      <c r="AH100" s="31">
        <f t="shared" si="73"/>
        <v>-62.425304712534604</v>
      </c>
      <c r="AI100" s="31">
        <f t="shared" si="74"/>
        <v>-89.956663140284007</v>
      </c>
      <c r="AJ100" s="31">
        <f t="shared" si="86"/>
        <v>0.18595122420385563</v>
      </c>
      <c r="AK100" s="31">
        <f t="shared" si="75"/>
        <v>11.813519714874021</v>
      </c>
      <c r="AL100" s="32">
        <f t="shared" si="76"/>
        <v>-1.7098725370112204E-4</v>
      </c>
      <c r="AM100" s="31">
        <f t="shared" si="77"/>
        <v>-0.35950995470957331</v>
      </c>
      <c r="AN100" s="31">
        <f t="shared" si="87"/>
        <v>29.870885993164929</v>
      </c>
      <c r="AO100" s="31">
        <f t="shared" si="88"/>
        <v>-78.502653380119568</v>
      </c>
      <c r="AP100" s="30">
        <f t="shared" si="65"/>
        <v>23.609121289162623</v>
      </c>
      <c r="AQ100" s="30">
        <f t="shared" si="66"/>
        <v>-26.68237036067254</v>
      </c>
      <c r="AR100" s="31">
        <f t="shared" si="89"/>
        <v>25.545940735371754</v>
      </c>
      <c r="AS100" s="33">
        <f t="shared" si="90"/>
        <v>-103.73236902976475</v>
      </c>
      <c r="AT100" s="31">
        <f t="shared" si="78"/>
        <v>3.6162279995740738E-12</v>
      </c>
      <c r="AU100" s="31">
        <f t="shared" si="79"/>
        <v>5.2280876141407059E-5</v>
      </c>
      <c r="AV100" s="32">
        <f t="shared" si="80"/>
        <v>-7.7146197324263002E-15</v>
      </c>
      <c r="AW100" s="31">
        <f t="shared" si="81"/>
        <v>-2.4222799756643186E-6</v>
      </c>
      <c r="AX100" s="34">
        <f t="shared" si="91"/>
        <v>3.6085133798416475E-12</v>
      </c>
      <c r="AY100" s="35">
        <f t="shared" si="92"/>
        <v>4.9858596165742738E-5</v>
      </c>
      <c r="AZ100" s="10">
        <f t="shared" si="93"/>
        <v>25.545940735375364</v>
      </c>
      <c r="BA100" s="10">
        <f t="shared" si="94"/>
        <v>-103.73231917116858</v>
      </c>
      <c r="BB100" s="10">
        <f t="shared" si="95"/>
        <v>76.267680828831416</v>
      </c>
      <c r="BC100" s="37"/>
      <c r="BD100" s="46">
        <f t="shared" si="96"/>
        <v>26</v>
      </c>
      <c r="BE100" s="46">
        <f t="shared" si="97"/>
        <v>-104</v>
      </c>
      <c r="BF100" s="46">
        <f t="shared" si="98"/>
        <v>76</v>
      </c>
    </row>
    <row r="101" spans="22:58" x14ac:dyDescent="0.2">
      <c r="V101" s="29">
        <v>1.97</v>
      </c>
      <c r="W101" s="36">
        <f t="shared" si="82"/>
        <v>933.25430079699174</v>
      </c>
      <c r="X101" s="30">
        <f t="shared" si="67"/>
        <v>-0.43247621687911453</v>
      </c>
      <c r="Y101" s="31">
        <f t="shared" si="68"/>
        <v>-0.85501282136751366</v>
      </c>
      <c r="Z101" s="31">
        <f t="shared" si="69"/>
        <v>-25.007454435149285</v>
      </c>
      <c r="AA101" s="31">
        <f t="shared" si="70"/>
        <v>7.5462360632758173E-4</v>
      </c>
      <c r="AB101" s="31">
        <f t="shared" si="71"/>
        <v>-0.75524764824653612</v>
      </c>
      <c r="AC101" s="31">
        <f t="shared" si="83"/>
        <v>2.7610924260806283E-7</v>
      </c>
      <c r="AD101" s="31">
        <f t="shared" si="72"/>
        <v>1.4446776270178926E-2</v>
      </c>
      <c r="AE101" s="31">
        <f t="shared" si="84"/>
        <v>-1.286734138531058</v>
      </c>
      <c r="AF101" s="31">
        <f t="shared" si="85"/>
        <v>-25.748255307125639</v>
      </c>
      <c r="AG101" s="31">
        <f t="shared" si="64"/>
        <v>92.110410468749379</v>
      </c>
      <c r="AH101" s="31">
        <f t="shared" si="73"/>
        <v>-62.625304600709867</v>
      </c>
      <c r="AI101" s="31">
        <f t="shared" si="74"/>
        <v>-89.957649607282718</v>
      </c>
      <c r="AJ101" s="31">
        <f t="shared" si="86"/>
        <v>0.19452140798136036</v>
      </c>
      <c r="AK101" s="31">
        <f t="shared" si="75"/>
        <v>12.080696420344568</v>
      </c>
      <c r="AL101" s="32">
        <f t="shared" si="76"/>
        <v>-1.7904546859507801E-4</v>
      </c>
      <c r="AM101" s="31">
        <f t="shared" si="77"/>
        <v>-0.36788378977542724</v>
      </c>
      <c r="AN101" s="31">
        <f t="shared" si="87"/>
        <v>29.679448230552275</v>
      </c>
      <c r="AO101" s="31">
        <f t="shared" si="88"/>
        <v>-78.244836976713586</v>
      </c>
      <c r="AP101" s="30">
        <f t="shared" si="65"/>
        <v>23.609121289162623</v>
      </c>
      <c r="AQ101" s="30">
        <f t="shared" si="66"/>
        <v>-26.68237036067254</v>
      </c>
      <c r="AR101" s="31">
        <f t="shared" si="89"/>
        <v>25.319465020511299</v>
      </c>
      <c r="AS101" s="33">
        <f t="shared" si="90"/>
        <v>-103.99309228383922</v>
      </c>
      <c r="AT101" s="31">
        <f t="shared" si="78"/>
        <v>3.7859496336873798E-12</v>
      </c>
      <c r="AU101" s="31">
        <f t="shared" si="79"/>
        <v>5.3498654185799256E-5</v>
      </c>
      <c r="AV101" s="32">
        <f t="shared" si="80"/>
        <v>-7.7146197324263002E-15</v>
      </c>
      <c r="AW101" s="31">
        <f t="shared" si="81"/>
        <v>-2.4787021244392943E-6</v>
      </c>
      <c r="AX101" s="34">
        <f t="shared" si="91"/>
        <v>3.7782350139549532E-12</v>
      </c>
      <c r="AY101" s="35">
        <f t="shared" si="92"/>
        <v>5.1019952061359959E-5</v>
      </c>
      <c r="AZ101" s="10">
        <f t="shared" si="93"/>
        <v>25.319465020515075</v>
      </c>
      <c r="BA101" s="10">
        <f t="shared" si="94"/>
        <v>-103.99304126388715</v>
      </c>
      <c r="BB101" s="10">
        <f t="shared" si="95"/>
        <v>76.00695873611285</v>
      </c>
      <c r="BC101" s="48"/>
      <c r="BD101" s="46">
        <f t="shared" si="96"/>
        <v>25</v>
      </c>
      <c r="BE101" s="46">
        <f t="shared" si="97"/>
        <v>-104</v>
      </c>
      <c r="BF101" s="46">
        <f t="shared" si="98"/>
        <v>76</v>
      </c>
    </row>
    <row r="102" spans="22:58" x14ac:dyDescent="0.2">
      <c r="V102" s="29">
        <v>1.98</v>
      </c>
      <c r="W102" s="38">
        <f t="shared" si="82"/>
        <v>954.99258602143652</v>
      </c>
      <c r="X102" s="30">
        <f t="shared" si="67"/>
        <v>-0.43247621687911453</v>
      </c>
      <c r="Y102" s="31">
        <f t="shared" si="68"/>
        <v>-0.89143657781060437</v>
      </c>
      <c r="Z102" s="31">
        <f t="shared" si="69"/>
        <v>-25.516610842656782</v>
      </c>
      <c r="AA102" s="31">
        <f t="shared" si="70"/>
        <v>7.9018468600528869E-4</v>
      </c>
      <c r="AB102" s="31">
        <f t="shared" si="71"/>
        <v>-0.77283751644097032</v>
      </c>
      <c r="AC102" s="31">
        <f t="shared" si="83"/>
        <v>2.8912187123237205E-7</v>
      </c>
      <c r="AD102" s="31">
        <f t="shared" si="72"/>
        <v>1.4783284903557089E-2</v>
      </c>
      <c r="AE102" s="31">
        <f t="shared" si="84"/>
        <v>-1.3231223208818423</v>
      </c>
      <c r="AF102" s="31">
        <f t="shared" si="85"/>
        <v>-26.274665074194193</v>
      </c>
      <c r="AG102" s="31">
        <f t="shared" si="64"/>
        <v>92.110410468749379</v>
      </c>
      <c r="AH102" s="31">
        <f t="shared" si="73"/>
        <v>-62.825304493918068</v>
      </c>
      <c r="AI102" s="31">
        <f t="shared" si="74"/>
        <v>-89.958613619575331</v>
      </c>
      <c r="AJ102" s="31">
        <f t="shared" si="86"/>
        <v>0.20347740250927443</v>
      </c>
      <c r="AK102" s="31">
        <f t="shared" si="75"/>
        <v>12.353545409356938</v>
      </c>
      <c r="AL102" s="32">
        <f t="shared" si="76"/>
        <v>-1.8748343943109812E-4</v>
      </c>
      <c r="AM102" s="31">
        <f t="shared" si="77"/>
        <v>-0.37645266024430857</v>
      </c>
      <c r="AN102" s="31">
        <f t="shared" si="87"/>
        <v>29.488395893901153</v>
      </c>
      <c r="AO102" s="31">
        <f t="shared" si="88"/>
        <v>-77.981520870462703</v>
      </c>
      <c r="AP102" s="30">
        <f t="shared" si="65"/>
        <v>23.609121289162623</v>
      </c>
      <c r="AQ102" s="30">
        <f t="shared" si="66"/>
        <v>-26.68237036067254</v>
      </c>
      <c r="AR102" s="31">
        <f t="shared" si="89"/>
        <v>25.092024501509396</v>
      </c>
      <c r="AS102" s="33">
        <f t="shared" si="90"/>
        <v>-104.25618594465689</v>
      </c>
      <c r="AT102" s="31">
        <f t="shared" si="78"/>
        <v>3.963385887533106E-12</v>
      </c>
      <c r="AU102" s="31">
        <f t="shared" si="79"/>
        <v>5.4744797924779055E-5</v>
      </c>
      <c r="AV102" s="32">
        <f t="shared" si="80"/>
        <v>-7.7146197324263002E-15</v>
      </c>
      <c r="AW102" s="31">
        <f t="shared" si="81"/>
        <v>-2.5364385138901476E-6</v>
      </c>
      <c r="AX102" s="34">
        <f t="shared" si="91"/>
        <v>3.9556712678006794E-12</v>
      </c>
      <c r="AY102" s="35">
        <f t="shared" si="92"/>
        <v>5.2208359410888907E-5</v>
      </c>
      <c r="AZ102" s="10">
        <f t="shared" si="93"/>
        <v>25.09202450151335</v>
      </c>
      <c r="BA102" s="10">
        <f t="shared" si="94"/>
        <v>-104.25613373629749</v>
      </c>
      <c r="BB102" s="10">
        <f t="shared" si="95"/>
        <v>75.743866263702515</v>
      </c>
      <c r="BC102" s="37"/>
      <c r="BD102" s="46">
        <f t="shared" si="96"/>
        <v>25</v>
      </c>
      <c r="BE102" s="46">
        <f t="shared" si="97"/>
        <v>-104</v>
      </c>
      <c r="BF102" s="46">
        <f t="shared" si="98"/>
        <v>76</v>
      </c>
    </row>
    <row r="103" spans="22:58" x14ac:dyDescent="0.2">
      <c r="V103" s="29">
        <v>1.99</v>
      </c>
      <c r="W103" s="36">
        <f t="shared" si="82"/>
        <v>977.23722095581127</v>
      </c>
      <c r="X103" s="30">
        <f t="shared" si="67"/>
        <v>-0.43247621687911453</v>
      </c>
      <c r="Y103" s="31">
        <f t="shared" si="68"/>
        <v>-0.92925232266397828</v>
      </c>
      <c r="Z103" s="31">
        <f t="shared" si="69"/>
        <v>-26.033193005686044</v>
      </c>
      <c r="AA103" s="31">
        <f t="shared" si="70"/>
        <v>8.2742139564732399E-4</v>
      </c>
      <c r="AB103" s="31">
        <f t="shared" si="71"/>
        <v>-0.79083695445608126</v>
      </c>
      <c r="AC103" s="31">
        <f t="shared" si="83"/>
        <v>3.027477638681874E-7</v>
      </c>
      <c r="AD103" s="31">
        <f t="shared" si="72"/>
        <v>1.5127631828878958E-2</v>
      </c>
      <c r="AE103" s="31">
        <f t="shared" si="84"/>
        <v>-1.3609008153996813</v>
      </c>
      <c r="AF103" s="31">
        <f t="shared" si="85"/>
        <v>-26.808902328313248</v>
      </c>
      <c r="AG103" s="31">
        <f t="shared" si="64"/>
        <v>92.110410468749379</v>
      </c>
      <c r="AH103" s="31">
        <f t="shared" si="73"/>
        <v>-63.025304391932686</v>
      </c>
      <c r="AI103" s="31">
        <f t="shared" si="74"/>
        <v>-89.9595556882918</v>
      </c>
      <c r="AJ103" s="31">
        <f t="shared" si="86"/>
        <v>0.21283572692857275</v>
      </c>
      <c r="AK103" s="31">
        <f t="shared" si="75"/>
        <v>12.632161826486962</v>
      </c>
      <c r="AL103" s="32">
        <f t="shared" si="76"/>
        <v>-1.9631906201033944E-4</v>
      </c>
      <c r="AM103" s="31">
        <f t="shared" si="77"/>
        <v>-0.38522110791062308</v>
      </c>
      <c r="AN103" s="31">
        <f t="shared" si="87"/>
        <v>29.297745484683258</v>
      </c>
      <c r="AO103" s="31">
        <f t="shared" si="88"/>
        <v>-77.71261496971546</v>
      </c>
      <c r="AP103" s="30">
        <f t="shared" si="65"/>
        <v>23.609121289162623</v>
      </c>
      <c r="AQ103" s="30">
        <f t="shared" si="66"/>
        <v>-26.68237036067254</v>
      </c>
      <c r="AR103" s="31">
        <f t="shared" si="89"/>
        <v>24.863595597773664</v>
      </c>
      <c r="AS103" s="33">
        <f t="shared" si="90"/>
        <v>-104.52151729802871</v>
      </c>
      <c r="AT103" s="31">
        <f t="shared" si="78"/>
        <v>4.1504654160443558E-12</v>
      </c>
      <c r="AU103" s="31">
        <f t="shared" si="79"/>
        <v>5.6019968080251569E-5</v>
      </c>
      <c r="AV103" s="32">
        <f t="shared" si="80"/>
        <v>-7.7146197324263002E-15</v>
      </c>
      <c r="AW103" s="31">
        <f t="shared" si="81"/>
        <v>-2.5955197566147982E-6</v>
      </c>
      <c r="AX103" s="34">
        <f t="shared" si="91"/>
        <v>4.1427507963119292E-12</v>
      </c>
      <c r="AY103" s="35">
        <f t="shared" si="92"/>
        <v>5.3424448323636769E-5</v>
      </c>
      <c r="AZ103" s="10">
        <f t="shared" si="93"/>
        <v>24.863595597777806</v>
      </c>
      <c r="BA103" s="10">
        <f t="shared" si="94"/>
        <v>-104.52146387358039</v>
      </c>
      <c r="BB103" s="10">
        <f t="shared" si="95"/>
        <v>75.478536126419613</v>
      </c>
      <c r="BC103" s="48"/>
      <c r="BD103" s="46">
        <f t="shared" si="96"/>
        <v>25</v>
      </c>
      <c r="BE103" s="46">
        <f t="shared" si="97"/>
        <v>-105</v>
      </c>
      <c r="BF103" s="46">
        <f t="shared" si="98"/>
        <v>75</v>
      </c>
    </row>
    <row r="104" spans="22:58" x14ac:dyDescent="0.2">
      <c r="V104" s="29">
        <v>2</v>
      </c>
      <c r="W104" s="50">
        <f t="shared" si="82"/>
        <v>1000</v>
      </c>
      <c r="X104" s="30">
        <f t="shared" si="67"/>
        <v>-0.43247621687911453</v>
      </c>
      <c r="Y104" s="31">
        <f t="shared" si="68"/>
        <v>-0.96850048775649944</v>
      </c>
      <c r="Z104" s="31">
        <f t="shared" si="69"/>
        <v>-26.557138825598713</v>
      </c>
      <c r="AA104" s="31">
        <f t="shared" si="70"/>
        <v>8.6641267515605801E-4</v>
      </c>
      <c r="AB104" s="31">
        <f t="shared" si="71"/>
        <v>-0.80925549161309818</v>
      </c>
      <c r="AC104" s="31">
        <f t="shared" si="83"/>
        <v>3.1701582719170517E-7</v>
      </c>
      <c r="AD104" s="31">
        <f t="shared" si="72"/>
        <v>1.5479999623342752E-2</v>
      </c>
      <c r="AE104" s="31">
        <f t="shared" si="84"/>
        <v>-1.4001099749446306</v>
      </c>
      <c r="AF104" s="31">
        <f t="shared" si="85"/>
        <v>-27.350914317588469</v>
      </c>
      <c r="AG104" s="31">
        <f t="shared" si="64"/>
        <v>92.110410468749379</v>
      </c>
      <c r="AH104" s="31">
        <f t="shared" si="73"/>
        <v>-63.225304294537388</v>
      </c>
      <c r="AI104" s="31">
        <f t="shared" si="74"/>
        <v>-89.960476312927355</v>
      </c>
      <c r="AJ104" s="31">
        <f t="shared" si="86"/>
        <v>0.22261352991673777</v>
      </c>
      <c r="AK104" s="31">
        <f t="shared" si="75"/>
        <v>12.916640667224199</v>
      </c>
      <c r="AL104" s="32">
        <f t="shared" si="76"/>
        <v>-2.0557107538449537E-4</v>
      </c>
      <c r="AM104" s="31">
        <f t="shared" si="77"/>
        <v>-0.39419378027753721</v>
      </c>
      <c r="AN104" s="31">
        <f t="shared" si="87"/>
        <v>29.107514133053346</v>
      </c>
      <c r="AO104" s="31">
        <f t="shared" si="88"/>
        <v>-77.438029425980687</v>
      </c>
      <c r="AP104" s="30">
        <f t="shared" si="65"/>
        <v>23.609121289162623</v>
      </c>
      <c r="AQ104" s="30">
        <f t="shared" si="66"/>
        <v>-26.68237036067254</v>
      </c>
      <c r="AR104" s="31">
        <f t="shared" si="89"/>
        <v>24.634155086598799</v>
      </c>
      <c r="AS104" s="33">
        <f t="shared" si="90"/>
        <v>-104.78894374356915</v>
      </c>
      <c r="AT104" s="31">
        <f t="shared" si="78"/>
        <v>4.3471882192211308E-12</v>
      </c>
      <c r="AU104" s="31">
        <f t="shared" si="79"/>
        <v>5.7324840764312069E-5</v>
      </c>
      <c r="AV104" s="32">
        <f t="shared" si="80"/>
        <v>-9.6432746655328773E-15</v>
      </c>
      <c r="AW104" s="31">
        <f t="shared" si="81"/>
        <v>-2.6559771782701697E-6</v>
      </c>
      <c r="AX104" s="34">
        <f t="shared" si="91"/>
        <v>4.3375449445555983E-12</v>
      </c>
      <c r="AY104" s="35">
        <f t="shared" si="92"/>
        <v>5.4668863586041896E-5</v>
      </c>
      <c r="AZ104" s="10">
        <f t="shared" si="93"/>
        <v>24.634155086603137</v>
      </c>
      <c r="BA104" s="10">
        <f t="shared" si="94"/>
        <v>-104.78888907470557</v>
      </c>
      <c r="BB104" s="10">
        <f t="shared" si="95"/>
        <v>75.211110925294435</v>
      </c>
      <c r="BC104" s="37"/>
      <c r="BD104" s="46">
        <f t="shared" si="96"/>
        <v>25</v>
      </c>
      <c r="BE104" s="46">
        <f t="shared" si="97"/>
        <v>-105</v>
      </c>
      <c r="BF104" s="46">
        <f t="shared" si="98"/>
        <v>75</v>
      </c>
    </row>
    <row r="105" spans="22:58" x14ac:dyDescent="0.2">
      <c r="V105" s="29">
        <v>2.0099999999999998</v>
      </c>
      <c r="W105" s="36">
        <f t="shared" si="82"/>
        <v>1023.2929922807544</v>
      </c>
      <c r="X105" s="30">
        <f t="shared" si="67"/>
        <v>-0.43247621687911453</v>
      </c>
      <c r="Y105" s="31">
        <f t="shared" si="68"/>
        <v>-1.0092217072428209</v>
      </c>
      <c r="Z105" s="31">
        <f t="shared" si="69"/>
        <v>-27.088375537872011</v>
      </c>
      <c r="AA105" s="31">
        <f t="shared" si="70"/>
        <v>9.0724118185713139E-4</v>
      </c>
      <c r="AB105" s="31">
        <f t="shared" si="71"/>
        <v>-0.82810287842862929</v>
      </c>
      <c r="AC105" s="31">
        <f t="shared" si="83"/>
        <v>3.3195632179450479E-7</v>
      </c>
      <c r="AD105" s="31">
        <f t="shared" si="72"/>
        <v>1.5840575116910567E-2</v>
      </c>
      <c r="AE105" s="31">
        <f t="shared" si="84"/>
        <v>-1.4407903509837565</v>
      </c>
      <c r="AF105" s="31">
        <f t="shared" si="85"/>
        <v>-27.90063784118373</v>
      </c>
      <c r="AG105" s="31">
        <f t="shared" si="64"/>
        <v>92.110410468749379</v>
      </c>
      <c r="AH105" s="31">
        <f t="shared" si="73"/>
        <v>-63.42530420152562</v>
      </c>
      <c r="AI105" s="31">
        <f t="shared" si="74"/>
        <v>-89.961375981607475</v>
      </c>
      <c r="AJ105" s="31">
        <f t="shared" si="86"/>
        <v>0.23282860657466525</v>
      </c>
      <c r="AK105" s="31">
        <f t="shared" si="75"/>
        <v>13.207076636600624</v>
      </c>
      <c r="AL105" s="32">
        <f t="shared" si="76"/>
        <v>-2.1525910159243594E-4</v>
      </c>
      <c r="AM105" s="31">
        <f t="shared" si="77"/>
        <v>-0.40337543301330153</v>
      </c>
      <c r="AN105" s="31">
        <f t="shared" si="87"/>
        <v>28.917719614696832</v>
      </c>
      <c r="AO105" s="31">
        <f t="shared" si="88"/>
        <v>-77.157674778020152</v>
      </c>
      <c r="AP105" s="30">
        <f t="shared" si="65"/>
        <v>23.609121289162623</v>
      </c>
      <c r="AQ105" s="30">
        <f t="shared" si="66"/>
        <v>-26.68237036067254</v>
      </c>
      <c r="AR105" s="31">
        <f t="shared" si="89"/>
        <v>24.403680192203158</v>
      </c>
      <c r="AS105" s="33">
        <f t="shared" si="90"/>
        <v>-105.05831261920389</v>
      </c>
      <c r="AT105" s="31">
        <f t="shared" si="78"/>
        <v>4.5516256421303228E-12</v>
      </c>
      <c r="AU105" s="31">
        <f t="shared" si="79"/>
        <v>5.8660107837729751E-5</v>
      </c>
      <c r="AV105" s="32">
        <f t="shared" si="80"/>
        <v>-9.6432746655328773E-15</v>
      </c>
      <c r="AW105" s="31">
        <f t="shared" si="81"/>
        <v>-2.717842834181477E-6</v>
      </c>
      <c r="AX105" s="34">
        <f t="shared" si="91"/>
        <v>4.5419823674647903E-12</v>
      </c>
      <c r="AY105" s="35">
        <f t="shared" si="92"/>
        <v>5.5942265003548274E-5</v>
      </c>
      <c r="AZ105" s="10">
        <f t="shared" si="93"/>
        <v>24.403680192207698</v>
      </c>
      <c r="BA105" s="10">
        <f t="shared" si="94"/>
        <v>-105.05825667693888</v>
      </c>
      <c r="BB105" s="10">
        <f t="shared" si="95"/>
        <v>74.941743323061118</v>
      </c>
      <c r="BC105" s="48"/>
      <c r="BD105" s="46">
        <f t="shared" si="96"/>
        <v>24</v>
      </c>
      <c r="BE105" s="46">
        <f t="shared" si="97"/>
        <v>-105</v>
      </c>
      <c r="BF105" s="46">
        <f t="shared" si="98"/>
        <v>75</v>
      </c>
    </row>
    <row r="106" spans="22:58" x14ac:dyDescent="0.2">
      <c r="V106" s="29">
        <v>2.02</v>
      </c>
      <c r="W106" s="38">
        <f t="shared" si="82"/>
        <v>1047.1285480508998</v>
      </c>
      <c r="X106" s="30">
        <f t="shared" si="67"/>
        <v>-0.43247621687911453</v>
      </c>
      <c r="Y106" s="31">
        <f t="shared" si="68"/>
        <v>-1.0514567406751061</v>
      </c>
      <c r="Z106" s="31">
        <f t="shared" si="69"/>
        <v>-27.626819408582691</v>
      </c>
      <c r="AA106" s="31">
        <f t="shared" si="70"/>
        <v>9.4999346540739654E-4</v>
      </c>
      <c r="AB106" s="31">
        <f t="shared" si="71"/>
        <v>-0.84738909171185706</v>
      </c>
      <c r="AC106" s="31">
        <f t="shared" si="83"/>
        <v>3.4760093932970883E-7</v>
      </c>
      <c r="AD106" s="31">
        <f t="shared" si="72"/>
        <v>1.6209549491367544E-2</v>
      </c>
      <c r="AE106" s="31">
        <f t="shared" si="84"/>
        <v>-1.4829826164878739</v>
      </c>
      <c r="AF106" s="31">
        <f t="shared" si="85"/>
        <v>-28.45799895080318</v>
      </c>
      <c r="AG106" s="31">
        <f t="shared" si="64"/>
        <v>92.110410468749379</v>
      </c>
      <c r="AH106" s="31">
        <f t="shared" si="73"/>
        <v>-63.62530411270005</v>
      </c>
      <c r="AI106" s="31">
        <f t="shared" si="74"/>
        <v>-89.962255171346612</v>
      </c>
      <c r="AJ106" s="31">
        <f t="shared" si="86"/>
        <v>0.24349941509056131</v>
      </c>
      <c r="AK106" s="31">
        <f t="shared" si="75"/>
        <v>13.503563998020136</v>
      </c>
      <c r="AL106" s="32">
        <f t="shared" si="76"/>
        <v>-2.2540368724489079E-4</v>
      </c>
      <c r="AM106" s="31">
        <f t="shared" si="77"/>
        <v>-0.41277093246436125</v>
      </c>
      <c r="AN106" s="31">
        <f t="shared" si="87"/>
        <v>28.728380367452644</v>
      </c>
      <c r="AO106" s="31">
        <f t="shared" si="88"/>
        <v>-76.871462105790826</v>
      </c>
      <c r="AP106" s="30">
        <f t="shared" si="65"/>
        <v>23.609121289162623</v>
      </c>
      <c r="AQ106" s="30">
        <f t="shared" si="66"/>
        <v>-26.68237036067254</v>
      </c>
      <c r="AR106" s="31">
        <f t="shared" si="89"/>
        <v>24.172148679454853</v>
      </c>
      <c r="AS106" s="33">
        <f t="shared" si="90"/>
        <v>-105.329461056594</v>
      </c>
      <c r="AT106" s="31">
        <f t="shared" si="78"/>
        <v>4.7657063397050375E-12</v>
      </c>
      <c r="AU106" s="31">
        <f t="shared" si="79"/>
        <v>6.0026477276781191E-5</v>
      </c>
      <c r="AV106" s="32">
        <f t="shared" si="80"/>
        <v>-9.6432746655328773E-15</v>
      </c>
      <c r="AW106" s="31">
        <f t="shared" si="81"/>
        <v>-2.7811495263383683E-6</v>
      </c>
      <c r="AX106" s="34">
        <f t="shared" si="91"/>
        <v>4.756063065039505E-12</v>
      </c>
      <c r="AY106" s="35">
        <f t="shared" si="92"/>
        <v>5.7245327750442825E-5</v>
      </c>
      <c r="AZ106" s="10">
        <f t="shared" si="93"/>
        <v>24.17214867945961</v>
      </c>
      <c r="BA106" s="10">
        <f t="shared" si="94"/>
        <v>-105.32940381126625</v>
      </c>
      <c r="BB106" s="10">
        <f t="shared" si="95"/>
        <v>74.670596188733754</v>
      </c>
      <c r="BC106" s="37"/>
      <c r="BD106" s="46">
        <f t="shared" si="96"/>
        <v>24</v>
      </c>
      <c r="BE106" s="46">
        <f t="shared" si="97"/>
        <v>-105</v>
      </c>
      <c r="BF106" s="46">
        <f t="shared" si="98"/>
        <v>75</v>
      </c>
    </row>
    <row r="107" spans="22:58" x14ac:dyDescent="0.2">
      <c r="V107" s="29">
        <v>2.0299999999999998</v>
      </c>
      <c r="W107" s="36">
        <f t="shared" si="82"/>
        <v>1071.5193052376067</v>
      </c>
      <c r="X107" s="30">
        <f t="shared" si="67"/>
        <v>-0.43247621687911453</v>
      </c>
      <c r="Y107" s="31">
        <f t="shared" si="68"/>
        <v>-1.0952463912591646</v>
      </c>
      <c r="Z107" s="31">
        <f t="shared" si="69"/>
        <v>-28.172375454942561</v>
      </c>
      <c r="AA107" s="31">
        <f t="shared" si="70"/>
        <v>9.9476015093689484E-4</v>
      </c>
      <c r="AB107" s="31">
        <f t="shared" si="71"/>
        <v>-0.86712433977653602</v>
      </c>
      <c r="AC107" s="31">
        <f t="shared" si="83"/>
        <v>3.6398286615755594E-7</v>
      </c>
      <c r="AD107" s="31">
        <f t="shared" si="72"/>
        <v>1.6587118381688505E-2</v>
      </c>
      <c r="AE107" s="31">
        <f t="shared" si="84"/>
        <v>-1.5267274840044762</v>
      </c>
      <c r="AF107" s="31">
        <f t="shared" si="85"/>
        <v>-29.022912676337405</v>
      </c>
      <c r="AG107" s="31">
        <f t="shared" si="64"/>
        <v>92.110410468749379</v>
      </c>
      <c r="AH107" s="31">
        <f t="shared" si="73"/>
        <v>-63.825304027872306</v>
      </c>
      <c r="AI107" s="31">
        <f t="shared" si="74"/>
        <v>-89.963114348301161</v>
      </c>
      <c r="AJ107" s="31">
        <f t="shared" si="86"/>
        <v>0.25464509309977501</v>
      </c>
      <c r="AK107" s="31">
        <f t="shared" si="75"/>
        <v>13.806196411932946</v>
      </c>
      <c r="AL107" s="32">
        <f t="shared" si="76"/>
        <v>-2.3602634709327775E-4</v>
      </c>
      <c r="AM107" s="31">
        <f t="shared" si="77"/>
        <v>-0.42238525822655154</v>
      </c>
      <c r="AN107" s="31">
        <f t="shared" si="87"/>
        <v>28.539515507629755</v>
      </c>
      <c r="AO107" s="31">
        <f t="shared" si="88"/>
        <v>-76.579303194594772</v>
      </c>
      <c r="AP107" s="30">
        <f t="shared" si="65"/>
        <v>23.609121289162623</v>
      </c>
      <c r="AQ107" s="30">
        <f t="shared" si="66"/>
        <v>-26.68237036067254</v>
      </c>
      <c r="AR107" s="31">
        <f t="shared" si="89"/>
        <v>23.939538952115367</v>
      </c>
      <c r="AS107" s="33">
        <f t="shared" si="90"/>
        <v>-105.60221587093218</v>
      </c>
      <c r="AT107" s="31">
        <f t="shared" si="78"/>
        <v>4.9913589668783793E-12</v>
      </c>
      <c r="AU107" s="31">
        <f t="shared" si="79"/>
        <v>6.1424673548629062E-5</v>
      </c>
      <c r="AV107" s="32">
        <f t="shared" si="80"/>
        <v>-9.6432746655328773E-15</v>
      </c>
      <c r="AW107" s="31">
        <f t="shared" si="81"/>
        <v>-2.8459308207869912E-6</v>
      </c>
      <c r="AX107" s="34">
        <f t="shared" si="91"/>
        <v>4.9817156922128468E-12</v>
      </c>
      <c r="AY107" s="35">
        <f t="shared" si="92"/>
        <v>5.8578742727842073E-5</v>
      </c>
      <c r="AZ107" s="10">
        <f t="shared" si="93"/>
        <v>23.939538952120348</v>
      </c>
      <c r="BA107" s="10">
        <f t="shared" si="94"/>
        <v>-105.60215729218946</v>
      </c>
      <c r="BB107" s="10">
        <f t="shared" si="95"/>
        <v>74.39784270781054</v>
      </c>
      <c r="BC107" s="48"/>
      <c r="BD107" s="46">
        <f t="shared" si="96"/>
        <v>24</v>
      </c>
      <c r="BE107" s="46">
        <f t="shared" si="97"/>
        <v>-106</v>
      </c>
      <c r="BF107" s="46">
        <f t="shared" si="98"/>
        <v>74</v>
      </c>
    </row>
    <row r="108" spans="22:58" x14ac:dyDescent="0.2">
      <c r="V108" s="29">
        <v>2.04</v>
      </c>
      <c r="W108" s="38">
        <f t="shared" si="82"/>
        <v>1096.4781961431861</v>
      </c>
      <c r="X108" s="30">
        <f t="shared" si="67"/>
        <v>-0.43247621687911453</v>
      </c>
      <c r="Y108" s="31">
        <f t="shared" si="68"/>
        <v>-1.1406314194307212</v>
      </c>
      <c r="Z108" s="31">
        <f t="shared" si="69"/>
        <v>-28.724937193033956</v>
      </c>
      <c r="AA108" s="31">
        <f t="shared" si="70"/>
        <v>1.0416361307752763E-3</v>
      </c>
      <c r="AB108" s="31">
        <f t="shared" si="71"/>
        <v>-0.88731906777017</v>
      </c>
      <c r="AC108" s="31">
        <f t="shared" si="83"/>
        <v>3.8113685084827956E-7</v>
      </c>
      <c r="AD108" s="31">
        <f t="shared" si="72"/>
        <v>1.6973481979765569E-2</v>
      </c>
      <c r="AE108" s="31">
        <f t="shared" si="84"/>
        <v>-1.5720656190422098</v>
      </c>
      <c r="AF108" s="31">
        <f t="shared" si="85"/>
        <v>-29.595282778824362</v>
      </c>
      <c r="AG108" s="31">
        <f t="shared" si="64"/>
        <v>92.110410468749379</v>
      </c>
      <c r="AH108" s="31">
        <f t="shared" si="73"/>
        <v>-64.025303946862437</v>
      </c>
      <c r="AI108" s="31">
        <f t="shared" si="74"/>
        <v>-89.96395396801654</v>
      </c>
      <c r="AJ108" s="31">
        <f t="shared" si="86"/>
        <v>0.26628547365234523</v>
      </c>
      <c r="AK108" s="31">
        <f t="shared" si="75"/>
        <v>14.115066764011262</v>
      </c>
      <c r="AL108" s="32">
        <f t="shared" si="76"/>
        <v>-2.4714960962717752E-4</v>
      </c>
      <c r="AM108" s="31">
        <f t="shared" si="77"/>
        <v>-0.43222350577569429</v>
      </c>
      <c r="AN108" s="31">
        <f t="shared" si="87"/>
        <v>28.35114484592966</v>
      </c>
      <c r="AO108" s="31">
        <f t="shared" si="88"/>
        <v>-76.281110709780975</v>
      </c>
      <c r="AP108" s="30">
        <f t="shared" si="65"/>
        <v>23.609121289162623</v>
      </c>
      <c r="AQ108" s="30">
        <f t="shared" si="66"/>
        <v>-26.68237036067254</v>
      </c>
      <c r="AR108" s="31">
        <f t="shared" si="89"/>
        <v>23.705830155377537</v>
      </c>
      <c r="AS108" s="33">
        <f t="shared" si="90"/>
        <v>-105.87639348860534</v>
      </c>
      <c r="AT108" s="31">
        <f t="shared" si="78"/>
        <v>5.2266548687172439E-12</v>
      </c>
      <c r="AU108" s="31">
        <f t="shared" si="79"/>
        <v>6.2855437995444039E-5</v>
      </c>
      <c r="AV108" s="32">
        <f t="shared" si="80"/>
        <v>-1.1571929598639454E-14</v>
      </c>
      <c r="AW108" s="31">
        <f t="shared" si="81"/>
        <v>-2.9122210654271446E-6</v>
      </c>
      <c r="AX108" s="34">
        <f t="shared" si="91"/>
        <v>5.2150829391186048E-12</v>
      </c>
      <c r="AY108" s="35">
        <f t="shared" si="92"/>
        <v>5.9943216930016897E-5</v>
      </c>
      <c r="AZ108" s="10">
        <f t="shared" si="93"/>
        <v>23.705830155382753</v>
      </c>
      <c r="BA108" s="10">
        <f t="shared" si="94"/>
        <v>-105.87633354538842</v>
      </c>
      <c r="BB108" s="10">
        <f t="shared" si="95"/>
        <v>74.12366645461158</v>
      </c>
      <c r="BC108" s="37"/>
      <c r="BD108" s="46">
        <f t="shared" si="96"/>
        <v>24</v>
      </c>
      <c r="BE108" s="46">
        <f t="shared" si="97"/>
        <v>-106</v>
      </c>
      <c r="BF108" s="46">
        <f t="shared" si="98"/>
        <v>74</v>
      </c>
    </row>
    <row r="109" spans="22:58" x14ac:dyDescent="0.2">
      <c r="V109" s="29">
        <v>2.0499999999999998</v>
      </c>
      <c r="W109" s="36">
        <f t="shared" si="82"/>
        <v>1122.0184543019634</v>
      </c>
      <c r="X109" s="30">
        <f t="shared" si="67"/>
        <v>-0.43247621687911453</v>
      </c>
      <c r="Y109" s="31">
        <f t="shared" si="68"/>
        <v>-1.1876524519350553</v>
      </c>
      <c r="Z109" s="31">
        <f t="shared" si="69"/>
        <v>-29.284386415919748</v>
      </c>
      <c r="AA109" s="31">
        <f t="shared" si="70"/>
        <v>1.0907207651995993E-3</v>
      </c>
      <c r="AB109" s="31">
        <f t="shared" si="71"/>
        <v>-0.90798396312280416</v>
      </c>
      <c r="AC109" s="31">
        <f t="shared" si="83"/>
        <v>3.9909927554229171E-7</v>
      </c>
      <c r="AD109" s="31">
        <f t="shared" si="72"/>
        <v>1.7368845140551894E-2</v>
      </c>
      <c r="AE109" s="31">
        <f t="shared" si="84"/>
        <v>-1.6190375489496946</v>
      </c>
      <c r="AF109" s="31">
        <f t="shared" si="85"/>
        <v>-30.175001533901998</v>
      </c>
      <c r="AG109" s="31">
        <f t="shared" si="64"/>
        <v>92.110410468749379</v>
      </c>
      <c r="AH109" s="31">
        <f t="shared" si="73"/>
        <v>-64.225303869498589</v>
      </c>
      <c r="AI109" s="31">
        <f t="shared" si="74"/>
        <v>-89.964774475668847</v>
      </c>
      <c r="AJ109" s="31">
        <f t="shared" si="86"/>
        <v>0.27844110069241923</v>
      </c>
      <c r="AK109" s="31">
        <f t="shared" si="75"/>
        <v>14.430266982499598</v>
      </c>
      <c r="AL109" s="32">
        <f t="shared" si="76"/>
        <v>-2.5879706484044124E-4</v>
      </c>
      <c r="AM109" s="31">
        <f t="shared" si="77"/>
        <v>-0.44229088915894293</v>
      </c>
      <c r="AN109" s="31">
        <f t="shared" si="87"/>
        <v>28.163288902878367</v>
      </c>
      <c r="AO109" s="31">
        <f t="shared" si="88"/>
        <v>-75.976798382328184</v>
      </c>
      <c r="AP109" s="30">
        <f t="shared" si="65"/>
        <v>23.609121289162623</v>
      </c>
      <c r="AQ109" s="30">
        <f t="shared" si="66"/>
        <v>-26.68237036067254</v>
      </c>
      <c r="AR109" s="31">
        <f t="shared" si="89"/>
        <v>23.471002282418755</v>
      </c>
      <c r="AS109" s="33">
        <f t="shared" si="90"/>
        <v>-106.15179991623017</v>
      </c>
      <c r="AT109" s="31">
        <f t="shared" si="78"/>
        <v>5.471594045221628E-12</v>
      </c>
      <c r="AU109" s="31">
        <f t="shared" si="79"/>
        <v>6.4319529227474051E-5</v>
      </c>
      <c r="AV109" s="32">
        <f t="shared" si="80"/>
        <v>-1.1571929598639454E-14</v>
      </c>
      <c r="AW109" s="31">
        <f t="shared" si="81"/>
        <v>-2.9800554082239857E-6</v>
      </c>
      <c r="AX109" s="34">
        <f t="shared" si="91"/>
        <v>5.4600221156229889E-12</v>
      </c>
      <c r="AY109" s="35">
        <f t="shared" si="92"/>
        <v>6.1339473819250061E-5</v>
      </c>
      <c r="AZ109" s="10">
        <f t="shared" si="93"/>
        <v>23.471002282424216</v>
      </c>
      <c r="BA109" s="10">
        <f t="shared" si="94"/>
        <v>-106.15173857675636</v>
      </c>
      <c r="BB109" s="10">
        <f t="shared" si="95"/>
        <v>73.848261423243642</v>
      </c>
      <c r="BC109" s="48"/>
      <c r="BD109" s="46">
        <f t="shared" si="96"/>
        <v>23</v>
      </c>
      <c r="BE109" s="46">
        <f t="shared" si="97"/>
        <v>-106</v>
      </c>
      <c r="BF109" s="46">
        <f t="shared" si="98"/>
        <v>74</v>
      </c>
    </row>
    <row r="110" spans="22:58" x14ac:dyDescent="0.2">
      <c r="V110" s="29">
        <v>2.06</v>
      </c>
      <c r="W110" s="38">
        <f t="shared" si="82"/>
        <v>1148.1536214968835</v>
      </c>
      <c r="X110" s="30">
        <f t="shared" si="67"/>
        <v>-0.43247621687911453</v>
      </c>
      <c r="Y110" s="31">
        <f t="shared" si="68"/>
        <v>-1.23634988664284</v>
      </c>
      <c r="Z110" s="31">
        <f t="shared" si="69"/>
        <v>-29.850593005297473</v>
      </c>
      <c r="AA110" s="31">
        <f t="shared" si="70"/>
        <v>1.1421180925861932E-3</v>
      </c>
      <c r="AB110" s="31">
        <f t="shared" si="71"/>
        <v>-0.92912996111790602</v>
      </c>
      <c r="AC110" s="31">
        <f t="shared" si="83"/>
        <v>4.1790824466825722E-7</v>
      </c>
      <c r="AD110" s="31">
        <f t="shared" si="72"/>
        <v>1.7773417490677946E-2</v>
      </c>
      <c r="AE110" s="31">
        <f t="shared" si="84"/>
        <v>-1.6676835675211237</v>
      </c>
      <c r="AF110" s="31">
        <f t="shared" si="85"/>
        <v>-30.761949548924701</v>
      </c>
      <c r="AG110" s="31">
        <f t="shared" si="64"/>
        <v>92.110410468749379</v>
      </c>
      <c r="AH110" s="31">
        <f t="shared" si="73"/>
        <v>-64.425303795616713</v>
      </c>
      <c r="AI110" s="31">
        <f t="shared" si="74"/>
        <v>-89.965576306300704</v>
      </c>
      <c r="AJ110" s="31">
        <f t="shared" si="86"/>
        <v>0.29113324394605494</v>
      </c>
      <c r="AK110" s="31">
        <f t="shared" si="75"/>
        <v>14.751887844434231</v>
      </c>
      <c r="AL110" s="32">
        <f t="shared" si="76"/>
        <v>-2.7099341422492538E-4</v>
      </c>
      <c r="AM110" s="31">
        <f t="shared" si="77"/>
        <v>-0.45259274374826342</v>
      </c>
      <c r="AN110" s="31">
        <f t="shared" si="87"/>
        <v>27.975968923664496</v>
      </c>
      <c r="AO110" s="31">
        <f t="shared" si="88"/>
        <v>-75.666281205614737</v>
      </c>
      <c r="AP110" s="30">
        <f t="shared" si="65"/>
        <v>23.609121289162623</v>
      </c>
      <c r="AQ110" s="30">
        <f t="shared" si="66"/>
        <v>-26.68237036067254</v>
      </c>
      <c r="AR110" s="31">
        <f t="shared" si="89"/>
        <v>23.235036284633455</v>
      </c>
      <c r="AS110" s="33">
        <f t="shared" si="90"/>
        <v>-106.42823075453944</v>
      </c>
      <c r="AT110" s="31">
        <f t="shared" si="78"/>
        <v>5.7300338062577418E-12</v>
      </c>
      <c r="AU110" s="31">
        <f t="shared" si="79"/>
        <v>6.5817723525270089E-5</v>
      </c>
      <c r="AV110" s="32">
        <f t="shared" si="80"/>
        <v>-1.1571929598639454E-14</v>
      </c>
      <c r="AW110" s="31">
        <f t="shared" si="81"/>
        <v>-3.0494698158439685E-6</v>
      </c>
      <c r="AX110" s="34">
        <f t="shared" si="91"/>
        <v>5.7184618766591027E-12</v>
      </c>
      <c r="AY110" s="35">
        <f t="shared" si="92"/>
        <v>6.2768253709426114E-5</v>
      </c>
      <c r="AZ110" s="10">
        <f t="shared" si="93"/>
        <v>23.235036284639175</v>
      </c>
      <c r="BA110" s="10">
        <f t="shared" si="94"/>
        <v>-106.42816798628573</v>
      </c>
      <c r="BB110" s="10">
        <f t="shared" si="95"/>
        <v>73.571832013714271</v>
      </c>
      <c r="BC110" s="37"/>
      <c r="BD110" s="46">
        <f t="shared" si="96"/>
        <v>23</v>
      </c>
      <c r="BE110" s="46">
        <f t="shared" si="97"/>
        <v>-106</v>
      </c>
      <c r="BF110" s="46">
        <f t="shared" si="98"/>
        <v>74</v>
      </c>
    </row>
    <row r="111" spans="22:58" x14ac:dyDescent="0.2">
      <c r="V111" s="29">
        <v>2.0699999999999998</v>
      </c>
      <c r="W111" s="36">
        <f t="shared" si="82"/>
        <v>1174.8975549395293</v>
      </c>
      <c r="X111" s="30">
        <f t="shared" si="67"/>
        <v>-0.43247621687911453</v>
      </c>
      <c r="Y111" s="31">
        <f t="shared" si="68"/>
        <v>-1.2867637933864069</v>
      </c>
      <c r="Z111" s="31">
        <f t="shared" si="69"/>
        <v>-30.423414779825805</v>
      </c>
      <c r="AA111" s="31">
        <f t="shared" si="70"/>
        <v>1.1959370494473156E-3</v>
      </c>
      <c r="AB111" s="31">
        <f t="shared" si="71"/>
        <v>-0.95076825058780468</v>
      </c>
      <c r="AC111" s="31">
        <f t="shared" si="83"/>
        <v>4.3760365244595794E-7</v>
      </c>
      <c r="AD111" s="31">
        <f t="shared" si="72"/>
        <v>1.8187413539597394E-2</v>
      </c>
      <c r="AE111" s="31">
        <f t="shared" si="84"/>
        <v>-1.7180436356124216</v>
      </c>
      <c r="AF111" s="31">
        <f t="shared" si="85"/>
        <v>-31.355995616874011</v>
      </c>
      <c r="AG111" s="31">
        <f t="shared" si="64"/>
        <v>92.110410468749379</v>
      </c>
      <c r="AH111" s="31">
        <f t="shared" si="73"/>
        <v>-64.625303725060036</v>
      </c>
      <c r="AI111" s="31">
        <f t="shared" si="74"/>
        <v>-89.966359885052086</v>
      </c>
      <c r="AJ111" s="31">
        <f t="shared" si="86"/>
        <v>0.30438391310573415</v>
      </c>
      <c r="AK111" s="31">
        <f t="shared" si="75"/>
        <v>15.080018770451471</v>
      </c>
      <c r="AL111" s="32">
        <f t="shared" si="76"/>
        <v>-2.8376452313669368E-4</v>
      </c>
      <c r="AM111" s="31">
        <f t="shared" si="77"/>
        <v>-0.46313452905744046</v>
      </c>
      <c r="AN111" s="31">
        <f t="shared" si="87"/>
        <v>27.789206892271942</v>
      </c>
      <c r="AO111" s="31">
        <f t="shared" si="88"/>
        <v>-75.349475643658053</v>
      </c>
      <c r="AP111" s="30">
        <f t="shared" si="65"/>
        <v>23.609121289162623</v>
      </c>
      <c r="AQ111" s="30">
        <f t="shared" si="66"/>
        <v>-26.68237036067254</v>
      </c>
      <c r="AR111" s="31">
        <f t="shared" si="89"/>
        <v>22.997914185149607</v>
      </c>
      <c r="AS111" s="33">
        <f t="shared" si="90"/>
        <v>-106.70547126053206</v>
      </c>
      <c r="AT111" s="31">
        <f t="shared" si="78"/>
        <v>6.0000454968924802E-12</v>
      </c>
      <c r="AU111" s="31">
        <f t="shared" si="79"/>
        <v>6.7350815251279554E-5</v>
      </c>
      <c r="AV111" s="32">
        <f t="shared" si="80"/>
        <v>-1.1571929598639454E-14</v>
      </c>
      <c r="AW111" s="31">
        <f t="shared" si="81"/>
        <v>-3.1205010927248122E-6</v>
      </c>
      <c r="AX111" s="34">
        <f t="shared" si="91"/>
        <v>5.9884735672938411E-12</v>
      </c>
      <c r="AY111" s="35">
        <f t="shared" si="92"/>
        <v>6.4230314158554748E-5</v>
      </c>
      <c r="AZ111" s="10">
        <f t="shared" si="93"/>
        <v>22.997914185155597</v>
      </c>
      <c r="BA111" s="10">
        <f t="shared" si="94"/>
        <v>-106.70540703021791</v>
      </c>
      <c r="BB111" s="10">
        <f t="shared" si="95"/>
        <v>73.294592969782087</v>
      </c>
      <c r="BC111" s="48"/>
      <c r="BD111" s="46">
        <f t="shared" si="96"/>
        <v>23</v>
      </c>
      <c r="BE111" s="46">
        <f t="shared" si="97"/>
        <v>-107</v>
      </c>
      <c r="BF111" s="46">
        <f t="shared" si="98"/>
        <v>73</v>
      </c>
    </row>
    <row r="112" spans="22:58" x14ac:dyDescent="0.2">
      <c r="V112" s="29">
        <v>2.08</v>
      </c>
      <c r="W112" s="38">
        <f t="shared" si="82"/>
        <v>1202.2644346174136</v>
      </c>
      <c r="X112" s="30">
        <f t="shared" si="67"/>
        <v>-0.43247621687911453</v>
      </c>
      <c r="Y112" s="31">
        <f t="shared" si="68"/>
        <v>-1.3389338111532019</v>
      </c>
      <c r="Z112" s="31">
        <f t="shared" si="69"/>
        <v>-31.002697383176393</v>
      </c>
      <c r="AA112" s="31">
        <f t="shared" si="70"/>
        <v>1.2522917007867413E-3</v>
      </c>
      <c r="AB112" s="31">
        <f t="shared" si="71"/>
        <v>-0.97291027973626087</v>
      </c>
      <c r="AC112" s="31">
        <f t="shared" si="83"/>
        <v>4.58227275461666E-7</v>
      </c>
      <c r="AD112" s="31">
        <f t="shared" si="72"/>
        <v>1.8611052793322296E-2</v>
      </c>
      <c r="AE112" s="31">
        <f t="shared" si="84"/>
        <v>-1.7701572781042543</v>
      </c>
      <c r="AF112" s="31">
        <f t="shared" si="85"/>
        <v>-31.956996610119333</v>
      </c>
      <c r="AG112" s="31">
        <f t="shared" si="64"/>
        <v>92.110410468749379</v>
      </c>
      <c r="AH112" s="31">
        <f t="shared" si="73"/>
        <v>-64.825303657678973</v>
      </c>
      <c r="AI112" s="31">
        <f t="shared" si="74"/>
        <v>-89.967125627385656</v>
      </c>
      <c r="AJ112" s="31">
        <f t="shared" si="86"/>
        <v>0.31821587119188921</v>
      </c>
      <c r="AK112" s="31">
        <f t="shared" si="75"/>
        <v>15.414747607936372</v>
      </c>
      <c r="AL112" s="32">
        <f t="shared" si="76"/>
        <v>-2.971374756178248E-4</v>
      </c>
      <c r="AM112" s="31">
        <f t="shared" si="77"/>
        <v>-0.47392183162406776</v>
      </c>
      <c r="AN112" s="31">
        <f t="shared" si="87"/>
        <v>27.603025544786679</v>
      </c>
      <c r="AO112" s="31">
        <f t="shared" si="88"/>
        <v>-75.026299851073347</v>
      </c>
      <c r="AP112" s="30">
        <f t="shared" si="65"/>
        <v>23.609121289162623</v>
      </c>
      <c r="AQ112" s="30">
        <f t="shared" si="66"/>
        <v>-26.68237036067254</v>
      </c>
      <c r="AR112" s="31">
        <f t="shared" si="89"/>
        <v>22.759619195172508</v>
      </c>
      <c r="AS112" s="33">
        <f t="shared" si="90"/>
        <v>-106.98329646119268</v>
      </c>
      <c r="AT112" s="31">
        <f t="shared" si="78"/>
        <v>6.2835577720589467E-12</v>
      </c>
      <c r="AU112" s="31">
        <f t="shared" si="79"/>
        <v>6.8919617271028666E-5</v>
      </c>
      <c r="AV112" s="32">
        <f t="shared" si="80"/>
        <v>-1.350058453174603E-14</v>
      </c>
      <c r="AW112" s="31">
        <f t="shared" si="81"/>
        <v>-3.1931869005897379E-6</v>
      </c>
      <c r="AX112" s="34">
        <f t="shared" si="91"/>
        <v>6.2700571875272009E-12</v>
      </c>
      <c r="AY112" s="35">
        <f t="shared" si="92"/>
        <v>6.5726430370438926E-5</v>
      </c>
      <c r="AZ112" s="10">
        <f t="shared" si="93"/>
        <v>22.759619195178779</v>
      </c>
      <c r="BA112" s="10">
        <f t="shared" si="94"/>
        <v>-106.98323073476232</v>
      </c>
      <c r="BB112" s="10">
        <f t="shared" si="95"/>
        <v>73.016769265237684</v>
      </c>
      <c r="BC112" s="37"/>
      <c r="BD112" s="46">
        <f t="shared" si="96"/>
        <v>23</v>
      </c>
      <c r="BE112" s="46">
        <f t="shared" si="97"/>
        <v>-107</v>
      </c>
      <c r="BF112" s="46">
        <f t="shared" si="98"/>
        <v>73</v>
      </c>
    </row>
    <row r="113" spans="22:58" x14ac:dyDescent="0.2">
      <c r="V113" s="29">
        <v>2.09</v>
      </c>
      <c r="W113" s="36">
        <f t="shared" si="82"/>
        <v>1230.2687708123822</v>
      </c>
      <c r="X113" s="30">
        <f t="shared" si="67"/>
        <v>-0.43247621687911453</v>
      </c>
      <c r="Y113" s="31">
        <f t="shared" si="68"/>
        <v>-1.3928990420261811</v>
      </c>
      <c r="Z113" s="31">
        <f t="shared" si="69"/>
        <v>-31.588274214745049</v>
      </c>
      <c r="AA113" s="31">
        <f t="shared" si="70"/>
        <v>1.3113014812543447E-3</v>
      </c>
      <c r="AB113" s="31">
        <f t="shared" si="71"/>
        <v>-0.99556776209069031</v>
      </c>
      <c r="AC113" s="31">
        <f t="shared" si="83"/>
        <v>4.7982285945754588E-7</v>
      </c>
      <c r="AD113" s="31">
        <f t="shared" si="72"/>
        <v>1.9044559870807071E-2</v>
      </c>
      <c r="AE113" s="31">
        <f t="shared" si="84"/>
        <v>-1.8240634776011819</v>
      </c>
      <c r="AF113" s="31">
        <f t="shared" si="85"/>
        <v>-32.564797416964929</v>
      </c>
      <c r="AG113" s="31">
        <f t="shared" si="64"/>
        <v>92.110410468749379</v>
      </c>
      <c r="AH113" s="31">
        <f t="shared" si="73"/>
        <v>-65.02530359333052</v>
      </c>
      <c r="AI113" s="31">
        <f t="shared" si="74"/>
        <v>-89.967873939307026</v>
      </c>
      <c r="AJ113" s="31">
        <f t="shared" si="86"/>
        <v>0.33265264696320956</v>
      </c>
      <c r="AK113" s="31">
        <f t="shared" si="75"/>
        <v>15.756160402298816</v>
      </c>
      <c r="AL113" s="32">
        <f t="shared" si="76"/>
        <v>-3.1114063179459386E-4</v>
      </c>
      <c r="AM113" s="31">
        <f t="shared" si="77"/>
        <v>-0.48496036795796826</v>
      </c>
      <c r="AN113" s="31">
        <f t="shared" si="87"/>
        <v>27.417448381750273</v>
      </c>
      <c r="AO113" s="31">
        <f t="shared" si="88"/>
        <v>-74.696673904966175</v>
      </c>
      <c r="AP113" s="30">
        <f t="shared" si="65"/>
        <v>23.609121289162623</v>
      </c>
      <c r="AQ113" s="30">
        <f t="shared" si="66"/>
        <v>-26.68237036067254</v>
      </c>
      <c r="AR113" s="31">
        <f t="shared" si="89"/>
        <v>22.520135832639173</v>
      </c>
      <c r="AS113" s="33">
        <f t="shared" si="90"/>
        <v>-107.26147132193111</v>
      </c>
      <c r="AT113" s="31">
        <f t="shared" si="78"/>
        <v>6.5786419768240329E-12</v>
      </c>
      <c r="AU113" s="31">
        <f t="shared" si="79"/>
        <v>7.0524961384113666E-5</v>
      </c>
      <c r="AV113" s="32">
        <f t="shared" si="80"/>
        <v>-1.350058453174603E-14</v>
      </c>
      <c r="AW113" s="31">
        <f t="shared" si="81"/>
        <v>-3.2675657784161799E-6</v>
      </c>
      <c r="AX113" s="34">
        <f t="shared" si="91"/>
        <v>6.5651413922922871E-12</v>
      </c>
      <c r="AY113" s="35">
        <f t="shared" si="92"/>
        <v>6.7257395605697489E-5</v>
      </c>
      <c r="AZ113" s="10">
        <f t="shared" si="93"/>
        <v>22.520135832645739</v>
      </c>
      <c r="BA113" s="10">
        <f t="shared" si="94"/>
        <v>-107.26140406453551</v>
      </c>
      <c r="BB113" s="10">
        <f t="shared" si="95"/>
        <v>72.738595935464488</v>
      </c>
      <c r="BC113" s="48"/>
      <c r="BD113" s="46">
        <f t="shared" si="96"/>
        <v>23</v>
      </c>
      <c r="BE113" s="46">
        <f t="shared" si="97"/>
        <v>-107</v>
      </c>
      <c r="BF113" s="46">
        <f t="shared" si="98"/>
        <v>73</v>
      </c>
    </row>
    <row r="114" spans="22:58" x14ac:dyDescent="0.2">
      <c r="V114" s="29">
        <v>2.1</v>
      </c>
      <c r="W114" s="38">
        <f t="shared" si="82"/>
        <v>1258.9254117941678</v>
      </c>
      <c r="X114" s="30">
        <f t="shared" si="67"/>
        <v>-0.43247621687911453</v>
      </c>
      <c r="Y114" s="31">
        <f t="shared" si="68"/>
        <v>-1.4486979423138608</v>
      </c>
      <c r="Z114" s="31">
        <f t="shared" si="69"/>
        <v>-32.179966405800336</v>
      </c>
      <c r="AA114" s="31">
        <f t="shared" si="70"/>
        <v>1.3730914476410665E-3</v>
      </c>
      <c r="AB114" s="31">
        <f t="shared" si="71"/>
        <v>-1.0187526825866737</v>
      </c>
      <c r="AC114" s="31">
        <f t="shared" si="83"/>
        <v>5.0243621383566928E-7</v>
      </c>
      <c r="AD114" s="31">
        <f t="shared" si="72"/>
        <v>1.9488164623043723E-2</v>
      </c>
      <c r="AE114" s="31">
        <f t="shared" si="84"/>
        <v>-1.8798005653091205</v>
      </c>
      <c r="AF114" s="31">
        <f t="shared" si="85"/>
        <v>-33.179230923763967</v>
      </c>
      <c r="AG114" s="31">
        <f t="shared" si="64"/>
        <v>92.110410468749379</v>
      </c>
      <c r="AH114" s="31">
        <f t="shared" si="73"/>
        <v>-65.225303531878239</v>
      </c>
      <c r="AI114" s="31">
        <f t="shared" si="74"/>
        <v>-89.968605217580063</v>
      </c>
      <c r="AJ114" s="31">
        <f t="shared" si="86"/>
        <v>0.34771854623924708</v>
      </c>
      <c r="AK114" s="31">
        <f t="shared" si="75"/>
        <v>16.104341156207731</v>
      </c>
      <c r="AL114" s="32">
        <f t="shared" si="76"/>
        <v>-3.2580368799885596E-4</v>
      </c>
      <c r="AM114" s="31">
        <f t="shared" si="77"/>
        <v>-0.49625598755756095</v>
      </c>
      <c r="AN114" s="31">
        <f t="shared" si="87"/>
        <v>27.232499679422386</v>
      </c>
      <c r="AO114" s="31">
        <f t="shared" si="88"/>
        <v>-74.360520048929885</v>
      </c>
      <c r="AP114" s="30">
        <f t="shared" si="65"/>
        <v>23.609121289162623</v>
      </c>
      <c r="AQ114" s="30">
        <f t="shared" si="66"/>
        <v>-26.68237036067254</v>
      </c>
      <c r="AR114" s="31">
        <f t="shared" si="89"/>
        <v>22.279450042603347</v>
      </c>
      <c r="AS114" s="33">
        <f t="shared" si="90"/>
        <v>-107.53975097269385</v>
      </c>
      <c r="AT114" s="31">
        <f t="shared" si="78"/>
        <v>6.8891554210539513E-12</v>
      </c>
      <c r="AU114" s="31">
        <f t="shared" si="79"/>
        <v>7.2167698765232582E-5</v>
      </c>
      <c r="AV114" s="32">
        <f t="shared" si="80"/>
        <v>-1.350058453174603E-14</v>
      </c>
      <c r="AW114" s="31">
        <f t="shared" si="81"/>
        <v>-3.3436771628696841E-6</v>
      </c>
      <c r="AX114" s="34">
        <f t="shared" si="91"/>
        <v>6.8756548365222055E-12</v>
      </c>
      <c r="AY114" s="35">
        <f t="shared" si="92"/>
        <v>6.8824021602362901E-5</v>
      </c>
      <c r="AZ114" s="10">
        <f t="shared" si="93"/>
        <v>22.279450042610222</v>
      </c>
      <c r="BA114" s="10">
        <f t="shared" si="94"/>
        <v>-107.53968214867226</v>
      </c>
      <c r="BB114" s="10">
        <f t="shared" si="95"/>
        <v>72.460317851327744</v>
      </c>
      <c r="BC114" s="37"/>
      <c r="BD114" s="46">
        <f t="shared" si="96"/>
        <v>22</v>
      </c>
      <c r="BE114" s="46">
        <f t="shared" si="97"/>
        <v>-108</v>
      </c>
      <c r="BF114" s="46">
        <f t="shared" si="98"/>
        <v>72</v>
      </c>
    </row>
    <row r="115" spans="22:58" x14ac:dyDescent="0.2">
      <c r="V115" s="29">
        <v>2.11</v>
      </c>
      <c r="W115" s="36">
        <f t="shared" si="82"/>
        <v>1288.2495516931342</v>
      </c>
      <c r="X115" s="30">
        <f t="shared" si="67"/>
        <v>-0.43247621687911453</v>
      </c>
      <c r="Y115" s="31">
        <f t="shared" si="68"/>
        <v>-1.5063682113645236</v>
      </c>
      <c r="Z115" s="31">
        <f t="shared" si="69"/>
        <v>-32.777582843644886</v>
      </c>
      <c r="AA115" s="31">
        <f t="shared" si="70"/>
        <v>1.4377925431915929E-3</v>
      </c>
      <c r="AB115" s="31">
        <f t="shared" si="71"/>
        <v>-1.0424773037873507</v>
      </c>
      <c r="AC115" s="31">
        <f t="shared" si="83"/>
        <v>5.2611530230471339E-7</v>
      </c>
      <c r="AD115" s="31">
        <f t="shared" si="72"/>
        <v>1.9942102254930823E-2</v>
      </c>
      <c r="AE115" s="31">
        <f t="shared" si="84"/>
        <v>-1.9374061095851443</v>
      </c>
      <c r="AF115" s="31">
        <f t="shared" si="85"/>
        <v>-33.800118045177307</v>
      </c>
      <c r="AG115" s="31">
        <f t="shared" si="64"/>
        <v>92.110410468749379</v>
      </c>
      <c r="AH115" s="31">
        <f t="shared" si="73"/>
        <v>-65.425303473191761</v>
      </c>
      <c r="AI115" s="31">
        <f t="shared" si="74"/>
        <v>-89.969319849937236</v>
      </c>
      <c r="AJ115" s="31">
        <f t="shared" si="86"/>
        <v>0.36343866199025382</v>
      </c>
      <c r="AK115" s="31">
        <f t="shared" si="75"/>
        <v>16.459371576662129</v>
      </c>
      <c r="AL115" s="32">
        <f t="shared" si="76"/>
        <v>-3.4115773969197773E-4</v>
      </c>
      <c r="AM115" s="31">
        <f t="shared" si="77"/>
        <v>-0.50781467599569052</v>
      </c>
      <c r="AN115" s="31">
        <f t="shared" si="87"/>
        <v>27.048204499808183</v>
      </c>
      <c r="AO115" s="31">
        <f t="shared" si="88"/>
        <v>-74.017762949270804</v>
      </c>
      <c r="AP115" s="30">
        <f t="shared" si="65"/>
        <v>23.609121289162623</v>
      </c>
      <c r="AQ115" s="30">
        <f t="shared" si="66"/>
        <v>-26.68237036067254</v>
      </c>
      <c r="AR115" s="31">
        <f t="shared" si="89"/>
        <v>22.037549318713122</v>
      </c>
      <c r="AS115" s="33">
        <f t="shared" si="90"/>
        <v>-107.8178809944481</v>
      </c>
      <c r="AT115" s="31">
        <f t="shared" si="78"/>
        <v>7.2150981047486972E-12</v>
      </c>
      <c r="AU115" s="31">
        <f t="shared" si="79"/>
        <v>7.3848700415489064E-5</v>
      </c>
      <c r="AV115" s="32">
        <f t="shared" si="80"/>
        <v>-1.5429239464852607E-14</v>
      </c>
      <c r="AW115" s="31">
        <f t="shared" si="81"/>
        <v>-3.4215614092137404E-6</v>
      </c>
      <c r="AX115" s="34">
        <f t="shared" si="91"/>
        <v>7.1996688652838448E-12</v>
      </c>
      <c r="AY115" s="35">
        <f t="shared" si="92"/>
        <v>7.042713900627533E-5</v>
      </c>
      <c r="AZ115" s="10">
        <f t="shared" si="93"/>
        <v>22.037549318720323</v>
      </c>
      <c r="BA115" s="10">
        <f t="shared" si="94"/>
        <v>-107.8178105673091</v>
      </c>
      <c r="BB115" s="10">
        <f t="shared" si="95"/>
        <v>72.182189432690905</v>
      </c>
      <c r="BC115" s="48"/>
      <c r="BD115" s="46">
        <f t="shared" si="96"/>
        <v>22</v>
      </c>
      <c r="BE115" s="46">
        <f t="shared" si="97"/>
        <v>-108</v>
      </c>
      <c r="BF115" s="46">
        <f t="shared" si="98"/>
        <v>72</v>
      </c>
    </row>
    <row r="116" spans="22:58" x14ac:dyDescent="0.2">
      <c r="V116" s="29">
        <v>2.12</v>
      </c>
      <c r="W116" s="38">
        <f t="shared" si="82"/>
        <v>1318.2567385564084</v>
      </c>
      <c r="X116" s="30">
        <f t="shared" si="67"/>
        <v>-0.43247621687911453</v>
      </c>
      <c r="Y116" s="31">
        <f t="shared" si="68"/>
        <v>-1.5659466786093437</v>
      </c>
      <c r="Z116" s="31">
        <f t="shared" si="69"/>
        <v>-33.380920246121853</v>
      </c>
      <c r="AA116" s="31">
        <f t="shared" si="70"/>
        <v>1.5055418743215347E-3</v>
      </c>
      <c r="AB116" s="31">
        <f t="shared" si="71"/>
        <v>-1.0667541722403722</v>
      </c>
      <c r="AC116" s="31">
        <f t="shared" si="83"/>
        <v>5.5091034895588975E-7</v>
      </c>
      <c r="AD116" s="31">
        <f t="shared" si="72"/>
        <v>2.0406613449981324E-2</v>
      </c>
      <c r="AE116" s="31">
        <f t="shared" si="84"/>
        <v>-1.9969168027037878</v>
      </c>
      <c r="AF116" s="31">
        <f t="shared" si="85"/>
        <v>-34.427267804912248</v>
      </c>
      <c r="AG116" s="31">
        <f t="shared" si="64"/>
        <v>92.110410468749379</v>
      </c>
      <c r="AH116" s="31">
        <f t="shared" si="73"/>
        <v>-65.625303417146625</v>
      </c>
      <c r="AI116" s="31">
        <f t="shared" si="74"/>
        <v>-89.97001821528518</v>
      </c>
      <c r="AJ116" s="31">
        <f t="shared" si="86"/>
        <v>0.37983888304087288</v>
      </c>
      <c r="AK116" s="31">
        <f t="shared" si="75"/>
        <v>16.821330809834436</v>
      </c>
      <c r="AL116" s="32">
        <f t="shared" si="76"/>
        <v>-3.5723534736616162E-4</v>
      </c>
      <c r="AM116" s="31">
        <f t="shared" si="77"/>
        <v>-0.51964255807649018</v>
      </c>
      <c r="AN116" s="31">
        <f t="shared" si="87"/>
        <v>26.864588699296259</v>
      </c>
      <c r="AO116" s="31">
        <f t="shared" si="88"/>
        <v>-73.668329963527228</v>
      </c>
      <c r="AP116" s="30">
        <f t="shared" si="65"/>
        <v>23.609121289162623</v>
      </c>
      <c r="AQ116" s="30">
        <f t="shared" si="66"/>
        <v>-26.68237036067254</v>
      </c>
      <c r="AR116" s="31">
        <f t="shared" si="89"/>
        <v>21.79442282508256</v>
      </c>
      <c r="AS116" s="33">
        <f t="shared" si="90"/>
        <v>-108.09559776843948</v>
      </c>
      <c r="AT116" s="31">
        <f t="shared" si="78"/>
        <v>7.5545413729751663E-12</v>
      </c>
      <c r="AU116" s="31">
        <f t="shared" si="79"/>
        <v>7.5568857624208865E-5</v>
      </c>
      <c r="AV116" s="32">
        <f t="shared" si="80"/>
        <v>-1.5429239464852607E-14</v>
      </c>
      <c r="AW116" s="31">
        <f t="shared" si="81"/>
        <v>-3.5012598127066844E-6</v>
      </c>
      <c r="AX116" s="34">
        <f t="shared" si="91"/>
        <v>7.539112133510313E-12</v>
      </c>
      <c r="AY116" s="35">
        <f t="shared" si="92"/>
        <v>7.2067597811502178E-5</v>
      </c>
      <c r="AZ116" s="10">
        <f t="shared" si="93"/>
        <v>21.794422825090098</v>
      </c>
      <c r="BA116" s="10">
        <f t="shared" si="94"/>
        <v>-108.09552570084166</v>
      </c>
      <c r="BB116" s="10">
        <f t="shared" si="95"/>
        <v>71.904474299158338</v>
      </c>
      <c r="BC116" s="37"/>
      <c r="BD116" s="46">
        <f t="shared" si="96"/>
        <v>22</v>
      </c>
      <c r="BE116" s="46">
        <f t="shared" si="97"/>
        <v>-108</v>
      </c>
      <c r="BF116" s="46">
        <f t="shared" si="98"/>
        <v>72</v>
      </c>
    </row>
    <row r="117" spans="22:58" x14ac:dyDescent="0.2">
      <c r="V117" s="29">
        <v>2.13</v>
      </c>
      <c r="W117" s="36">
        <f t="shared" si="82"/>
        <v>1348.9628825916539</v>
      </c>
      <c r="X117" s="30">
        <f t="shared" si="67"/>
        <v>-0.43247621687911453</v>
      </c>
      <c r="Y117" s="31">
        <f t="shared" si="68"/>
        <v>-1.6274691894265467</v>
      </c>
      <c r="Z117" s="31">
        <f t="shared" si="69"/>
        <v>-33.989763288510673</v>
      </c>
      <c r="AA117" s="31">
        <f t="shared" si="70"/>
        <v>1.576483000308023E-3</v>
      </c>
      <c r="AB117" s="31">
        <f t="shared" si="71"/>
        <v>-1.0915961249750785</v>
      </c>
      <c r="AC117" s="31">
        <f t="shared" si="83"/>
        <v>5.7687395398213872E-7</v>
      </c>
      <c r="AD117" s="31">
        <f t="shared" si="72"/>
        <v>2.0881944497934925E-2</v>
      </c>
      <c r="AE117" s="31">
        <f t="shared" si="84"/>
        <v>-2.0583683464313989</v>
      </c>
      <c r="AF117" s="31">
        <f t="shared" si="85"/>
        <v>-35.060477468987813</v>
      </c>
      <c r="AG117" s="31">
        <f t="shared" si="64"/>
        <v>92.110410468749379</v>
      </c>
      <c r="AH117" s="31">
        <f t="shared" si="73"/>
        <v>-65.825303363623917</v>
      </c>
      <c r="AI117" s="31">
        <f t="shared" si="74"/>
        <v>-89.970700683905633</v>
      </c>
      <c r="AJ117" s="31">
        <f t="shared" si="86"/>
        <v>0.39694590122610873</v>
      </c>
      <c r="AK117" s="31">
        <f t="shared" si="75"/>
        <v>17.19029516368408</v>
      </c>
      <c r="AL117" s="32">
        <f t="shared" si="76"/>
        <v>-3.740706055536747E-4</v>
      </c>
      <c r="AM117" s="31">
        <f t="shared" si="77"/>
        <v>-0.53174590106486319</v>
      </c>
      <c r="AN117" s="31">
        <f t="shared" si="87"/>
        <v>26.681678935746017</v>
      </c>
      <c r="AO117" s="31">
        <f t="shared" si="88"/>
        <v>-73.312151421286416</v>
      </c>
      <c r="AP117" s="30">
        <f t="shared" si="65"/>
        <v>23.609121289162623</v>
      </c>
      <c r="AQ117" s="30">
        <f t="shared" si="66"/>
        <v>-26.68237036067254</v>
      </c>
      <c r="AR117" s="31">
        <f t="shared" si="89"/>
        <v>21.550061517804703</v>
      </c>
      <c r="AS117" s="33">
        <f t="shared" si="90"/>
        <v>-108.37262889027423</v>
      </c>
      <c r="AT117" s="31">
        <f t="shared" si="78"/>
        <v>7.9113425355995638E-12</v>
      </c>
      <c r="AU117" s="31">
        <f t="shared" si="79"/>
        <v>7.7329082441512795E-5</v>
      </c>
      <c r="AV117" s="32">
        <f t="shared" si="80"/>
        <v>-1.7357894397959187E-14</v>
      </c>
      <c r="AW117" s="31">
        <f t="shared" si="81"/>
        <v>-3.582814630496973E-6</v>
      </c>
      <c r="AX117" s="34">
        <f t="shared" si="91"/>
        <v>7.8939846412016039E-12</v>
      </c>
      <c r="AY117" s="35">
        <f t="shared" si="92"/>
        <v>7.3746267811015818E-5</v>
      </c>
      <c r="AZ117" s="10">
        <f t="shared" si="93"/>
        <v>21.550061517812598</v>
      </c>
      <c r="BA117" s="10">
        <f t="shared" si="94"/>
        <v>-108.37255514400641</v>
      </c>
      <c r="BB117" s="10">
        <f t="shared" si="95"/>
        <v>71.627444855993588</v>
      </c>
      <c r="BC117" s="48"/>
      <c r="BD117" s="46">
        <f t="shared" si="96"/>
        <v>22</v>
      </c>
      <c r="BE117" s="46">
        <f t="shared" si="97"/>
        <v>-108</v>
      </c>
      <c r="BF117" s="46">
        <f t="shared" si="98"/>
        <v>72</v>
      </c>
    </row>
    <row r="118" spans="22:58" x14ac:dyDescent="0.2">
      <c r="V118" s="29">
        <v>2.14</v>
      </c>
      <c r="W118" s="38">
        <f t="shared" si="82"/>
        <v>1380.3842646028861</v>
      </c>
      <c r="X118" s="30">
        <f t="shared" si="67"/>
        <v>-0.43247621687911453</v>
      </c>
      <c r="Y118" s="31">
        <f t="shared" si="68"/>
        <v>-1.6909704904628506</v>
      </c>
      <c r="Z118" s="31">
        <f t="shared" si="69"/>
        <v>-34.603884784527089</v>
      </c>
      <c r="AA118" s="31">
        <f t="shared" si="70"/>
        <v>1.6507662365645198E-3</v>
      </c>
      <c r="AB118" s="31">
        <f t="shared" si="71"/>
        <v>-1.1170162961426326</v>
      </c>
      <c r="AC118" s="31">
        <f t="shared" si="83"/>
        <v>6.0406118432480186E-7</v>
      </c>
      <c r="AD118" s="31">
        <f t="shared" si="72"/>
        <v>2.1368347425343208E-2</v>
      </c>
      <c r="AE118" s="31">
        <f t="shared" si="84"/>
        <v>-2.1217953370442162</v>
      </c>
      <c r="AF118" s="31">
        <f t="shared" si="85"/>
        <v>-35.699532733244375</v>
      </c>
      <c r="AG118" s="31">
        <f t="shared" si="64"/>
        <v>92.110410468749379</v>
      </c>
      <c r="AH118" s="31">
        <f t="shared" si="73"/>
        <v>-66.025303312510147</v>
      </c>
      <c r="AI118" s="31">
        <f t="shared" si="74"/>
        <v>-89.971367617651708</v>
      </c>
      <c r="AJ118" s="31">
        <f t="shared" si="86"/>
        <v>0.41478721683001735</v>
      </c>
      <c r="AK118" s="31">
        <f t="shared" si="75"/>
        <v>17.566337818411082</v>
      </c>
      <c r="AL118" s="32">
        <f t="shared" si="76"/>
        <v>-3.9169921506970528E-4</v>
      </c>
      <c r="AM118" s="31">
        <f t="shared" si="77"/>
        <v>-0.54413111799022318</v>
      </c>
      <c r="AN118" s="31">
        <f t="shared" si="87"/>
        <v>26.499502673854181</v>
      </c>
      <c r="AO118" s="31">
        <f t="shared" si="88"/>
        <v>-72.949160917230842</v>
      </c>
      <c r="AP118" s="30">
        <f t="shared" si="65"/>
        <v>23.609121289162623</v>
      </c>
      <c r="AQ118" s="30">
        <f t="shared" si="66"/>
        <v>-26.68237036067254</v>
      </c>
      <c r="AR118" s="31">
        <f t="shared" si="89"/>
        <v>21.304458265300052</v>
      </c>
      <c r="AS118" s="33">
        <f t="shared" si="90"/>
        <v>-108.64869365047522</v>
      </c>
      <c r="AT118" s="31">
        <f t="shared" si="78"/>
        <v>8.2835729376887855E-12</v>
      </c>
      <c r="AU118" s="31">
        <f t="shared" si="79"/>
        <v>7.9130308161898542E-5</v>
      </c>
      <c r="AV118" s="32">
        <f t="shared" si="80"/>
        <v>-1.7357894397959187E-14</v>
      </c>
      <c r="AW118" s="31">
        <f t="shared" si="81"/>
        <v>-3.6662691040285142E-6</v>
      </c>
      <c r="AX118" s="34">
        <f t="shared" si="91"/>
        <v>8.2662150432908256E-12</v>
      </c>
      <c r="AY118" s="35">
        <f t="shared" si="92"/>
        <v>7.5464039057870024E-5</v>
      </c>
      <c r="AZ118" s="10">
        <f t="shared" si="93"/>
        <v>21.30445826530832</v>
      </c>
      <c r="BA118" s="10">
        <f t="shared" si="94"/>
        <v>-108.64861818643617</v>
      </c>
      <c r="BB118" s="10">
        <f t="shared" si="95"/>
        <v>71.351381813563833</v>
      </c>
      <c r="BC118" s="37"/>
      <c r="BD118" s="46">
        <f t="shared" si="96"/>
        <v>21</v>
      </c>
      <c r="BE118" s="46">
        <f t="shared" si="97"/>
        <v>-109</v>
      </c>
      <c r="BF118" s="46">
        <f t="shared" si="98"/>
        <v>71</v>
      </c>
    </row>
    <row r="119" spans="22:58" x14ac:dyDescent="0.2">
      <c r="V119" s="29">
        <v>2.15</v>
      </c>
      <c r="W119" s="36">
        <f t="shared" si="82"/>
        <v>1412.5375446227542</v>
      </c>
      <c r="X119" s="30">
        <f t="shared" si="67"/>
        <v>-0.43247621687911453</v>
      </c>
      <c r="Y119" s="31">
        <f t="shared" si="68"/>
        <v>-1.7564841150876371</v>
      </c>
      <c r="Z119" s="31">
        <f t="shared" si="69"/>
        <v>-35.223045922770403</v>
      </c>
      <c r="AA119" s="31">
        <f t="shared" si="70"/>
        <v>1.7285489721196607E-3</v>
      </c>
      <c r="AB119" s="31">
        <f t="shared" si="71"/>
        <v>-1.143028123801805</v>
      </c>
      <c r="AC119" s="31">
        <f t="shared" si="83"/>
        <v>6.3252970867934463E-7</v>
      </c>
      <c r="AD119" s="31">
        <f t="shared" si="72"/>
        <v>2.1866080129195921E-2</v>
      </c>
      <c r="AE119" s="31">
        <f t="shared" si="84"/>
        <v>-2.1872311504649233</v>
      </c>
      <c r="AF119" s="31">
        <f t="shared" si="85"/>
        <v>-36.344207966443015</v>
      </c>
      <c r="AG119" s="31">
        <f t="shared" si="64"/>
        <v>92.110410468749379</v>
      </c>
      <c r="AH119" s="31">
        <f t="shared" si="73"/>
        <v>-66.225303263696844</v>
      </c>
      <c r="AI119" s="31">
        <f t="shared" si="74"/>
        <v>-89.972019370139776</v>
      </c>
      <c r="AJ119" s="31">
        <f t="shared" si="86"/>
        <v>0.43339114212998164</v>
      </c>
      <c r="AK119" s="31">
        <f t="shared" si="75"/>
        <v>17.949528524896881</v>
      </c>
      <c r="AL119" s="32">
        <f t="shared" si="76"/>
        <v>-4.1015855865992646E-4</v>
      </c>
      <c r="AM119" s="31">
        <f t="shared" si="77"/>
        <v>-0.55680477102613213</v>
      </c>
      <c r="AN119" s="31">
        <f t="shared" si="87"/>
        <v>26.318088188623857</v>
      </c>
      <c r="AO119" s="31">
        <f t="shared" si="88"/>
        <v>-72.579295616269036</v>
      </c>
      <c r="AP119" s="30">
        <f t="shared" si="65"/>
        <v>23.609121289162623</v>
      </c>
      <c r="AQ119" s="30">
        <f t="shared" si="66"/>
        <v>-26.68237036067254</v>
      </c>
      <c r="AR119" s="31">
        <f t="shared" si="89"/>
        <v>21.057607966649012</v>
      </c>
      <c r="AS119" s="33">
        <f t="shared" si="90"/>
        <v>-108.92350358271204</v>
      </c>
      <c r="AT119" s="31">
        <f t="shared" si="78"/>
        <v>8.6731612341759332E-12</v>
      </c>
      <c r="AU119" s="31">
        <f t="shared" si="79"/>
        <v>8.0973489819084854E-5</v>
      </c>
      <c r="AV119" s="32">
        <f t="shared" si="80"/>
        <v>-1.7357894397959187E-14</v>
      </c>
      <c r="AW119" s="31">
        <f t="shared" si="81"/>
        <v>-3.751667481967814E-6</v>
      </c>
      <c r="AX119" s="34">
        <f t="shared" si="91"/>
        <v>8.6558033397779733E-12</v>
      </c>
      <c r="AY119" s="35">
        <f t="shared" si="92"/>
        <v>7.7221822337117046E-5</v>
      </c>
      <c r="AZ119" s="10">
        <f t="shared" si="93"/>
        <v>21.057607966657667</v>
      </c>
      <c r="BA119" s="10">
        <f t="shared" si="94"/>
        <v>-108.92342636088971</v>
      </c>
      <c r="BB119" s="10">
        <f t="shared" si="95"/>
        <v>71.076573639110293</v>
      </c>
      <c r="BC119" s="48"/>
      <c r="BD119" s="46">
        <f t="shared" si="96"/>
        <v>21</v>
      </c>
      <c r="BE119" s="46">
        <f t="shared" si="97"/>
        <v>-109</v>
      </c>
      <c r="BF119" s="46">
        <f t="shared" si="98"/>
        <v>71</v>
      </c>
    </row>
    <row r="120" spans="22:58" x14ac:dyDescent="0.2">
      <c r="V120" s="29">
        <v>2.16</v>
      </c>
      <c r="W120" s="38">
        <f t="shared" si="82"/>
        <v>1445.4397707459284</v>
      </c>
      <c r="X120" s="30">
        <f t="shared" si="67"/>
        <v>-0.43247621687911453</v>
      </c>
      <c r="Y120" s="31">
        <f t="shared" si="68"/>
        <v>-1.824042269689796</v>
      </c>
      <c r="Z120" s="31">
        <f t="shared" si="69"/>
        <v>-35.846996559554263</v>
      </c>
      <c r="AA120" s="31">
        <f t="shared" si="70"/>
        <v>1.809996001961712E-3</v>
      </c>
      <c r="AB120" s="31">
        <f t="shared" si="71"/>
        <v>-1.1696453568532093</v>
      </c>
      <c r="AC120" s="31">
        <f t="shared" si="83"/>
        <v>6.6233991128586476E-7</v>
      </c>
      <c r="AD120" s="31">
        <f t="shared" si="72"/>
        <v>2.237540651366032E-2</v>
      </c>
      <c r="AE120" s="31">
        <f t="shared" si="84"/>
        <v>-2.2547078282270374</v>
      </c>
      <c r="AF120" s="31">
        <f t="shared" si="85"/>
        <v>-36.994266509893812</v>
      </c>
      <c r="AG120" s="31">
        <f t="shared" si="64"/>
        <v>92.110410468749379</v>
      </c>
      <c r="AH120" s="31">
        <f t="shared" si="73"/>
        <v>-66.425303217080526</v>
      </c>
      <c r="AI120" s="31">
        <f t="shared" si="74"/>
        <v>-89.972656286936967</v>
      </c>
      <c r="AJ120" s="31">
        <f t="shared" si="86"/>
        <v>0.45278680286244855</v>
      </c>
      <c r="AK120" s="31">
        <f t="shared" si="75"/>
        <v>18.339933291368343</v>
      </c>
      <c r="AL120" s="32">
        <f t="shared" si="76"/>
        <v>-4.2948778022003104E-4</v>
      </c>
      <c r="AM120" s="31">
        <f t="shared" si="77"/>
        <v>-0.56977357494755621</v>
      </c>
      <c r="AN120" s="31">
        <f t="shared" si="87"/>
        <v>26.137464566751081</v>
      </c>
      <c r="AO120" s="31">
        <f t="shared" si="88"/>
        <v>-72.202496570516189</v>
      </c>
      <c r="AP120" s="30">
        <f t="shared" si="65"/>
        <v>23.609121289162623</v>
      </c>
      <c r="AQ120" s="30">
        <f t="shared" si="66"/>
        <v>-26.68237036067254</v>
      </c>
      <c r="AR120" s="31">
        <f t="shared" si="89"/>
        <v>20.809507667014127</v>
      </c>
      <c r="AS120" s="33">
        <f t="shared" si="90"/>
        <v>-109.19676308040999</v>
      </c>
      <c r="AT120" s="31">
        <f t="shared" si="78"/>
        <v>9.0820360799941103E-12</v>
      </c>
      <c r="AU120" s="31">
        <f t="shared" si="79"/>
        <v>8.2859604692383962E-5</v>
      </c>
      <c r="AV120" s="32">
        <f t="shared" si="80"/>
        <v>-1.9286549331065764E-14</v>
      </c>
      <c r="AW120" s="31">
        <f t="shared" si="81"/>
        <v>-3.8390550436652485E-6</v>
      </c>
      <c r="AX120" s="34">
        <f t="shared" si="91"/>
        <v>9.0627495306630453E-12</v>
      </c>
      <c r="AY120" s="35">
        <f t="shared" si="92"/>
        <v>7.902054964871871E-5</v>
      </c>
      <c r="AZ120" s="10">
        <f t="shared" si="93"/>
        <v>20.80950766702319</v>
      </c>
      <c r="BA120" s="10">
        <f t="shared" si="94"/>
        <v>-109.19668405986035</v>
      </c>
      <c r="BB120" s="10">
        <f t="shared" si="95"/>
        <v>70.803315940139655</v>
      </c>
      <c r="BC120" s="37"/>
      <c r="BD120" s="46">
        <f t="shared" si="96"/>
        <v>21</v>
      </c>
      <c r="BE120" s="46">
        <f t="shared" si="97"/>
        <v>-109</v>
      </c>
      <c r="BF120" s="46">
        <f t="shared" si="98"/>
        <v>71</v>
      </c>
    </row>
    <row r="121" spans="22:58" x14ac:dyDescent="0.2">
      <c r="V121" s="29">
        <v>2.17</v>
      </c>
      <c r="W121" s="36">
        <f t="shared" si="82"/>
        <v>1479.1083881682084</v>
      </c>
      <c r="X121" s="30">
        <f t="shared" si="67"/>
        <v>-0.43247621687911453</v>
      </c>
      <c r="Y121" s="31">
        <f t="shared" si="68"/>
        <v>-1.8936757215547155</v>
      </c>
      <c r="Z121" s="31">
        <f t="shared" si="69"/>
        <v>-36.475475568611444</v>
      </c>
      <c r="AA121" s="31">
        <f t="shared" si="70"/>
        <v>1.8952798749711898E-3</v>
      </c>
      <c r="AB121" s="31">
        <f t="shared" si="71"/>
        <v>-1.1968820621247043</v>
      </c>
      <c r="AC121" s="31">
        <f t="shared" si="83"/>
        <v>6.9355502886344563E-7</v>
      </c>
      <c r="AD121" s="31">
        <f t="shared" si="72"/>
        <v>2.2896596630004963E-2</v>
      </c>
      <c r="AE121" s="31">
        <f t="shared" si="84"/>
        <v>-2.3242559650038297</v>
      </c>
      <c r="AF121" s="31">
        <f t="shared" si="85"/>
        <v>-37.649461034106146</v>
      </c>
      <c r="AG121" s="31">
        <f t="shared" si="64"/>
        <v>92.110410468749379</v>
      </c>
      <c r="AH121" s="31">
        <f t="shared" si="73"/>
        <v>-66.625303172562269</v>
      </c>
      <c r="AI121" s="31">
        <f t="shared" si="74"/>
        <v>-89.973278705744377</v>
      </c>
      <c r="AJ121" s="31">
        <f t="shared" si="86"/>
        <v>0.4730041374195163</v>
      </c>
      <c r="AK121" s="31">
        <f t="shared" si="75"/>
        <v>18.737614058614895</v>
      </c>
      <c r="AL121" s="32">
        <f t="shared" si="76"/>
        <v>-4.4972786772175082E-4</v>
      </c>
      <c r="AM121" s="31">
        <f t="shared" si="77"/>
        <v>-0.58304440066743857</v>
      </c>
      <c r="AN121" s="31">
        <f t="shared" si="87"/>
        <v>25.957661705738904</v>
      </c>
      <c r="AO121" s="31">
        <f t="shared" si="88"/>
        <v>-71.818709047796915</v>
      </c>
      <c r="AP121" s="30">
        <f t="shared" si="65"/>
        <v>23.609121289162623</v>
      </c>
      <c r="AQ121" s="30">
        <f t="shared" si="66"/>
        <v>-26.68237036067254</v>
      </c>
      <c r="AR121" s="31">
        <f t="shared" si="89"/>
        <v>20.560156669225162</v>
      </c>
      <c r="AS121" s="33">
        <f t="shared" si="90"/>
        <v>-109.46817008190305</v>
      </c>
      <c r="AT121" s="31">
        <f t="shared" si="78"/>
        <v>9.510197475143312E-12</v>
      </c>
      <c r="AU121" s="31">
        <f t="shared" si="79"/>
        <v>8.4789652824867234E-5</v>
      </c>
      <c r="AV121" s="32">
        <f t="shared" si="80"/>
        <v>-1.9286549331065764E-14</v>
      </c>
      <c r="AW121" s="31">
        <f t="shared" si="81"/>
        <v>-3.9284781231627338E-6</v>
      </c>
      <c r="AX121" s="34">
        <f t="shared" si="91"/>
        <v>9.4909109258122471E-12</v>
      </c>
      <c r="AY121" s="35">
        <f t="shared" si="92"/>
        <v>8.0861174701704502E-5</v>
      </c>
      <c r="AZ121" s="10">
        <f t="shared" si="93"/>
        <v>20.560156669234651</v>
      </c>
      <c r="BA121" s="10">
        <f t="shared" si="94"/>
        <v>-109.46808922072836</v>
      </c>
      <c r="BB121" s="10">
        <f t="shared" si="95"/>
        <v>70.531910779271641</v>
      </c>
      <c r="BC121" s="48"/>
      <c r="BD121" s="46">
        <f t="shared" si="96"/>
        <v>21</v>
      </c>
      <c r="BE121" s="46">
        <f t="shared" si="97"/>
        <v>-109</v>
      </c>
      <c r="BF121" s="46">
        <f t="shared" si="98"/>
        <v>71</v>
      </c>
    </row>
    <row r="122" spans="22:58" x14ac:dyDescent="0.2">
      <c r="V122" s="29">
        <v>2.1800000000000002</v>
      </c>
      <c r="W122" s="38">
        <f t="shared" si="82"/>
        <v>1513.5612484362091</v>
      </c>
      <c r="X122" s="30">
        <f t="shared" si="67"/>
        <v>-0.43247621687911453</v>
      </c>
      <c r="Y122" s="31">
        <f t="shared" si="68"/>
        <v>-1.9654136890801313</v>
      </c>
      <c r="Z122" s="31">
        <f t="shared" si="69"/>
        <v>-37.108211247691806</v>
      </c>
      <c r="AA122" s="31">
        <f t="shared" si="70"/>
        <v>1.9845812581248345E-3</v>
      </c>
      <c r="AB122" s="31">
        <f t="shared" si="71"/>
        <v>-1.2247526316108033</v>
      </c>
      <c r="AC122" s="31">
        <f t="shared" si="83"/>
        <v>7.2624126632929391E-7</v>
      </c>
      <c r="AD122" s="31">
        <f t="shared" si="72"/>
        <v>2.342992681978311E-2</v>
      </c>
      <c r="AE122" s="31">
        <f t="shared" si="84"/>
        <v>-2.3959045984598544</v>
      </c>
      <c r="AF122" s="31">
        <f t="shared" si="85"/>
        <v>-38.30953395248283</v>
      </c>
      <c r="AG122" s="31">
        <f t="shared" si="64"/>
        <v>92.110410468749379</v>
      </c>
      <c r="AH122" s="31">
        <f t="shared" si="73"/>
        <v>-66.825303130047672</v>
      </c>
      <c r="AI122" s="31">
        <f t="shared" si="74"/>
        <v>-89.973886956576081</v>
      </c>
      <c r="AJ122" s="31">
        <f t="shared" si="86"/>
        <v>0.49407389358022669</v>
      </c>
      <c r="AK122" s="31">
        <f t="shared" si="75"/>
        <v>19.142628364194195</v>
      </c>
      <c r="AL122" s="32">
        <f t="shared" si="76"/>
        <v>-4.7092174005803505E-4</v>
      </c>
      <c r="AM122" s="31">
        <f t="shared" si="77"/>
        <v>-0.59662427885437785</v>
      </c>
      <c r="AN122" s="31">
        <f t="shared" si="87"/>
        <v>25.778710310541875</v>
      </c>
      <c r="AO122" s="31">
        <f t="shared" si="88"/>
        <v>-71.427882871236264</v>
      </c>
      <c r="AP122" s="30">
        <f t="shared" si="65"/>
        <v>23.609121289162623</v>
      </c>
      <c r="AQ122" s="30">
        <f t="shared" si="66"/>
        <v>-26.68237036067254</v>
      </c>
      <c r="AR122" s="31">
        <f t="shared" si="89"/>
        <v>20.309556640572108</v>
      </c>
      <c r="AS122" s="33">
        <f t="shared" si="90"/>
        <v>-109.73741682371909</v>
      </c>
      <c r="AT122" s="31">
        <f t="shared" si="78"/>
        <v>9.9595740745566385E-12</v>
      </c>
      <c r="AU122" s="31">
        <f t="shared" si="79"/>
        <v>8.6764657553601695E-5</v>
      </c>
      <c r="AV122" s="32">
        <f t="shared" si="80"/>
        <v>-2.1215204264172341E-14</v>
      </c>
      <c r="AW122" s="31">
        <f t="shared" si="81"/>
        <v>-4.0199841337606741E-6</v>
      </c>
      <c r="AX122" s="34">
        <f t="shared" si="91"/>
        <v>9.9383588702924669E-12</v>
      </c>
      <c r="AY122" s="35">
        <f t="shared" si="92"/>
        <v>8.2744673419841015E-5</v>
      </c>
      <c r="AZ122" s="10">
        <f t="shared" si="93"/>
        <v>20.309556640582045</v>
      </c>
      <c r="BA122" s="10">
        <f t="shared" si="94"/>
        <v>-109.73733407904567</v>
      </c>
      <c r="BB122" s="10">
        <f t="shared" si="95"/>
        <v>70.262665920954333</v>
      </c>
      <c r="BC122" s="37"/>
      <c r="BD122" s="46">
        <f t="shared" si="96"/>
        <v>20</v>
      </c>
      <c r="BE122" s="46">
        <f t="shared" si="97"/>
        <v>-110</v>
      </c>
      <c r="BF122" s="46">
        <f t="shared" si="98"/>
        <v>70</v>
      </c>
    </row>
    <row r="123" spans="22:58" x14ac:dyDescent="0.2">
      <c r="V123" s="29">
        <v>2.19</v>
      </c>
      <c r="W123" s="36">
        <f t="shared" si="82"/>
        <v>1548.816618912482</v>
      </c>
      <c r="X123" s="30">
        <f t="shared" si="67"/>
        <v>-0.43247621687911453</v>
      </c>
      <c r="Y123" s="31">
        <f t="shared" si="68"/>
        <v>-2.0392837351023694</v>
      </c>
      <c r="Z123" s="31">
        <f t="shared" si="69"/>
        <v>-37.744921781572543</v>
      </c>
      <c r="AA123" s="31">
        <f t="shared" si="70"/>
        <v>2.0780893177477196E-3</v>
      </c>
      <c r="AB123" s="31">
        <f t="shared" si="71"/>
        <v>-1.2532717898688488</v>
      </c>
      <c r="AC123" s="31">
        <f t="shared" si="83"/>
        <v>7.6046796073423155E-7</v>
      </c>
      <c r="AD123" s="31">
        <f t="shared" si="72"/>
        <v>2.3975679861350935E-2</v>
      </c>
      <c r="AE123" s="31">
        <f t="shared" si="84"/>
        <v>-2.4696811021957754</v>
      </c>
      <c r="AF123" s="31">
        <f t="shared" si="85"/>
        <v>-38.974217891580039</v>
      </c>
      <c r="AG123" s="31">
        <f t="shared" si="64"/>
        <v>92.110410468749379</v>
      </c>
      <c r="AH123" s="31">
        <f t="shared" si="73"/>
        <v>-67.025303089446552</v>
      </c>
      <c r="AI123" s="31">
        <f t="shared" si="74"/>
        <v>-89.974481361934181</v>
      </c>
      <c r="AJ123" s="31">
        <f t="shared" si="86"/>
        <v>0.51602762257580348</v>
      </c>
      <c r="AK123" s="31">
        <f t="shared" si="75"/>
        <v>19.555028996173561</v>
      </c>
      <c r="AL123" s="32">
        <f t="shared" si="76"/>
        <v>-4.9311433797092838E-4</v>
      </c>
      <c r="AM123" s="31">
        <f t="shared" si="77"/>
        <v>-0.61052040363319049</v>
      </c>
      <c r="AN123" s="31">
        <f t="shared" si="87"/>
        <v>25.600641887540657</v>
      </c>
      <c r="AO123" s="31">
        <f t="shared" si="88"/>
        <v>-71.029972769393808</v>
      </c>
      <c r="AP123" s="30">
        <f t="shared" si="65"/>
        <v>23.609121289162623</v>
      </c>
      <c r="AQ123" s="30">
        <f t="shared" si="66"/>
        <v>-26.68237036067254</v>
      </c>
      <c r="AR123" s="31">
        <f t="shared" si="89"/>
        <v>20.057711713834966</v>
      </c>
      <c r="AS123" s="33">
        <f t="shared" si="90"/>
        <v>-110.00419066097385</v>
      </c>
      <c r="AT123" s="31">
        <f t="shared" si="78"/>
        <v>1.0428237223300986E-11</v>
      </c>
      <c r="AU123" s="31">
        <f t="shared" si="79"/>
        <v>8.8785666052236799E-5</v>
      </c>
      <c r="AV123" s="32">
        <f t="shared" si="80"/>
        <v>-2.1215204264172341E-14</v>
      </c>
      <c r="AW123" s="31">
        <f t="shared" si="81"/>
        <v>-4.113621593157115E-6</v>
      </c>
      <c r="AX123" s="34">
        <f t="shared" si="91"/>
        <v>1.0407022019036815E-11</v>
      </c>
      <c r="AY123" s="35">
        <f t="shared" si="92"/>
        <v>8.4672044459079679E-5</v>
      </c>
      <c r="AZ123" s="10">
        <f t="shared" si="93"/>
        <v>20.057711713845372</v>
      </c>
      <c r="BA123" s="10">
        <f t="shared" si="94"/>
        <v>-110.00410598892938</v>
      </c>
      <c r="BB123" s="10">
        <f t="shared" si="95"/>
        <v>69.995894011070618</v>
      </c>
      <c r="BC123" s="48"/>
      <c r="BD123" s="46">
        <f t="shared" si="96"/>
        <v>20</v>
      </c>
      <c r="BE123" s="46">
        <f t="shared" si="97"/>
        <v>-110</v>
      </c>
      <c r="BF123" s="46">
        <f t="shared" si="98"/>
        <v>70</v>
      </c>
    </row>
    <row r="124" spans="22:58" x14ac:dyDescent="0.2">
      <c r="V124" s="29">
        <v>2.2000000000000002</v>
      </c>
      <c r="W124" s="38">
        <f t="shared" si="82"/>
        <v>1584.8931924611154</v>
      </c>
      <c r="X124" s="30">
        <f t="shared" si="67"/>
        <v>-0.43247621687911453</v>
      </c>
      <c r="Y124" s="31">
        <f t="shared" si="68"/>
        <v>-2.1153116641093552</v>
      </c>
      <c r="Z124" s="31">
        <f t="shared" si="69"/>
        <v>-38.385315760483522</v>
      </c>
      <c r="AA124" s="31">
        <f t="shared" si="70"/>
        <v>2.1760021186105461E-3</v>
      </c>
      <c r="AB124" s="31">
        <f t="shared" si="71"/>
        <v>-1.2824546015747862</v>
      </c>
      <c r="AC124" s="31">
        <f t="shared" si="83"/>
        <v>7.963077085537297E-7</v>
      </c>
      <c r="AD124" s="31">
        <f t="shared" si="72"/>
        <v>2.453414511979865E-2</v>
      </c>
      <c r="AE124" s="31">
        <f t="shared" si="84"/>
        <v>-2.5456110825621505</v>
      </c>
      <c r="AF124" s="31">
        <f t="shared" si="85"/>
        <v>-39.643236216938504</v>
      </c>
      <c r="AG124" s="31">
        <f t="shared" si="64"/>
        <v>92.110410468749379</v>
      </c>
      <c r="AH124" s="31">
        <f t="shared" si="73"/>
        <v>-67.225303050672792</v>
      </c>
      <c r="AI124" s="31">
        <f t="shared" si="74"/>
        <v>-89.975062236979767</v>
      </c>
      <c r="AJ124" s="31">
        <f t="shared" si="86"/>
        <v>0.53889767028457258</v>
      </c>
      <c r="AK124" s="31">
        <f t="shared" si="75"/>
        <v>19.974863637076382</v>
      </c>
      <c r="AL124" s="32">
        <f t="shared" si="76"/>
        <v>-5.1635271925564049E-4</v>
      </c>
      <c r="AM124" s="31">
        <f t="shared" si="77"/>
        <v>-0.62474013637019832</v>
      </c>
      <c r="AN124" s="31">
        <f t="shared" si="87"/>
        <v>25.423488735641904</v>
      </c>
      <c r="AO124" s="31">
        <f t="shared" si="88"/>
        <v>-70.624938736273577</v>
      </c>
      <c r="AP124" s="30">
        <f t="shared" si="65"/>
        <v>23.609121289162623</v>
      </c>
      <c r="AQ124" s="30">
        <f t="shared" si="66"/>
        <v>-26.68237036067254</v>
      </c>
      <c r="AR124" s="31">
        <f t="shared" si="89"/>
        <v>19.80462858156984</v>
      </c>
      <c r="AS124" s="33">
        <f t="shared" si="90"/>
        <v>-110.26817495321208</v>
      </c>
      <c r="AT124" s="31">
        <f t="shared" si="78"/>
        <v>1.0920044231242558E-11</v>
      </c>
      <c r="AU124" s="31">
        <f t="shared" si="79"/>
        <v>9.0853749886229818E-5</v>
      </c>
      <c r="AV124" s="32">
        <f t="shared" si="80"/>
        <v>-2.3143859197278918E-14</v>
      </c>
      <c r="AW124" s="31">
        <f t="shared" si="81"/>
        <v>-4.2094401491724692E-6</v>
      </c>
      <c r="AX124" s="34">
        <f t="shared" si="91"/>
        <v>1.0896900372045279E-11</v>
      </c>
      <c r="AY124" s="35">
        <f t="shared" si="92"/>
        <v>8.6644309737057352E-5</v>
      </c>
      <c r="AZ124" s="10">
        <f t="shared" si="93"/>
        <v>19.804628581580737</v>
      </c>
      <c r="BA124" s="10">
        <f t="shared" si="94"/>
        <v>-110.26808830890235</v>
      </c>
      <c r="BB124" s="10">
        <f t="shared" si="95"/>
        <v>69.73191169109765</v>
      </c>
      <c r="BC124" s="37"/>
      <c r="BD124" s="46">
        <f t="shared" si="96"/>
        <v>20</v>
      </c>
      <c r="BE124" s="46">
        <f t="shared" si="97"/>
        <v>-110</v>
      </c>
      <c r="BF124" s="46">
        <f t="shared" si="98"/>
        <v>70</v>
      </c>
    </row>
    <row r="125" spans="22:58" x14ac:dyDescent="0.2">
      <c r="V125" s="29">
        <v>2.21</v>
      </c>
      <c r="W125" s="36">
        <f t="shared" si="82"/>
        <v>1621.8100973589303</v>
      </c>
      <c r="X125" s="30">
        <f t="shared" si="67"/>
        <v>-0.43247621687911453</v>
      </c>
      <c r="Y125" s="31">
        <f t="shared" si="68"/>
        <v>-2.1935214241124359</v>
      </c>
      <c r="Z125" s="31">
        <f t="shared" si="69"/>
        <v>-39.029092752420738</v>
      </c>
      <c r="AA125" s="31">
        <f t="shared" si="70"/>
        <v>2.2785270416950851E-3</v>
      </c>
      <c r="AB125" s="31">
        <f t="shared" si="71"/>
        <v>-1.3123164792413282</v>
      </c>
      <c r="AC125" s="31">
        <f t="shared" si="83"/>
        <v>8.3383652962336693E-7</v>
      </c>
      <c r="AD125" s="31">
        <f t="shared" si="72"/>
        <v>2.5105618700373675E-2</v>
      </c>
      <c r="AE125" s="31">
        <f t="shared" si="84"/>
        <v>-2.6237182801133256</v>
      </c>
      <c r="AF125" s="31">
        <f t="shared" si="85"/>
        <v>-40.31630361296169</v>
      </c>
      <c r="AG125" s="31">
        <f t="shared" si="64"/>
        <v>92.110410468749379</v>
      </c>
      <c r="AH125" s="31">
        <f t="shared" si="73"/>
        <v>-67.425303013644111</v>
      </c>
      <c r="AI125" s="31">
        <f t="shared" si="74"/>
        <v>-89.975629889699988</v>
      </c>
      <c r="AJ125" s="31">
        <f t="shared" si="86"/>
        <v>0.56271716535027949</v>
      </c>
      <c r="AK125" s="31">
        <f t="shared" si="75"/>
        <v>20.402174498831826</v>
      </c>
      <c r="AL125" s="32">
        <f t="shared" si="76"/>
        <v>-5.4068615843628598E-4</v>
      </c>
      <c r="AM125" s="31">
        <f t="shared" si="77"/>
        <v>-0.63929100954510532</v>
      </c>
      <c r="AN125" s="31">
        <f t="shared" si="87"/>
        <v>25.247283934297108</v>
      </c>
      <c r="AO125" s="31">
        <f t="shared" si="88"/>
        <v>-70.212746400413266</v>
      </c>
      <c r="AP125" s="30">
        <f t="shared" si="65"/>
        <v>23.609121289162623</v>
      </c>
      <c r="AQ125" s="30">
        <f t="shared" si="66"/>
        <v>-26.68237036067254</v>
      </c>
      <c r="AR125" s="31">
        <f t="shared" si="89"/>
        <v>19.550316582673869</v>
      </c>
      <c r="AS125" s="33">
        <f t="shared" si="90"/>
        <v>-110.52905001337496</v>
      </c>
      <c r="AT125" s="31">
        <f t="shared" si="78"/>
        <v>1.1434995098381351E-11</v>
      </c>
      <c r="AU125" s="31">
        <f t="shared" si="79"/>
        <v>9.2970005581003554E-5</v>
      </c>
      <c r="AV125" s="32">
        <f t="shared" si="80"/>
        <v>-2.3143859197278918E-14</v>
      </c>
      <c r="AW125" s="31">
        <f t="shared" si="81"/>
        <v>-4.3074906060734359E-6</v>
      </c>
      <c r="AX125" s="34">
        <f t="shared" si="91"/>
        <v>1.1411851239184072E-11</v>
      </c>
      <c r="AY125" s="35">
        <f t="shared" si="92"/>
        <v>8.8662514974930116E-5</v>
      </c>
      <c r="AZ125" s="10">
        <f t="shared" si="93"/>
        <v>19.55031658268528</v>
      </c>
      <c r="BA125" s="10">
        <f t="shared" si="94"/>
        <v>-110.52896135085999</v>
      </c>
      <c r="BB125" s="10">
        <f t="shared" si="95"/>
        <v>69.471038649140013</v>
      </c>
      <c r="BC125" s="48"/>
      <c r="BD125" s="46">
        <f t="shared" si="96"/>
        <v>20</v>
      </c>
      <c r="BE125" s="46">
        <f t="shared" si="97"/>
        <v>-111</v>
      </c>
      <c r="BF125" s="46">
        <f t="shared" si="98"/>
        <v>69</v>
      </c>
    </row>
    <row r="126" spans="22:58" x14ac:dyDescent="0.2">
      <c r="V126" s="29">
        <v>2.2200000000000002</v>
      </c>
      <c r="W126" s="38">
        <f t="shared" si="82"/>
        <v>1659.5869074375623</v>
      </c>
      <c r="X126" s="30">
        <f t="shared" si="67"/>
        <v>-0.43247621687911453</v>
      </c>
      <c r="Y126" s="31">
        <f t="shared" si="68"/>
        <v>-2.2739350139355867</v>
      </c>
      <c r="Z126" s="31">
        <f t="shared" si="69"/>
        <v>-39.675943927288216</v>
      </c>
      <c r="AA126" s="31">
        <f t="shared" si="70"/>
        <v>2.3858812214900943E-3</v>
      </c>
      <c r="AB126" s="31">
        <f t="shared" si="71"/>
        <v>-1.3428731911013621</v>
      </c>
      <c r="AC126" s="31">
        <f t="shared" si="83"/>
        <v>8.731340310742662E-7</v>
      </c>
      <c r="AD126" s="31">
        <f t="shared" si="72"/>
        <v>2.5690403605477793E-2</v>
      </c>
      <c r="AE126" s="31">
        <f t="shared" si="84"/>
        <v>-2.7040244764591801</v>
      </c>
      <c r="AF126" s="31">
        <f t="shared" si="85"/>
        <v>-40.993126714784097</v>
      </c>
      <c r="AG126" s="31">
        <f t="shared" si="64"/>
        <v>92.110410468749379</v>
      </c>
      <c r="AH126" s="31">
        <f t="shared" si="73"/>
        <v>-67.625302978282022</v>
      </c>
      <c r="AI126" s="31">
        <f t="shared" si="74"/>
        <v>-89.976184621071397</v>
      </c>
      <c r="AJ126" s="31">
        <f t="shared" si="86"/>
        <v>0.58752000401688254</v>
      </c>
      <c r="AK126" s="31">
        <f t="shared" si="75"/>
        <v>20.836997949664728</v>
      </c>
      <c r="AL126" s="32">
        <f t="shared" si="76"/>
        <v>-5.6616625114645064E-4</v>
      </c>
      <c r="AM126" s="31">
        <f t="shared" si="77"/>
        <v>-0.65418073071137783</v>
      </c>
      <c r="AN126" s="31">
        <f t="shared" si="87"/>
        <v>25.072061328233094</v>
      </c>
      <c r="AO126" s="31">
        <f t="shared" si="88"/>
        <v>-69.793367402118037</v>
      </c>
      <c r="AP126" s="30">
        <f t="shared" si="65"/>
        <v>23.609121289162623</v>
      </c>
      <c r="AQ126" s="30">
        <f t="shared" si="66"/>
        <v>-26.68237036067254</v>
      </c>
      <c r="AR126" s="31">
        <f t="shared" si="89"/>
        <v>19.294787780263999</v>
      </c>
      <c r="AS126" s="33">
        <f t="shared" si="90"/>
        <v>-110.78649411690213</v>
      </c>
      <c r="AT126" s="31">
        <f t="shared" si="78"/>
        <v>1.197308982471736E-11</v>
      </c>
      <c r="AU126" s="31">
        <f t="shared" si="79"/>
        <v>9.5135555203339686E-5</v>
      </c>
      <c r="AV126" s="32">
        <f t="shared" si="80"/>
        <v>-2.5072514130385501E-14</v>
      </c>
      <c r="AW126" s="31">
        <f t="shared" si="81"/>
        <v>-4.4078249515101289E-6</v>
      </c>
      <c r="AX126" s="34">
        <f t="shared" si="91"/>
        <v>1.1948017310586975E-11</v>
      </c>
      <c r="AY126" s="35">
        <f t="shared" si="92"/>
        <v>9.072773025182956E-5</v>
      </c>
      <c r="AZ126" s="10">
        <f t="shared" si="93"/>
        <v>19.294787780275946</v>
      </c>
      <c r="BA126" s="10">
        <f t="shared" si="94"/>
        <v>-110.78640338917188</v>
      </c>
      <c r="BB126" s="10">
        <f t="shared" si="95"/>
        <v>69.21359661082812</v>
      </c>
      <c r="BC126" s="37"/>
      <c r="BD126" s="46">
        <f t="shared" si="96"/>
        <v>19</v>
      </c>
      <c r="BE126" s="46">
        <f t="shared" si="97"/>
        <v>-111</v>
      </c>
      <c r="BF126" s="46">
        <f t="shared" si="98"/>
        <v>69</v>
      </c>
    </row>
    <row r="127" spans="22:58" x14ac:dyDescent="0.2">
      <c r="V127" s="29">
        <v>2.23</v>
      </c>
      <c r="W127" s="36">
        <f t="shared" si="82"/>
        <v>1698.2436524617444</v>
      </c>
      <c r="X127" s="30">
        <f t="shared" si="67"/>
        <v>-0.43247621687911453</v>
      </c>
      <c r="Y127" s="31">
        <f t="shared" si="68"/>
        <v>-2.3565723966572261</v>
      </c>
      <c r="Z127" s="31">
        <f t="shared" si="69"/>
        <v>-40.325552730276705</v>
      </c>
      <c r="AA127" s="31">
        <f t="shared" si="70"/>
        <v>2.4982920037211627E-3</v>
      </c>
      <c r="AB127" s="31">
        <f t="shared" si="71"/>
        <v>-1.3741408691593568</v>
      </c>
      <c r="AC127" s="31">
        <f t="shared" si="83"/>
        <v>9.1428356548254723E-7</v>
      </c>
      <c r="AD127" s="31">
        <f t="shared" si="72"/>
        <v>2.6288809895320529E-2</v>
      </c>
      <c r="AE127" s="31">
        <f t="shared" si="84"/>
        <v>-2.786549407249054</v>
      </c>
      <c r="AF127" s="31">
        <f t="shared" si="85"/>
        <v>-41.67340478954074</v>
      </c>
      <c r="AG127" s="31">
        <f t="shared" si="64"/>
        <v>92.110410468749379</v>
      </c>
      <c r="AH127" s="31">
        <f t="shared" si="73"/>
        <v>-67.825302944511463</v>
      </c>
      <c r="AI127" s="31">
        <f t="shared" si="74"/>
        <v>-89.976726725219478</v>
      </c>
      <c r="AJ127" s="31">
        <f t="shared" si="86"/>
        <v>0.61334083147414775</v>
      </c>
      <c r="AK127" s="31">
        <f t="shared" si="75"/>
        <v>21.279364134006315</v>
      </c>
      <c r="AL127" s="32">
        <f t="shared" si="76"/>
        <v>-5.9284702340538025E-4</v>
      </c>
      <c r="AM127" s="31">
        <f t="shared" si="77"/>
        <v>-0.66941718654704641</v>
      </c>
      <c r="AN127" s="31">
        <f t="shared" si="87"/>
        <v>24.897855508688657</v>
      </c>
      <c r="AO127" s="31">
        <f t="shared" si="88"/>
        <v>-69.366779777760215</v>
      </c>
      <c r="AP127" s="30">
        <f t="shared" si="65"/>
        <v>23.609121289162623</v>
      </c>
      <c r="AQ127" s="30">
        <f t="shared" si="66"/>
        <v>-26.68237036067254</v>
      </c>
      <c r="AR127" s="31">
        <f t="shared" si="89"/>
        <v>19.038057029929686</v>
      </c>
      <c r="AS127" s="33">
        <f t="shared" si="90"/>
        <v>-111.04018456730095</v>
      </c>
      <c r="AT127" s="31">
        <f t="shared" si="78"/>
        <v>1.2538185720116789E-11</v>
      </c>
      <c r="AU127" s="31">
        <f t="shared" si="79"/>
        <v>9.7351546956312039E-5</v>
      </c>
      <c r="AV127" s="32">
        <f t="shared" si="80"/>
        <v>-2.7001169063492082E-14</v>
      </c>
      <c r="AW127" s="31">
        <f t="shared" si="81"/>
        <v>-4.5104963840805654E-6</v>
      </c>
      <c r="AX127" s="34">
        <f t="shared" si="91"/>
        <v>1.2511184551053298E-11</v>
      </c>
      <c r="AY127" s="35">
        <f t="shared" si="92"/>
        <v>9.2841050572231476E-5</v>
      </c>
      <c r="AZ127" s="10">
        <f t="shared" si="93"/>
        <v>19.038057029942198</v>
      </c>
      <c r="BA127" s="10">
        <f t="shared" si="94"/>
        <v>-111.04009172625038</v>
      </c>
      <c r="BB127" s="10">
        <f t="shared" si="95"/>
        <v>68.959908273749619</v>
      </c>
      <c r="BC127" s="48"/>
      <c r="BD127" s="46">
        <f t="shared" si="96"/>
        <v>19</v>
      </c>
      <c r="BE127" s="46">
        <f t="shared" si="97"/>
        <v>-111</v>
      </c>
      <c r="BF127" s="46">
        <f t="shared" si="98"/>
        <v>69</v>
      </c>
    </row>
    <row r="128" spans="22:58" x14ac:dyDescent="0.2">
      <c r="V128" s="29">
        <v>2.2400000000000002</v>
      </c>
      <c r="W128" s="38">
        <f t="shared" si="82"/>
        <v>1737.8008287493767</v>
      </c>
      <c r="X128" s="30">
        <f t="shared" si="67"/>
        <v>-0.43247621687911453</v>
      </c>
      <c r="Y128" s="31">
        <f t="shared" si="68"/>
        <v>-2.4414514199074904</v>
      </c>
      <c r="Z128" s="31">
        <f t="shared" si="69"/>
        <v>-40.977595601371661</v>
      </c>
      <c r="AA128" s="31">
        <f t="shared" si="70"/>
        <v>2.6159974244821162E-3</v>
      </c>
      <c r="AB128" s="31">
        <f t="shared" si="71"/>
        <v>-1.4061360174136419</v>
      </c>
      <c r="AC128" s="31">
        <f t="shared" si="83"/>
        <v>9.5737241794857519E-7</v>
      </c>
      <c r="AD128" s="31">
        <f t="shared" si="72"/>
        <v>2.6901154852315184E-2</v>
      </c>
      <c r="AE128" s="31">
        <f t="shared" si="84"/>
        <v>-2.871310681989705</v>
      </c>
      <c r="AF128" s="31">
        <f t="shared" si="85"/>
        <v>-42.356830463932987</v>
      </c>
      <c r="AG128" s="31">
        <f t="shared" si="64"/>
        <v>92.110410468749379</v>
      </c>
      <c r="AH128" s="31">
        <f t="shared" si="73"/>
        <v>-68.025302912260855</v>
      </c>
      <c r="AI128" s="31">
        <f t="shared" si="74"/>
        <v>-89.977256489574643</v>
      </c>
      <c r="AJ128" s="31">
        <f t="shared" si="86"/>
        <v>0.64021501951156479</v>
      </c>
      <c r="AK128" s="31">
        <f t="shared" si="75"/>
        <v>21.729296586660137</v>
      </c>
      <c r="AL128" s="32">
        <f t="shared" si="76"/>
        <v>-6.2078504603852716E-4</v>
      </c>
      <c r="AM128" s="31">
        <f t="shared" si="77"/>
        <v>-0.6850084469979385</v>
      </c>
      <c r="AN128" s="31">
        <f t="shared" si="87"/>
        <v>24.72470179095405</v>
      </c>
      <c r="AO128" s="31">
        <f t="shared" si="88"/>
        <v>-68.932968349912443</v>
      </c>
      <c r="AP128" s="30">
        <f t="shared" si="65"/>
        <v>23.609121289162623</v>
      </c>
      <c r="AQ128" s="30">
        <f t="shared" si="66"/>
        <v>-26.68237036067254</v>
      </c>
      <c r="AR128" s="31">
        <f t="shared" si="89"/>
        <v>18.780142037454429</v>
      </c>
      <c r="AS128" s="33">
        <f t="shared" si="90"/>
        <v>-111.28979881384544</v>
      </c>
      <c r="AT128" s="31">
        <f t="shared" si="78"/>
        <v>1.312835412964653E-11</v>
      </c>
      <c r="AU128" s="31">
        <f t="shared" si="79"/>
        <v>9.961915578808043E-5</v>
      </c>
      <c r="AV128" s="32">
        <f t="shared" si="80"/>
        <v>-2.7001169063492082E-14</v>
      </c>
      <c r="AW128" s="31">
        <f t="shared" si="81"/>
        <v>-4.6155593415373256E-6</v>
      </c>
      <c r="AX128" s="34">
        <f t="shared" si="91"/>
        <v>1.3101352960583039E-11</v>
      </c>
      <c r="AY128" s="35">
        <f t="shared" si="92"/>
        <v>9.50035964465431E-5</v>
      </c>
      <c r="AZ128" s="10">
        <f t="shared" si="93"/>
        <v>18.780142037467531</v>
      </c>
      <c r="BA128" s="10">
        <f t="shared" si="94"/>
        <v>-111.28970381024899</v>
      </c>
      <c r="BB128" s="10">
        <f t="shared" si="95"/>
        <v>68.710296189751006</v>
      </c>
      <c r="BC128" s="37"/>
      <c r="BD128" s="46">
        <f t="shared" si="96"/>
        <v>19</v>
      </c>
      <c r="BE128" s="46">
        <f t="shared" si="97"/>
        <v>-111</v>
      </c>
      <c r="BF128" s="46">
        <f t="shared" si="98"/>
        <v>69</v>
      </c>
    </row>
    <row r="129" spans="22:58" x14ac:dyDescent="0.2">
      <c r="V129" s="29">
        <v>2.25</v>
      </c>
      <c r="W129" s="36">
        <f t="shared" si="82"/>
        <v>1778.2794100389242</v>
      </c>
      <c r="X129" s="30">
        <f t="shared" si="67"/>
        <v>-0.43247621687911453</v>
      </c>
      <c r="Y129" s="31">
        <f t="shared" si="68"/>
        <v>-2.5285877436812227</v>
      </c>
      <c r="Z129" s="31">
        <f t="shared" si="69"/>
        <v>-41.631742737381586</v>
      </c>
      <c r="AA129" s="31">
        <f t="shared" si="70"/>
        <v>2.7392467117225289E-3</v>
      </c>
      <c r="AB129" s="31">
        <f t="shared" si="71"/>
        <v>-1.4388755202522812</v>
      </c>
      <c r="AC129" s="31">
        <f t="shared" si="83"/>
        <v>1.0024919854615652E-6</v>
      </c>
      <c r="AD129" s="31">
        <f t="shared" si="72"/>
        <v>2.7527763149303379E-2</v>
      </c>
      <c r="AE129" s="31">
        <f t="shared" si="84"/>
        <v>-2.9583237113566292</v>
      </c>
      <c r="AF129" s="31">
        <f t="shared" si="85"/>
        <v>-43.043090494484566</v>
      </c>
      <c r="AG129" s="31">
        <f t="shared" si="64"/>
        <v>92.110410468749379</v>
      </c>
      <c r="AH129" s="31">
        <f t="shared" si="73"/>
        <v>-68.225302881461744</v>
      </c>
      <c r="AI129" s="31">
        <f t="shared" si="74"/>
        <v>-89.977774195024608</v>
      </c>
      <c r="AJ129" s="31">
        <f t="shared" si="86"/>
        <v>0.66817864028336438</v>
      </c>
      <c r="AK129" s="31">
        <f t="shared" si="75"/>
        <v>22.186811842613409</v>
      </c>
      <c r="AL129" s="32">
        <f t="shared" si="76"/>
        <v>-6.5003955448742314E-4</v>
      </c>
      <c r="AM129" s="31">
        <f t="shared" si="77"/>
        <v>-0.70096276951532033</v>
      </c>
      <c r="AN129" s="31">
        <f t="shared" si="87"/>
        <v>24.552636188016514</v>
      </c>
      <c r="AO129" s="31">
        <f t="shared" si="88"/>
        <v>-68.491925121926513</v>
      </c>
      <c r="AP129" s="30">
        <f t="shared" si="65"/>
        <v>23.609121289162623</v>
      </c>
      <c r="AQ129" s="30">
        <f t="shared" si="66"/>
        <v>-26.68237036067254</v>
      </c>
      <c r="AR129" s="31">
        <f t="shared" si="89"/>
        <v>18.52106340514997</v>
      </c>
      <c r="AS129" s="33">
        <f t="shared" si="90"/>
        <v>-111.53501561641107</v>
      </c>
      <c r="AT129" s="31">
        <f t="shared" si="78"/>
        <v>1.3747452363172782E-11</v>
      </c>
      <c r="AU129" s="31">
        <f t="shared" si="79"/>
        <v>1.0193958401486259E-4</v>
      </c>
      <c r="AV129" s="32">
        <f t="shared" si="80"/>
        <v>-2.8929823996598662E-14</v>
      </c>
      <c r="AW129" s="31">
        <f t="shared" si="81"/>
        <v>-4.7230695296511164E-6</v>
      </c>
      <c r="AX129" s="34">
        <f t="shared" si="91"/>
        <v>1.3718522539176184E-11</v>
      </c>
      <c r="AY129" s="35">
        <f t="shared" si="92"/>
        <v>9.7216514485211472E-5</v>
      </c>
      <c r="AZ129" s="10">
        <f t="shared" si="93"/>
        <v>18.521063405163687</v>
      </c>
      <c r="BA129" s="10">
        <f t="shared" si="94"/>
        <v>-111.53491839989658</v>
      </c>
      <c r="BB129" s="10">
        <f t="shared" si="95"/>
        <v>68.465081600103417</v>
      </c>
      <c r="BC129" s="48"/>
      <c r="BD129" s="46">
        <f t="shared" si="96"/>
        <v>19</v>
      </c>
      <c r="BE129" s="46">
        <f t="shared" si="97"/>
        <v>-112</v>
      </c>
      <c r="BF129" s="46">
        <f t="shared" si="98"/>
        <v>68</v>
      </c>
    </row>
    <row r="130" spans="22:58" x14ac:dyDescent="0.2">
      <c r="V130" s="29">
        <v>2.2599999999999998</v>
      </c>
      <c r="W130" s="38">
        <f t="shared" si="82"/>
        <v>1819.700858609983</v>
      </c>
      <c r="X130" s="30">
        <f t="shared" si="67"/>
        <v>-0.43247621687911453</v>
      </c>
      <c r="Y130" s="31">
        <f t="shared" si="68"/>
        <v>-2.6179947762759772</v>
      </c>
      <c r="Z130" s="31">
        <f t="shared" si="69"/>
        <v>-42.287658892411166</v>
      </c>
      <c r="AA130" s="31">
        <f t="shared" si="70"/>
        <v>2.8683008101637445E-3</v>
      </c>
      <c r="AB130" s="31">
        <f t="shared" si="71"/>
        <v>-1.4723766510253713</v>
      </c>
      <c r="AC130" s="31">
        <f t="shared" si="83"/>
        <v>1.0497379716933961E-6</v>
      </c>
      <c r="AD130" s="31">
        <f t="shared" si="72"/>
        <v>2.81689670216984E-2</v>
      </c>
      <c r="AE130" s="31">
        <f t="shared" si="84"/>
        <v>-3.0476016426069563</v>
      </c>
      <c r="AF130" s="31">
        <f t="shared" si="85"/>
        <v>-43.731866576414838</v>
      </c>
      <c r="AG130" s="31">
        <f t="shared" si="64"/>
        <v>92.110410468749379</v>
      </c>
      <c r="AH130" s="31">
        <f t="shared" si="73"/>
        <v>-68.425302852048816</v>
      </c>
      <c r="AI130" s="31">
        <f t="shared" si="74"/>
        <v>-89.978280116063303</v>
      </c>
      <c r="AJ130" s="31">
        <f t="shared" si="86"/>
        <v>0.69726843599532251</v>
      </c>
      <c r="AK130" s="31">
        <f t="shared" si="75"/>
        <v>22.651919044048437</v>
      </c>
      <c r="AL130" s="32">
        <f t="shared" si="76"/>
        <v>-6.8067257423368318E-4</v>
      </c>
      <c r="AM130" s="31">
        <f t="shared" si="77"/>
        <v>-0.7172886033900302</v>
      </c>
      <c r="AN130" s="31">
        <f t="shared" si="87"/>
        <v>24.381695380121652</v>
      </c>
      <c r="AO130" s="31">
        <f t="shared" si="88"/>
        <v>-68.043649675404893</v>
      </c>
      <c r="AP130" s="30">
        <f t="shared" si="65"/>
        <v>23.609121289162623</v>
      </c>
      <c r="AQ130" s="30">
        <f t="shared" si="66"/>
        <v>-26.68237036067254</v>
      </c>
      <c r="AR130" s="31">
        <f t="shared" si="89"/>
        <v>18.260844666004783</v>
      </c>
      <c r="AS130" s="33">
        <f t="shared" si="90"/>
        <v>-111.77551625181974</v>
      </c>
      <c r="AT130" s="31">
        <f t="shared" si="78"/>
        <v>1.4395480420695541E-11</v>
      </c>
      <c r="AU130" s="31">
        <f t="shared" si="79"/>
        <v>1.0431406195841879E-4</v>
      </c>
      <c r="AV130" s="32">
        <f t="shared" si="80"/>
        <v>-3.0858478929705245E-14</v>
      </c>
      <c r="AW130" s="31">
        <f t="shared" si="81"/>
        <v>-4.8330839517467394E-6</v>
      </c>
      <c r="AX130" s="34">
        <f t="shared" si="91"/>
        <v>1.4364621941765836E-11</v>
      </c>
      <c r="AY130" s="35">
        <f t="shared" si="92"/>
        <v>9.9480978006672043E-5</v>
      </c>
      <c r="AZ130" s="10">
        <f t="shared" si="93"/>
        <v>18.260844666019146</v>
      </c>
      <c r="BA130" s="10">
        <f t="shared" si="94"/>
        <v>-111.77541677084173</v>
      </c>
      <c r="BB130" s="10">
        <f t="shared" si="95"/>
        <v>68.22458322915827</v>
      </c>
      <c r="BC130" s="37"/>
      <c r="BD130" s="46">
        <f t="shared" si="96"/>
        <v>18</v>
      </c>
      <c r="BE130" s="46">
        <f t="shared" si="97"/>
        <v>-112</v>
      </c>
      <c r="BF130" s="46">
        <f t="shared" si="98"/>
        <v>68</v>
      </c>
    </row>
    <row r="131" spans="22:58" x14ac:dyDescent="0.2">
      <c r="V131" s="29">
        <v>2.27</v>
      </c>
      <c r="W131" s="36">
        <f t="shared" si="82"/>
        <v>1862.0871366628685</v>
      </c>
      <c r="X131" s="30">
        <f t="shared" si="67"/>
        <v>-0.43247621687911453</v>
      </c>
      <c r="Y131" s="31">
        <f t="shared" si="68"/>
        <v>-2.7096836189040907</v>
      </c>
      <c r="Z131" s="31">
        <f t="shared" si="69"/>
        <v>-42.945004212267989</v>
      </c>
      <c r="AA131" s="31">
        <f t="shared" si="70"/>
        <v>3.0034329307024208E-3</v>
      </c>
      <c r="AB131" s="31">
        <f t="shared" si="71"/>
        <v>-1.506657080796483</v>
      </c>
      <c r="AC131" s="31">
        <f t="shared" si="83"/>
        <v>1.0992105914356659E-6</v>
      </c>
      <c r="AD131" s="31">
        <f t="shared" si="72"/>
        <v>2.8825106443638008E-2</v>
      </c>
      <c r="AE131" s="31">
        <f t="shared" si="84"/>
        <v>-3.1391553036419113</v>
      </c>
      <c r="AF131" s="31">
        <f t="shared" si="85"/>
        <v>-44.422836186620835</v>
      </c>
      <c r="AG131" s="31">
        <f t="shared" si="64"/>
        <v>92.110410468749379</v>
      </c>
      <c r="AH131" s="31">
        <f t="shared" si="73"/>
        <v>-68.625302823959714</v>
      </c>
      <c r="AI131" s="31">
        <f t="shared" si="74"/>
        <v>-89.978774520936469</v>
      </c>
      <c r="AJ131" s="31">
        <f t="shared" si="86"/>
        <v>0.7275217843342332</v>
      </c>
      <c r="AK131" s="31">
        <f t="shared" si="75"/>
        <v>23.124619546273383</v>
      </c>
      <c r="AL131" s="32">
        <f t="shared" si="76"/>
        <v>-7.1274905214113759E-4</v>
      </c>
      <c r="AM131" s="31">
        <f t="shared" si="77"/>
        <v>-0.73399459418517332</v>
      </c>
      <c r="AN131" s="31">
        <f t="shared" si="87"/>
        <v>24.211916680071756</v>
      </c>
      <c r="AO131" s="31">
        <f t="shared" si="88"/>
        <v>-67.588149568848266</v>
      </c>
      <c r="AP131" s="30">
        <f t="shared" si="65"/>
        <v>23.609121289162623</v>
      </c>
      <c r="AQ131" s="30">
        <f t="shared" si="66"/>
        <v>-26.68237036067254</v>
      </c>
      <c r="AR131" s="31">
        <f t="shared" si="89"/>
        <v>17.999512304919929</v>
      </c>
      <c r="AS131" s="33">
        <f t="shared" si="90"/>
        <v>-112.01098575546911</v>
      </c>
      <c r="AT131" s="31">
        <f t="shared" si="78"/>
        <v>1.50724383022148E-11</v>
      </c>
      <c r="AU131" s="31">
        <f t="shared" si="79"/>
        <v>1.0674384859838486E-4</v>
      </c>
      <c r="AV131" s="32">
        <f t="shared" si="80"/>
        <v>-3.2787133862811822E-14</v>
      </c>
      <c r="AW131" s="31">
        <f t="shared" si="81"/>
        <v>-4.9456609389270169E-6</v>
      </c>
      <c r="AX131" s="34">
        <f t="shared" si="91"/>
        <v>1.5039651168351989E-11</v>
      </c>
      <c r="AY131" s="35">
        <f t="shared" si="92"/>
        <v>1.0179818765945784E-4</v>
      </c>
      <c r="AZ131" s="10">
        <f t="shared" si="93"/>
        <v>17.999512304934967</v>
      </c>
      <c r="BA131" s="10">
        <f t="shared" si="94"/>
        <v>-112.01088395728145</v>
      </c>
      <c r="BB131" s="10">
        <f t="shared" si="95"/>
        <v>67.98911604271855</v>
      </c>
      <c r="BC131" s="48"/>
      <c r="BD131" s="46">
        <f t="shared" si="96"/>
        <v>18</v>
      </c>
      <c r="BE131" s="46">
        <f t="shared" si="97"/>
        <v>-112</v>
      </c>
      <c r="BF131" s="46">
        <f t="shared" si="98"/>
        <v>68</v>
      </c>
    </row>
    <row r="132" spans="22:58" x14ac:dyDescent="0.2">
      <c r="V132" s="29">
        <v>2.2799999999999998</v>
      </c>
      <c r="W132" s="38">
        <f t="shared" si="82"/>
        <v>1905.460717963248</v>
      </c>
      <c r="X132" s="30">
        <f t="shared" si="67"/>
        <v>-0.43247621687911453</v>
      </c>
      <c r="Y132" s="31">
        <f t="shared" si="68"/>
        <v>-2.8036630194599876</v>
      </c>
      <c r="Z132" s="31">
        <f t="shared" si="69"/>
        <v>-43.603435097904068</v>
      </c>
      <c r="AA132" s="31">
        <f t="shared" si="70"/>
        <v>3.1449291254318848E-3</v>
      </c>
      <c r="AB132" s="31">
        <f t="shared" si="71"/>
        <v>-1.5417348872759438</v>
      </c>
      <c r="AC132" s="31">
        <f t="shared" si="83"/>
        <v>1.1510147827513325E-6</v>
      </c>
      <c r="AD132" s="31">
        <f t="shared" si="72"/>
        <v>2.9496529308239882E-2</v>
      </c>
      <c r="AE132" s="31">
        <f t="shared" si="84"/>
        <v>-3.2329931561988876</v>
      </c>
      <c r="AF132" s="31">
        <f t="shared" si="85"/>
        <v>-45.115673455871772</v>
      </c>
      <c r="AG132" s="31">
        <f t="shared" ref="AG132:AG195" si="99">DC_gain_comp</f>
        <v>92.110410468749379</v>
      </c>
      <c r="AH132" s="31">
        <f t="shared" si="73"/>
        <v>-68.82530279713481</v>
      </c>
      <c r="AI132" s="31">
        <f t="shared" si="74"/>
        <v>-89.979257671783785</v>
      </c>
      <c r="AJ132" s="31">
        <f t="shared" si="86"/>
        <v>0.75897665947419157</v>
      </c>
      <c r="AK132" s="31">
        <f t="shared" si="75"/>
        <v>23.604906524459988</v>
      </c>
      <c r="AL132" s="32">
        <f t="shared" si="76"/>
        <v>-7.4633699395461502E-4</v>
      </c>
      <c r="AM132" s="31">
        <f t="shared" si="77"/>
        <v>-0.75108958826950056</v>
      </c>
      <c r="AN132" s="31">
        <f t="shared" si="87"/>
        <v>24.043337994094806</v>
      </c>
      <c r="AO132" s="31">
        <f t="shared" si="88"/>
        <v>-67.125440735593287</v>
      </c>
      <c r="AP132" s="30">
        <f t="shared" ref="AP132:AP195" si="100">-20*LOG(GmPS*Rsns)</f>
        <v>23.609121289162623</v>
      </c>
      <c r="AQ132" s="30">
        <f t="shared" ref="AQ132:AQ195" si="101">20*LOG(Vref/Vout)</f>
        <v>-26.68237036067254</v>
      </c>
      <c r="AR132" s="31">
        <f t="shared" si="89"/>
        <v>17.737095766386002</v>
      </c>
      <c r="AS132" s="33">
        <f t="shared" si="90"/>
        <v>-112.24111419146506</v>
      </c>
      <c r="AT132" s="31">
        <f t="shared" si="78"/>
        <v>1.578411197252986E-11</v>
      </c>
      <c r="AU132" s="31">
        <f t="shared" si="79"/>
        <v>1.0923023223979906E-4</v>
      </c>
      <c r="AV132" s="32">
        <f t="shared" si="80"/>
        <v>-3.2787133862811822E-14</v>
      </c>
      <c r="AW132" s="31">
        <f t="shared" si="81"/>
        <v>-5.0608601810006704E-6</v>
      </c>
      <c r="AX132" s="34">
        <f t="shared" si="91"/>
        <v>1.5751324838667048E-11</v>
      </c>
      <c r="AY132" s="35">
        <f t="shared" si="92"/>
        <v>1.0416937205879839E-4</v>
      </c>
      <c r="AZ132" s="10">
        <f t="shared" si="93"/>
        <v>17.737095766401755</v>
      </c>
      <c r="BA132" s="10">
        <f t="shared" si="94"/>
        <v>-112.24101002209299</v>
      </c>
      <c r="BB132" s="10">
        <f t="shared" si="95"/>
        <v>67.758989977907007</v>
      </c>
      <c r="BC132" s="37"/>
      <c r="BD132" s="46">
        <f t="shared" si="96"/>
        <v>18</v>
      </c>
      <c r="BE132" s="46">
        <f t="shared" si="97"/>
        <v>-112</v>
      </c>
      <c r="BF132" s="46">
        <f t="shared" si="98"/>
        <v>68</v>
      </c>
    </row>
    <row r="133" spans="22:58" x14ac:dyDescent="0.2">
      <c r="V133" s="29">
        <v>2.29</v>
      </c>
      <c r="W133" s="36">
        <f t="shared" si="82"/>
        <v>1949.8445997580459</v>
      </c>
      <c r="X133" s="30">
        <f t="shared" ref="X133:X196" si="102">DC_gain_power</f>
        <v>-0.43247621687911453</v>
      </c>
      <c r="Y133" s="31">
        <f t="shared" si="68"/>
        <v>-2.8999393358489876</v>
      </c>
      <c r="Z133" s="31">
        <f t="shared" si="69"/>
        <v>-44.262605092656536</v>
      </c>
      <c r="AA133" s="31">
        <f t="shared" si="70"/>
        <v>3.2930888894787702E-3</v>
      </c>
      <c r="AB133" s="31">
        <f t="shared" si="71"/>
        <v>-1.57762856393869</v>
      </c>
      <c r="AC133" s="31">
        <f t="shared" si="83"/>
        <v>1.205260430698245E-6</v>
      </c>
      <c r="AD133" s="31">
        <f t="shared" si="72"/>
        <v>3.0183591612056131E-2</v>
      </c>
      <c r="AE133" s="31">
        <f t="shared" si="84"/>
        <v>-3.3291212585781929</v>
      </c>
      <c r="AF133" s="31">
        <f t="shared" si="85"/>
        <v>-45.810050064983166</v>
      </c>
      <c r="AG133" s="31">
        <f t="shared" si="99"/>
        <v>92.110410468749379</v>
      </c>
      <c r="AH133" s="31">
        <f t="shared" si="73"/>
        <v>-69.025302771517232</v>
      </c>
      <c r="AI133" s="31">
        <f t="shared" si="74"/>
        <v>-89.979729824777976</v>
      </c>
      <c r="AJ133" s="31">
        <f t="shared" si="86"/>
        <v>0.7916715885099207</v>
      </c>
      <c r="AK133" s="31">
        <f t="shared" si="75"/>
        <v>24.092764583244303</v>
      </c>
      <c r="AL133" s="32">
        <f t="shared" si="76"/>
        <v>-7.8150760828275638E-4</v>
      </c>
      <c r="AM133" s="31">
        <f t="shared" si="77"/>
        <v>-0.76858263745365363</v>
      </c>
      <c r="AN133" s="31">
        <f t="shared" si="87"/>
        <v>23.875997778133783</v>
      </c>
      <c r="AO133" s="31">
        <f t="shared" si="88"/>
        <v>-66.655547878987321</v>
      </c>
      <c r="AP133" s="30">
        <f t="shared" si="100"/>
        <v>23.609121289162623</v>
      </c>
      <c r="AQ133" s="30">
        <f t="shared" si="101"/>
        <v>-26.68237036067254</v>
      </c>
      <c r="AR133" s="31">
        <f t="shared" si="89"/>
        <v>17.473627448045672</v>
      </c>
      <c r="AS133" s="33">
        <f t="shared" si="90"/>
        <v>-112.46559794397049</v>
      </c>
      <c r="AT133" s="31">
        <f t="shared" si="78"/>
        <v>1.6528572776707615E-11</v>
      </c>
      <c r="AU133" s="31">
        <f t="shared" si="79"/>
        <v>1.1177453119617929E-4</v>
      </c>
      <c r="AV133" s="32">
        <f t="shared" si="80"/>
        <v>-3.4715788795918406E-14</v>
      </c>
      <c r="AW133" s="31">
        <f t="shared" si="81"/>
        <v>-5.1787427581306925E-6</v>
      </c>
      <c r="AX133" s="34">
        <f t="shared" si="91"/>
        <v>1.6493856987911695E-11</v>
      </c>
      <c r="AY133" s="35">
        <f t="shared" si="92"/>
        <v>1.0659578843804861E-4</v>
      </c>
      <c r="AZ133" s="10">
        <f t="shared" si="93"/>
        <v>17.473627448062167</v>
      </c>
      <c r="BA133" s="10">
        <f t="shared" si="94"/>
        <v>-112.46549134818206</v>
      </c>
      <c r="BB133" s="10">
        <f t="shared" si="95"/>
        <v>67.534508651817944</v>
      </c>
      <c r="BC133" s="48"/>
      <c r="BD133" s="46">
        <f t="shared" si="96"/>
        <v>17</v>
      </c>
      <c r="BE133" s="46">
        <f t="shared" si="97"/>
        <v>-112</v>
      </c>
      <c r="BF133" s="46">
        <f t="shared" si="98"/>
        <v>68</v>
      </c>
    </row>
    <row r="134" spans="22:58" x14ac:dyDescent="0.2">
      <c r="V134" s="29">
        <v>2.2999999999999998</v>
      </c>
      <c r="W134" s="38">
        <f t="shared" si="82"/>
        <v>1995.2623149688802</v>
      </c>
      <c r="X134" s="30">
        <f t="shared" si="102"/>
        <v>-0.43247621687911453</v>
      </c>
      <c r="Y134" s="31">
        <f t="shared" ref="Y134:Y197" si="103">20*LOG(1/SQRT((W134/fp)^2+1))</f>
        <v>-2.9985165092025721</v>
      </c>
      <c r="Z134" s="31">
        <f t="shared" ref="Z134:Z197" si="104">-180/PI()*ATAN(W134/fp)</f>
        <v>-44.922165787770815</v>
      </c>
      <c r="AA134" s="31">
        <f t="shared" ref="AA134:AA197" si="105">20*LOG(SQRT((W134/fzRHP)^2+1))</f>
        <v>3.4482257908673769E-3</v>
      </c>
      <c r="AB134" s="31">
        <f t="shared" ref="AB134:AB197" si="106">-180/PI()*ATAN(W134/fzRHP)</f>
        <v>-1.6143570293292551</v>
      </c>
      <c r="AC134" s="31">
        <f t="shared" si="83"/>
        <v>1.2620625968385974E-6</v>
      </c>
      <c r="AD134" s="31">
        <f t="shared" ref="AD134:AD197" si="107">180/PI()*ATAN(W134/fzESR)</f>
        <v>3.0886657643823777E-2</v>
      </c>
      <c r="AE134" s="31">
        <f t="shared" si="84"/>
        <v>-3.4275432382282225</v>
      </c>
      <c r="AF134" s="31">
        <f t="shared" si="85"/>
        <v>-46.505636159456245</v>
      </c>
      <c r="AG134" s="31">
        <f t="shared" si="99"/>
        <v>92.110410468749379</v>
      </c>
      <c r="AH134" s="31">
        <f t="shared" ref="AH134:AH197" si="108">20*LOG(1/SQRT((W134/fp_comp1)^2+1))</f>
        <v>-69.225302747052638</v>
      </c>
      <c r="AI134" s="31">
        <f t="shared" ref="AI134:AI197" si="109">-180/PI()*ATAN(W134/fp_comp1)</f>
        <v>-89.980191230260544</v>
      </c>
      <c r="AJ134" s="31">
        <f t="shared" si="86"/>
        <v>0.82564560318666336</v>
      </c>
      <c r="AK134" s="31">
        <f t="shared" ref="AK134:AK197" si="110">180/PI()*ATAN(W134/fz_comp)</f>
        <v>24.588169371411219</v>
      </c>
      <c r="AL134" s="32">
        <f t="shared" ref="AL134:AL197" si="111">20*LOG(1/SQRT((W134/fp_comp2)^2+1))</f>
        <v>-8.1833545732583042E-4</v>
      </c>
      <c r="AM134" s="31">
        <f t="shared" ref="AM134:AM197" si="112">-180/PI()*ATAN(W134/fp_comp2)</f>
        <v>-0.78648300373145374</v>
      </c>
      <c r="AN134" s="31">
        <f t="shared" si="87"/>
        <v>23.709934989426081</v>
      </c>
      <c r="AO134" s="31">
        <f t="shared" si="88"/>
        <v>-66.178504862580766</v>
      </c>
      <c r="AP134" s="30">
        <f t="shared" si="100"/>
        <v>23.609121289162623</v>
      </c>
      <c r="AQ134" s="30">
        <f t="shared" si="101"/>
        <v>-26.68237036067254</v>
      </c>
      <c r="AR134" s="31">
        <f t="shared" si="89"/>
        <v>17.20914267968794</v>
      </c>
      <c r="AS134" s="33">
        <f t="shared" si="90"/>
        <v>-112.68414102203701</v>
      </c>
      <c r="AT134" s="31">
        <f t="shared" ref="AT134:AT197" si="113">20*LOG(SQRT((W134/fz_ff)^2+1))</f>
        <v>1.7305820714748053E-11</v>
      </c>
      <c r="AU134" s="31">
        <f t="shared" ref="AU134:AU197" si="114">180/PI()*ATAN(W134/fz_ff)</f>
        <v>1.1437809448850997E-4</v>
      </c>
      <c r="AV134" s="32">
        <f t="shared" ref="AV134:AV197" si="115">20*LOG(1/SQRT((W134/fp_ff)^2+1))</f>
        <v>-3.6644443729024983E-14</v>
      </c>
      <c r="AW134" s="31">
        <f t="shared" ref="AW134:AW197" si="116">-180/PI()*ATAN(W134/fp_ff)</f>
        <v>-5.2993711732198423E-6</v>
      </c>
      <c r="AX134" s="34">
        <f t="shared" si="91"/>
        <v>1.7269176271019028E-11</v>
      </c>
      <c r="AY134" s="35">
        <f t="shared" si="92"/>
        <v>1.0907872331529014E-4</v>
      </c>
      <c r="AZ134" s="10">
        <f t="shared" si="93"/>
        <v>17.209142679705209</v>
      </c>
      <c r="BA134" s="10">
        <f t="shared" si="94"/>
        <v>-112.6840319433137</v>
      </c>
      <c r="BB134" s="10">
        <f t="shared" si="95"/>
        <v>67.315968056686302</v>
      </c>
      <c r="BC134" s="37"/>
      <c r="BD134" s="46">
        <f t="shared" si="96"/>
        <v>17</v>
      </c>
      <c r="BE134" s="46">
        <f t="shared" si="97"/>
        <v>-113</v>
      </c>
      <c r="BF134" s="46">
        <f t="shared" si="98"/>
        <v>67</v>
      </c>
    </row>
    <row r="135" spans="22:58" x14ac:dyDescent="0.2">
      <c r="V135" s="29">
        <v>2.31</v>
      </c>
      <c r="W135" s="36">
        <f t="shared" ref="W135:W198" si="117">10*10^V135</f>
        <v>2041.7379446695315</v>
      </c>
      <c r="X135" s="30">
        <f t="shared" si="102"/>
        <v>-0.43247621687911453</v>
      </c>
      <c r="Y135" s="31">
        <f t="shared" si="103"/>
        <v>-3.099396047219134</v>
      </c>
      <c r="Z135" s="31">
        <f t="shared" si="104"/>
        <v>-45.581767740474028</v>
      </c>
      <c r="AA135" s="31">
        <f t="shared" si="105"/>
        <v>3.6106681297353015E-3</v>
      </c>
      <c r="AB135" s="31">
        <f t="shared" si="106"/>
        <v>-1.6519396365565038</v>
      </c>
      <c r="AC135" s="31">
        <f t="shared" ref="AC135:AC198" si="118">20*LOG(SQRT((W135/fzESR)^2+1))</f>
        <v>1.3215417661062288E-6</v>
      </c>
      <c r="AD135" s="31">
        <f t="shared" si="107"/>
        <v>3.1606100177611673E-2</v>
      </c>
      <c r="AE135" s="31">
        <f t="shared" ref="AE135:AE198" si="119">X135+Y135+AA135+AC135</f>
        <v>-3.5282602744267471</v>
      </c>
      <c r="AF135" s="31">
        <f t="shared" ref="AF135:AF198" si="120">Z135+AB135+AD135</f>
        <v>-47.202101276852922</v>
      </c>
      <c r="AG135" s="31">
        <f t="shared" si="99"/>
        <v>92.110410468749379</v>
      </c>
      <c r="AH135" s="31">
        <f t="shared" si="108"/>
        <v>-69.425302723689128</v>
      </c>
      <c r="AI135" s="31">
        <f t="shared" si="109"/>
        <v>-89.98064213287455</v>
      </c>
      <c r="AJ135" s="31">
        <f t="shared" ref="AJ135:AJ198" si="121">20*LOG(SQRT((W135/fz_comp)^2+1))</f>
        <v>0.86093818681866952</v>
      </c>
      <c r="AK135" s="31">
        <f t="shared" si="110"/>
        <v>25.091087204046168</v>
      </c>
      <c r="AL135" s="32">
        <f t="shared" si="111"/>
        <v>-8.5689861470417811E-4</v>
      </c>
      <c r="AM135" s="31">
        <f t="shared" si="112"/>
        <v>-0.80480016412848698</v>
      </c>
      <c r="AN135" s="31">
        <f t="shared" ref="AN135:AN198" si="122">AG135+AH135+AJ135+AL135</f>
        <v>23.545189033264215</v>
      </c>
      <c r="AO135" s="31">
        <f t="shared" ref="AO135:AO198" si="123">AI135+AK135+AM135</f>
        <v>-65.694355092956869</v>
      </c>
      <c r="AP135" s="30">
        <f t="shared" si="100"/>
        <v>23.609121289162623</v>
      </c>
      <c r="AQ135" s="30">
        <f t="shared" si="101"/>
        <v>-26.68237036067254</v>
      </c>
      <c r="AR135" s="31">
        <f t="shared" ref="AR135:AR198" si="124">AE135+AN135+AP135+AQ135</f>
        <v>16.943679687327556</v>
      </c>
      <c r="AS135" s="33">
        <f t="shared" ref="AS135:AS198" si="125">AF135+AO135</f>
        <v>-112.89645636980978</v>
      </c>
      <c r="AT135" s="31">
        <f t="shared" si="113"/>
        <v>1.8121641751450468E-11</v>
      </c>
      <c r="AU135" s="31">
        <f t="shared" si="114"/>
        <v>1.1704230256051096E-4</v>
      </c>
      <c r="AV135" s="32">
        <f t="shared" si="115"/>
        <v>-3.8573098662131572E-14</v>
      </c>
      <c r="AW135" s="31">
        <f t="shared" si="116"/>
        <v>-5.4228093850505065E-6</v>
      </c>
      <c r="AX135" s="34">
        <f t="shared" ref="AX135:AX198" si="126">AT135+AV135</f>
        <v>1.8083068652788335E-11</v>
      </c>
      <c r="AY135" s="35">
        <f t="shared" ref="AY135:AY198" si="127">AU135+AW135</f>
        <v>1.1161949317546045E-4</v>
      </c>
      <c r="AZ135" s="10">
        <f t="shared" ref="AZ135:AZ198" si="128">AR135+AX135</f>
        <v>16.943679687345639</v>
      </c>
      <c r="BA135" s="10">
        <f t="shared" ref="BA135:BA198" si="129">AS135+AY135</f>
        <v>-112.8963447503166</v>
      </c>
      <c r="BB135" s="10">
        <f t="shared" ref="BB135:BB198" si="130">BA135+180</f>
        <v>67.103655249683399</v>
      </c>
      <c r="BC135" s="48"/>
      <c r="BD135" s="46">
        <f t="shared" ref="BD135:BD198" si="131">ROUND(AZ135,0)</f>
        <v>17</v>
      </c>
      <c r="BE135" s="46">
        <f t="shared" ref="BE135:BE198" si="132">ROUND(BA135,0)</f>
        <v>-113</v>
      </c>
      <c r="BF135" s="46">
        <f t="shared" ref="BF135:BF198" si="133">ROUND(BB135,0)</f>
        <v>67</v>
      </c>
    </row>
    <row r="136" spans="22:58" x14ac:dyDescent="0.2">
      <c r="V136" s="29">
        <v>2.3199999999999998</v>
      </c>
      <c r="W136" s="38">
        <f t="shared" si="117"/>
        <v>2089.2961308540398</v>
      </c>
      <c r="X136" s="30">
        <f t="shared" si="102"/>
        <v>-0.43247621687911453</v>
      </c>
      <c r="Y136" s="31">
        <f t="shared" si="103"/>
        <v>-3.2025770177795949</v>
      </c>
      <c r="Z136" s="31">
        <f t="shared" si="104"/>
        <v>-46.241061398716084</v>
      </c>
      <c r="AA136" s="31">
        <f t="shared" si="105"/>
        <v>3.7807596282055486E-3</v>
      </c>
      <c r="AB136" s="31">
        <f t="shared" si="106"/>
        <v>-1.6903961829805902</v>
      </c>
      <c r="AC136" s="31">
        <f t="shared" si="118"/>
        <v>1.3838241013884951E-6</v>
      </c>
      <c r="AD136" s="31">
        <f t="shared" si="107"/>
        <v>3.2342300670466097E-2</v>
      </c>
      <c r="AE136" s="31">
        <f t="shared" si="119"/>
        <v>-3.6312710912064023</v>
      </c>
      <c r="AF136" s="31">
        <f t="shared" si="120"/>
        <v>-47.899115281026212</v>
      </c>
      <c r="AG136" s="31">
        <f t="shared" si="99"/>
        <v>92.110410468749379</v>
      </c>
      <c r="AH136" s="31">
        <f t="shared" si="108"/>
        <v>-69.625302701377137</v>
      </c>
      <c r="AI136" s="31">
        <f t="shared" si="109"/>
        <v>-89.981082771694304</v>
      </c>
      <c r="AJ136" s="31">
        <f t="shared" si="121"/>
        <v>0.89758921631424571</v>
      </c>
      <c r="AK136" s="31">
        <f t="shared" si="110"/>
        <v>25.601474694691365</v>
      </c>
      <c r="AL136" s="32">
        <f t="shared" si="111"/>
        <v>-8.9727883069293973E-4</v>
      </c>
      <c r="AM136" s="31">
        <f t="shared" si="112"/>
        <v>-0.82354381566024848</v>
      </c>
      <c r="AN136" s="31">
        <f t="shared" si="122"/>
        <v>23.381799704855794</v>
      </c>
      <c r="AO136" s="31">
        <f t="shared" si="123"/>
        <v>-65.203151892663186</v>
      </c>
      <c r="AP136" s="30">
        <f t="shared" si="100"/>
        <v>23.609121289162623</v>
      </c>
      <c r="AQ136" s="30">
        <f t="shared" si="101"/>
        <v>-26.68237036067254</v>
      </c>
      <c r="AR136" s="31">
        <f t="shared" si="124"/>
        <v>16.677279542139477</v>
      </c>
      <c r="AS136" s="33">
        <f t="shared" si="125"/>
        <v>-113.1022671736894</v>
      </c>
      <c r="AT136" s="31">
        <f t="shared" si="113"/>
        <v>1.8976035886814855E-11</v>
      </c>
      <c r="AU136" s="31">
        <f t="shared" si="114"/>
        <v>1.1976856801056665E-4</v>
      </c>
      <c r="AV136" s="32">
        <f t="shared" si="115"/>
        <v>-4.0501753595238149E-14</v>
      </c>
      <c r="AW136" s="31">
        <f t="shared" si="116"/>
        <v>-5.5491228421964824E-6</v>
      </c>
      <c r="AX136" s="34">
        <f t="shared" si="126"/>
        <v>1.8935534133219617E-11</v>
      </c>
      <c r="AY136" s="35">
        <f t="shared" si="127"/>
        <v>1.1421944516837017E-4</v>
      </c>
      <c r="AZ136" s="10">
        <f t="shared" si="128"/>
        <v>16.677279542158413</v>
      </c>
      <c r="BA136" s="10">
        <f t="shared" si="129"/>
        <v>-113.10215295424423</v>
      </c>
      <c r="BB136" s="10">
        <f t="shared" si="130"/>
        <v>66.897847045755768</v>
      </c>
      <c r="BC136" s="37"/>
      <c r="BD136" s="46">
        <f t="shared" si="131"/>
        <v>17</v>
      </c>
      <c r="BE136" s="46">
        <f t="shared" si="132"/>
        <v>-113</v>
      </c>
      <c r="BF136" s="46">
        <f t="shared" si="133"/>
        <v>67</v>
      </c>
    </row>
    <row r="137" spans="22:58" x14ac:dyDescent="0.2">
      <c r="V137" s="29">
        <v>2.33</v>
      </c>
      <c r="W137" s="36">
        <f t="shared" si="117"/>
        <v>2137.962089502234</v>
      </c>
      <c r="X137" s="30">
        <f t="shared" si="102"/>
        <v>-0.43247621687911453</v>
      </c>
      <c r="Y137" s="31">
        <f t="shared" si="103"/>
        <v>-3.3080560528952487</v>
      </c>
      <c r="Z137" s="31">
        <f t="shared" si="104"/>
        <v>-46.899698026616562</v>
      </c>
      <c r="AA137" s="31">
        <f t="shared" si="105"/>
        <v>3.9588601523579525E-3</v>
      </c>
      <c r="AB137" s="31">
        <f t="shared" si="106"/>
        <v>-1.7297469200946021</v>
      </c>
      <c r="AC137" s="31">
        <f t="shared" si="118"/>
        <v>1.4490417096800106E-6</v>
      </c>
      <c r="AD137" s="31">
        <f t="shared" si="107"/>
        <v>3.3095649464660329E-2</v>
      </c>
      <c r="AE137" s="31">
        <f t="shared" si="119"/>
        <v>-3.7365719605802954</v>
      </c>
      <c r="AF137" s="31">
        <f t="shared" si="120"/>
        <v>-48.596349297246505</v>
      </c>
      <c r="AG137" s="31">
        <f t="shared" si="99"/>
        <v>92.110410468749379</v>
      </c>
      <c r="AH137" s="31">
        <f t="shared" si="108"/>
        <v>-69.82530268006937</v>
      </c>
      <c r="AI137" s="31">
        <f t="shared" si="109"/>
        <v>-89.981513380352112</v>
      </c>
      <c r="AJ137" s="31">
        <f t="shared" si="121"/>
        <v>0.93563889925466381</v>
      </c>
      <c r="AK137" s="31">
        <f t="shared" si="110"/>
        <v>26.119278400189579</v>
      </c>
      <c r="AL137" s="32">
        <f t="shared" si="111"/>
        <v>-9.3956170522482125E-4</v>
      </c>
      <c r="AM137" s="31">
        <f t="shared" si="112"/>
        <v>-0.8427238804021765</v>
      </c>
      <c r="AN137" s="31">
        <f t="shared" si="122"/>
        <v>23.219807126229448</v>
      </c>
      <c r="AO137" s="31">
        <f t="shared" si="123"/>
        <v>-64.704958860564716</v>
      </c>
      <c r="AP137" s="30">
        <f t="shared" si="100"/>
        <v>23.609121289162623</v>
      </c>
      <c r="AQ137" s="30">
        <f t="shared" si="101"/>
        <v>-26.68237036067254</v>
      </c>
      <c r="AR137" s="31">
        <f t="shared" si="124"/>
        <v>16.409986094139239</v>
      </c>
      <c r="AS137" s="33">
        <f t="shared" si="125"/>
        <v>-113.30130815781122</v>
      </c>
      <c r="AT137" s="31">
        <f t="shared" si="113"/>
        <v>1.9870931775774306E-11</v>
      </c>
      <c r="AU137" s="31">
        <f t="shared" si="114"/>
        <v>1.2255833634070544E-4</v>
      </c>
      <c r="AV137" s="32">
        <f t="shared" si="115"/>
        <v>-4.2430408528344739E-14</v>
      </c>
      <c r="AW137" s="31">
        <f t="shared" si="116"/>
        <v>-5.6783785177247244E-6</v>
      </c>
      <c r="AX137" s="34">
        <f t="shared" si="126"/>
        <v>1.9828501367245963E-11</v>
      </c>
      <c r="AY137" s="35">
        <f t="shared" si="127"/>
        <v>1.1687995782298071E-4</v>
      </c>
      <c r="AZ137" s="10">
        <f t="shared" si="128"/>
        <v>16.409986094159066</v>
      </c>
      <c r="BA137" s="10">
        <f t="shared" si="129"/>
        <v>-113.30119127785339</v>
      </c>
      <c r="BB137" s="10">
        <f t="shared" si="130"/>
        <v>66.698808722146609</v>
      </c>
      <c r="BC137" s="48"/>
      <c r="BD137" s="46">
        <f t="shared" si="131"/>
        <v>16</v>
      </c>
      <c r="BE137" s="46">
        <f t="shared" si="132"/>
        <v>-113</v>
      </c>
      <c r="BF137" s="46">
        <f t="shared" si="133"/>
        <v>67</v>
      </c>
    </row>
    <row r="138" spans="22:58" x14ac:dyDescent="0.2">
      <c r="V138" s="29">
        <v>2.34</v>
      </c>
      <c r="W138" s="38">
        <f t="shared" si="117"/>
        <v>2187.7616239495524</v>
      </c>
      <c r="X138" s="30">
        <f t="shared" si="102"/>
        <v>-0.43247621687911453</v>
      </c>
      <c r="Y138" s="31">
        <f t="shared" si="103"/>
        <v>-3.4158273629522728</v>
      </c>
      <c r="Z138" s="31">
        <f t="shared" si="104"/>
        <v>-47.557330624645665</v>
      </c>
      <c r="AA138" s="31">
        <f t="shared" si="105"/>
        <v>4.1453464677642729E-3</v>
      </c>
      <c r="AB138" s="31">
        <f t="shared" si="106"/>
        <v>-1.7700125636031652</v>
      </c>
      <c r="AC138" s="31">
        <f t="shared" si="118"/>
        <v>1.5173329294515338E-6</v>
      </c>
      <c r="AD138" s="31">
        <f t="shared" si="107"/>
        <v>3.3866545994654142E-2</v>
      </c>
      <c r="AE138" s="31">
        <f t="shared" si="119"/>
        <v>-3.8441567160306938</v>
      </c>
      <c r="AF138" s="31">
        <f t="shared" si="120"/>
        <v>-49.293476642254177</v>
      </c>
      <c r="AG138" s="31">
        <f t="shared" si="99"/>
        <v>92.110410468749379</v>
      </c>
      <c r="AH138" s="31">
        <f t="shared" si="108"/>
        <v>-70.025302659720595</v>
      </c>
      <c r="AI138" s="31">
        <f t="shared" si="109"/>
        <v>-89.981934187162224</v>
      </c>
      <c r="AJ138" s="31">
        <f t="shared" si="121"/>
        <v>0.97512770600691023</v>
      </c>
      <c r="AK138" s="31">
        <f t="shared" si="110"/>
        <v>26.644434481029791</v>
      </c>
      <c r="AL138" s="32">
        <f t="shared" si="111"/>
        <v>-9.8383686902190183E-4</v>
      </c>
      <c r="AM138" s="31">
        <f t="shared" si="112"/>
        <v>-0.86235051067389046</v>
      </c>
      <c r="AN138" s="31">
        <f t="shared" si="122"/>
        <v>23.059251678166671</v>
      </c>
      <c r="AO138" s="31">
        <f t="shared" si="123"/>
        <v>-64.199850216806325</v>
      </c>
      <c r="AP138" s="30">
        <f t="shared" si="100"/>
        <v>23.609121289162623</v>
      </c>
      <c r="AQ138" s="30">
        <f t="shared" si="101"/>
        <v>-26.68237036067254</v>
      </c>
      <c r="AR138" s="31">
        <f t="shared" si="124"/>
        <v>16.141845890626062</v>
      </c>
      <c r="AS138" s="33">
        <f t="shared" si="125"/>
        <v>-113.4933268590605</v>
      </c>
      <c r="AT138" s="31">
        <f t="shared" si="113"/>
        <v>2.0806329418328802E-11</v>
      </c>
      <c r="AU138" s="31">
        <f t="shared" si="114"/>
        <v>1.2541308672302243E-4</v>
      </c>
      <c r="AV138" s="32">
        <f t="shared" si="115"/>
        <v>-4.4359063461451322E-14</v>
      </c>
      <c r="AW138" s="31">
        <f t="shared" si="116"/>
        <v>-5.8106449447052806E-6</v>
      </c>
      <c r="AX138" s="34">
        <f t="shared" si="126"/>
        <v>2.076197035486735E-11</v>
      </c>
      <c r="AY138" s="35">
        <f t="shared" si="127"/>
        <v>1.1960244177831715E-4</v>
      </c>
      <c r="AZ138" s="10">
        <f t="shared" si="128"/>
        <v>16.141845890646824</v>
      </c>
      <c r="BA138" s="10">
        <f t="shared" si="129"/>
        <v>-113.49320725661872</v>
      </c>
      <c r="BB138" s="10">
        <f t="shared" si="130"/>
        <v>66.506792743381283</v>
      </c>
      <c r="BC138" s="37"/>
      <c r="BD138" s="46">
        <f t="shared" si="131"/>
        <v>16</v>
      </c>
      <c r="BE138" s="46">
        <f t="shared" si="132"/>
        <v>-113</v>
      </c>
      <c r="BF138" s="46">
        <f t="shared" si="133"/>
        <v>67</v>
      </c>
    </row>
    <row r="139" spans="22:58" x14ac:dyDescent="0.2">
      <c r="V139" s="29">
        <v>2.35</v>
      </c>
      <c r="W139" s="36">
        <f t="shared" si="117"/>
        <v>2238.7211385683413</v>
      </c>
      <c r="X139" s="30">
        <f t="shared" si="102"/>
        <v>-0.43247621687911453</v>
      </c>
      <c r="Y139" s="31">
        <f t="shared" si="103"/>
        <v>-3.5258827611252661</v>
      </c>
      <c r="Z139" s="31">
        <f t="shared" si="104"/>
        <v>-48.213614838633134</v>
      </c>
      <c r="AA139" s="31">
        <f t="shared" si="105"/>
        <v>4.3406130301111836E-3</v>
      </c>
      <c r="AB139" s="31">
        <f t="shared" si="106"/>
        <v>-1.8112143037003319</v>
      </c>
      <c r="AC139" s="31">
        <f t="shared" si="118"/>
        <v>1.5888426160901325E-6</v>
      </c>
      <c r="AD139" s="31">
        <f t="shared" si="107"/>
        <v>3.4655398998874827E-2</v>
      </c>
      <c r="AE139" s="31">
        <f t="shared" si="119"/>
        <v>-3.9540167761316534</v>
      </c>
      <c r="AF139" s="31">
        <f t="shared" si="120"/>
        <v>-49.990173743334594</v>
      </c>
      <c r="AG139" s="31">
        <f t="shared" si="99"/>
        <v>92.110410468749379</v>
      </c>
      <c r="AH139" s="31">
        <f t="shared" si="108"/>
        <v>-70.22530264028768</v>
      </c>
      <c r="AI139" s="31">
        <f t="shared" si="109"/>
        <v>-89.982345415241767</v>
      </c>
      <c r="AJ139" s="31">
        <f t="shared" si="121"/>
        <v>1.0160962968865181</v>
      </c>
      <c r="AK139" s="31">
        <f t="shared" si="110"/>
        <v>27.176868380127583</v>
      </c>
      <c r="AL139" s="32">
        <f t="shared" si="111"/>
        <v>-1.0301981732244426E-3</v>
      </c>
      <c r="AM139" s="31">
        <f t="shared" si="112"/>
        <v>-0.88243409434006315</v>
      </c>
      <c r="AN139" s="31">
        <f t="shared" si="122"/>
        <v>22.90017392717499</v>
      </c>
      <c r="AO139" s="31">
        <f t="shared" si="123"/>
        <v>-63.687911129454243</v>
      </c>
      <c r="AP139" s="30">
        <f t="shared" si="100"/>
        <v>23.609121289162623</v>
      </c>
      <c r="AQ139" s="30">
        <f t="shared" si="101"/>
        <v>-26.68237036067254</v>
      </c>
      <c r="AR139" s="31">
        <f t="shared" si="124"/>
        <v>15.872908079533421</v>
      </c>
      <c r="AS139" s="33">
        <f t="shared" si="125"/>
        <v>-113.67808487278884</v>
      </c>
      <c r="AT139" s="31">
        <f t="shared" si="113"/>
        <v>2.178801477927764E-11</v>
      </c>
      <c r="AU139" s="31">
        <f t="shared" si="114"/>
        <v>1.2833433278395777E-4</v>
      </c>
      <c r="AV139" s="32">
        <f t="shared" si="115"/>
        <v>-4.6287718394557899E-14</v>
      </c>
      <c r="AW139" s="31">
        <f t="shared" si="116"/>
        <v>-5.9459922525485078E-6</v>
      </c>
      <c r="AX139" s="34">
        <f t="shared" si="126"/>
        <v>2.1741727060883084E-11</v>
      </c>
      <c r="AY139" s="35">
        <f t="shared" si="127"/>
        <v>1.2238834053140927E-4</v>
      </c>
      <c r="AZ139" s="10">
        <f t="shared" si="128"/>
        <v>15.872908079555163</v>
      </c>
      <c r="BA139" s="10">
        <f t="shared" si="129"/>
        <v>-113.67796248444832</v>
      </c>
      <c r="BB139" s="10">
        <f t="shared" si="130"/>
        <v>66.322037515551685</v>
      </c>
      <c r="BC139" s="48"/>
      <c r="BD139" s="46">
        <f t="shared" si="131"/>
        <v>16</v>
      </c>
      <c r="BE139" s="46">
        <f t="shared" si="132"/>
        <v>-114</v>
      </c>
      <c r="BF139" s="46">
        <f t="shared" si="133"/>
        <v>66</v>
      </c>
    </row>
    <row r="140" spans="22:58" x14ac:dyDescent="0.2">
      <c r="V140" s="29">
        <v>2.36</v>
      </c>
      <c r="W140" s="38">
        <f t="shared" si="117"/>
        <v>2290.8676527677744</v>
      </c>
      <c r="X140" s="30">
        <f t="shared" si="102"/>
        <v>-0.43247621687911453</v>
      </c>
      <c r="Y140" s="31">
        <f t="shared" si="103"/>
        <v>-3.6382116977414865</v>
      </c>
      <c r="Z140" s="31">
        <f t="shared" si="104"/>
        <v>-48.868209851829185</v>
      </c>
      <c r="AA140" s="31">
        <f t="shared" si="105"/>
        <v>4.5450728125256707E-3</v>
      </c>
      <c r="AB140" s="31">
        <f t="shared" si="106"/>
        <v>-1.8533738155487862</v>
      </c>
      <c r="AC140" s="31">
        <f t="shared" si="118"/>
        <v>1.6637224466258228E-6</v>
      </c>
      <c r="AD140" s="31">
        <f t="shared" si="107"/>
        <v>3.5462626736429845E-2</v>
      </c>
      <c r="AE140" s="31">
        <f t="shared" si="119"/>
        <v>-4.066141178085628</v>
      </c>
      <c r="AF140" s="31">
        <f t="shared" si="120"/>
        <v>-50.686121040641538</v>
      </c>
      <c r="AG140" s="31">
        <f t="shared" si="99"/>
        <v>92.110410468749379</v>
      </c>
      <c r="AH140" s="31">
        <f t="shared" si="108"/>
        <v>-70.425302621729386</v>
      </c>
      <c r="AI140" s="31">
        <f t="shared" si="109"/>
        <v>-89.982747282629163</v>
      </c>
      <c r="AJ140" s="31">
        <f t="shared" si="121"/>
        <v>1.0585854444259652</v>
      </c>
      <c r="AK140" s="31">
        <f t="shared" si="110"/>
        <v>27.716494523068558</v>
      </c>
      <c r="AL140" s="32">
        <f t="shared" si="111"/>
        <v>-1.0787438879389069E-3</v>
      </c>
      <c r="AM140" s="31">
        <f t="shared" si="112"/>
        <v>-0.90298526023029635</v>
      </c>
      <c r="AN140" s="31">
        <f t="shared" si="122"/>
        <v>22.74261454755802</v>
      </c>
      <c r="AO140" s="31">
        <f t="shared" si="123"/>
        <v>-63.169238019790896</v>
      </c>
      <c r="AP140" s="30">
        <f t="shared" si="100"/>
        <v>23.609121289162623</v>
      </c>
      <c r="AQ140" s="30">
        <f t="shared" si="101"/>
        <v>-26.68237036067254</v>
      </c>
      <c r="AR140" s="31">
        <f t="shared" si="124"/>
        <v>15.603224297962473</v>
      </c>
      <c r="AS140" s="33">
        <f t="shared" si="125"/>
        <v>-113.85535906043243</v>
      </c>
      <c r="AT140" s="31">
        <f t="shared" si="113"/>
        <v>2.2814059203687707E-11</v>
      </c>
      <c r="AU140" s="31">
        <f t="shared" si="114"/>
        <v>1.3132362340683985E-4</v>
      </c>
      <c r="AV140" s="32">
        <f t="shared" si="115"/>
        <v>-4.8216373327664489E-14</v>
      </c>
      <c r="AW140" s="31">
        <f t="shared" si="116"/>
        <v>-6.0844922041885419E-6</v>
      </c>
      <c r="AX140" s="34">
        <f t="shared" si="126"/>
        <v>2.2765842830360043E-11</v>
      </c>
      <c r="AY140" s="35">
        <f t="shared" si="127"/>
        <v>1.2523913120265131E-4</v>
      </c>
      <c r="AZ140" s="10">
        <f t="shared" si="128"/>
        <v>15.603224297985239</v>
      </c>
      <c r="BA140" s="10">
        <f t="shared" si="129"/>
        <v>-113.85523382130123</v>
      </c>
      <c r="BB140" s="10">
        <f t="shared" si="130"/>
        <v>66.144766178698774</v>
      </c>
      <c r="BC140" s="37"/>
      <c r="BD140" s="46">
        <f t="shared" si="131"/>
        <v>16</v>
      </c>
      <c r="BE140" s="46">
        <f t="shared" si="132"/>
        <v>-114</v>
      </c>
      <c r="BF140" s="46">
        <f t="shared" si="133"/>
        <v>66</v>
      </c>
    </row>
    <row r="141" spans="22:58" x14ac:dyDescent="0.2">
      <c r="V141" s="29">
        <v>2.37</v>
      </c>
      <c r="W141" s="36">
        <f t="shared" si="117"/>
        <v>2344.2288153199233</v>
      </c>
      <c r="X141" s="30">
        <f t="shared" si="102"/>
        <v>-0.43247621687911453</v>
      </c>
      <c r="Y141" s="31">
        <f t="shared" si="103"/>
        <v>-3.7528013042908444</v>
      </c>
      <c r="Z141" s="31">
        <f t="shared" si="104"/>
        <v>-49.520779254446204</v>
      </c>
      <c r="AA141" s="31">
        <f t="shared" si="105"/>
        <v>4.7591581712840836E-3</v>
      </c>
      <c r="AB141" s="31">
        <f t="shared" si="106"/>
        <v>-1.8965132699624463</v>
      </c>
      <c r="AC141" s="31">
        <f t="shared" si="118"/>
        <v>1.7421312533879495E-6</v>
      </c>
      <c r="AD141" s="31">
        <f t="shared" si="107"/>
        <v>3.628865720886805E-2</v>
      </c>
      <c r="AE141" s="31">
        <f t="shared" si="119"/>
        <v>-4.1805166208674214</v>
      </c>
      <c r="AF141" s="31">
        <f t="shared" si="120"/>
        <v>-51.38100386719978</v>
      </c>
      <c r="AG141" s="31">
        <f t="shared" si="99"/>
        <v>92.110410468749379</v>
      </c>
      <c r="AH141" s="31">
        <f t="shared" si="108"/>
        <v>-70.62530260400635</v>
      </c>
      <c r="AI141" s="31">
        <f t="shared" si="109"/>
        <v>-89.983140002399651</v>
      </c>
      <c r="AJ141" s="31">
        <f t="shared" si="121"/>
        <v>1.1026359508467891</v>
      </c>
      <c r="AK141" s="31">
        <f t="shared" si="110"/>
        <v>28.263216042921123</v>
      </c>
      <c r="AL141" s="32">
        <f t="shared" si="111"/>
        <v>-1.1295769100968043E-3</v>
      </c>
      <c r="AM141" s="31">
        <f t="shared" si="112"/>
        <v>-0.92401488368050455</v>
      </c>
      <c r="AN141" s="31">
        <f t="shared" si="122"/>
        <v>22.586614238679722</v>
      </c>
      <c r="AO141" s="31">
        <f t="shared" si="123"/>
        <v>-62.643938843159034</v>
      </c>
      <c r="AP141" s="30">
        <f t="shared" si="100"/>
        <v>23.609121289162623</v>
      </c>
      <c r="AQ141" s="30">
        <f t="shared" si="101"/>
        <v>-26.68237036067254</v>
      </c>
      <c r="AR141" s="31">
        <f t="shared" si="124"/>
        <v>15.332848546302383</v>
      </c>
      <c r="AS141" s="33">
        <f t="shared" si="125"/>
        <v>-114.02494271035881</v>
      </c>
      <c r="AT141" s="31">
        <f t="shared" si="113"/>
        <v>2.3890248656358283E-11</v>
      </c>
      <c r="AU141" s="31">
        <f t="shared" si="114"/>
        <v>1.3438254355312496E-4</v>
      </c>
      <c r="AV141" s="32">
        <f t="shared" si="115"/>
        <v>-5.0145028260771079E-14</v>
      </c>
      <c r="AW141" s="31">
        <f t="shared" si="116"/>
        <v>-6.2262182341330135E-6</v>
      </c>
      <c r="AX141" s="34">
        <f t="shared" si="126"/>
        <v>2.3840103628097513E-11</v>
      </c>
      <c r="AY141" s="35">
        <f t="shared" si="127"/>
        <v>1.2815632531899194E-4</v>
      </c>
      <c r="AZ141" s="10">
        <f t="shared" si="128"/>
        <v>15.332848546326224</v>
      </c>
      <c r="BA141" s="10">
        <f t="shared" si="129"/>
        <v>-114.0248145540335</v>
      </c>
      <c r="BB141" s="10">
        <f t="shared" si="130"/>
        <v>65.975185445966503</v>
      </c>
      <c r="BC141" s="48"/>
      <c r="BD141" s="46">
        <f t="shared" si="131"/>
        <v>15</v>
      </c>
      <c r="BE141" s="46">
        <f t="shared" si="132"/>
        <v>-114</v>
      </c>
      <c r="BF141" s="46">
        <f t="shared" si="133"/>
        <v>66</v>
      </c>
    </row>
    <row r="142" spans="22:58" x14ac:dyDescent="0.2">
      <c r="V142" s="29">
        <v>2.38</v>
      </c>
      <c r="W142" s="38">
        <f t="shared" si="117"/>
        <v>2398.8329190194913</v>
      </c>
      <c r="X142" s="30">
        <f t="shared" si="102"/>
        <v>-0.43247621687911453</v>
      </c>
      <c r="Y142" s="31">
        <f t="shared" si="103"/>
        <v>-3.8696364466939803</v>
      </c>
      <c r="Z142" s="31">
        <f t="shared" si="104"/>
        <v>-50.170991885372388</v>
      </c>
      <c r="AA142" s="31">
        <f t="shared" si="105"/>
        <v>4.9833217516389609E-3</v>
      </c>
      <c r="AB142" s="31">
        <f t="shared" si="106"/>
        <v>-1.9406553442942558</v>
      </c>
      <c r="AC142" s="31">
        <f t="shared" si="118"/>
        <v>1.8242353538041706E-6</v>
      </c>
      <c r="AD142" s="31">
        <f t="shared" si="107"/>
        <v>3.7133928387105414E-2</v>
      </c>
      <c r="AE142" s="31">
        <f t="shared" si="119"/>
        <v>-4.2971275175861017</v>
      </c>
      <c r="AF142" s="31">
        <f t="shared" si="120"/>
        <v>-52.074513301279538</v>
      </c>
      <c r="AG142" s="31">
        <f t="shared" si="99"/>
        <v>92.110410468749379</v>
      </c>
      <c r="AH142" s="31">
        <f t="shared" si="108"/>
        <v>-70.825302587080984</v>
      </c>
      <c r="AI142" s="31">
        <f t="shared" si="109"/>
        <v>-89.983523782778306</v>
      </c>
      <c r="AJ142" s="31">
        <f t="shared" si="121"/>
        <v>1.148288560878767</v>
      </c>
      <c r="AK142" s="31">
        <f t="shared" si="110"/>
        <v>28.816924532772521</v>
      </c>
      <c r="AL142" s="32">
        <f t="shared" si="111"/>
        <v>-1.1828049810808591E-3</v>
      </c>
      <c r="AM142" s="31">
        <f t="shared" si="112"/>
        <v>-0.94553409219825646</v>
      </c>
      <c r="AN142" s="31">
        <f t="shared" si="122"/>
        <v>22.432213637566083</v>
      </c>
      <c r="AO142" s="31">
        <f t="shared" si="123"/>
        <v>-62.112133342204046</v>
      </c>
      <c r="AP142" s="30">
        <f t="shared" si="100"/>
        <v>23.609121289162623</v>
      </c>
      <c r="AQ142" s="30">
        <f t="shared" si="101"/>
        <v>-26.68237036067254</v>
      </c>
      <c r="AR142" s="31">
        <f t="shared" si="124"/>
        <v>15.061837048470064</v>
      </c>
      <c r="AS142" s="33">
        <f t="shared" si="125"/>
        <v>-114.18664664348358</v>
      </c>
      <c r="AT142" s="31">
        <f t="shared" si="113"/>
        <v>2.501658313728935E-11</v>
      </c>
      <c r="AU142" s="31">
        <f t="shared" si="114"/>
        <v>1.3751271510276409E-4</v>
      </c>
      <c r="AV142" s="32">
        <f t="shared" si="115"/>
        <v>-5.4002338126984245E-14</v>
      </c>
      <c r="AW142" s="31">
        <f t="shared" si="116"/>
        <v>-6.3712454873989614E-6</v>
      </c>
      <c r="AX142" s="34">
        <f t="shared" si="126"/>
        <v>2.4962580799162367E-11</v>
      </c>
      <c r="AY142" s="35">
        <f t="shared" si="127"/>
        <v>1.3114146961536513E-4</v>
      </c>
      <c r="AZ142" s="10">
        <f t="shared" si="128"/>
        <v>15.061837048495027</v>
      </c>
      <c r="BA142" s="10">
        <f t="shared" si="129"/>
        <v>-114.18651550201398</v>
      </c>
      <c r="BB142" s="10">
        <f t="shared" si="130"/>
        <v>65.813484497986025</v>
      </c>
      <c r="BC142" s="37"/>
      <c r="BD142" s="46">
        <f t="shared" si="131"/>
        <v>15</v>
      </c>
      <c r="BE142" s="46">
        <f t="shared" si="132"/>
        <v>-114</v>
      </c>
      <c r="BF142" s="46">
        <f t="shared" si="133"/>
        <v>66</v>
      </c>
    </row>
    <row r="143" spans="22:58" x14ac:dyDescent="0.2">
      <c r="V143" s="29">
        <v>2.39</v>
      </c>
      <c r="W143" s="36">
        <f t="shared" si="117"/>
        <v>2454.7089156850329</v>
      </c>
      <c r="X143" s="30">
        <f t="shared" si="102"/>
        <v>-0.43247621687911453</v>
      </c>
      <c r="Y143" s="31">
        <f t="shared" si="103"/>
        <v>-3.9886997873644043</v>
      </c>
      <c r="Z143" s="31">
        <f t="shared" si="104"/>
        <v>-50.818522641074487</v>
      </c>
      <c r="AA143" s="31">
        <f t="shared" si="105"/>
        <v>5.2180374356002018E-3</v>
      </c>
      <c r="AB143" s="31">
        <f t="shared" si="106"/>
        <v>-1.9858232335308947</v>
      </c>
      <c r="AC143" s="31">
        <f t="shared" si="118"/>
        <v>1.9102088975572379E-6</v>
      </c>
      <c r="AD143" s="31">
        <f t="shared" si="107"/>
        <v>3.7998888443636566E-2</v>
      </c>
      <c r="AE143" s="31">
        <f t="shared" si="119"/>
        <v>-4.4159560565990201</v>
      </c>
      <c r="AF143" s="31">
        <f t="shared" si="120"/>
        <v>-52.766346986161743</v>
      </c>
      <c r="AG143" s="31">
        <f t="shared" si="99"/>
        <v>92.110410468749379</v>
      </c>
      <c r="AH143" s="31">
        <f t="shared" si="108"/>
        <v>-71.025302570917376</v>
      </c>
      <c r="AI143" s="31">
        <f t="shared" si="109"/>
        <v>-89.983898827250442</v>
      </c>
      <c r="AJ143" s="31">
        <f t="shared" si="121"/>
        <v>1.1955838701174539</v>
      </c>
      <c r="AK143" s="31">
        <f t="shared" si="110"/>
        <v>29.37749982916478</v>
      </c>
      <c r="AL143" s="32">
        <f t="shared" si="111"/>
        <v>-1.2385409145550838E-3</v>
      </c>
      <c r="AM143" s="31">
        <f t="shared" si="112"/>
        <v>-0.96755427125462701</v>
      </c>
      <c r="AN143" s="31">
        <f t="shared" si="122"/>
        <v>22.279453227034899</v>
      </c>
      <c r="AO143" s="31">
        <f t="shared" si="123"/>
        <v>-61.573953269340294</v>
      </c>
      <c r="AP143" s="30">
        <f t="shared" si="100"/>
        <v>23.609121289162623</v>
      </c>
      <c r="AQ143" s="30">
        <f t="shared" si="101"/>
        <v>-26.68237036067254</v>
      </c>
      <c r="AR143" s="31">
        <f t="shared" si="124"/>
        <v>14.790248098925961</v>
      </c>
      <c r="AS143" s="33">
        <f t="shared" si="125"/>
        <v>-114.34030025550203</v>
      </c>
      <c r="AT143" s="31">
        <f t="shared" si="113"/>
        <v>2.6194991301413992E-11</v>
      </c>
      <c r="AU143" s="31">
        <f t="shared" si="114"/>
        <v>1.4071579771414569E-4</v>
      </c>
      <c r="AV143" s="32">
        <f t="shared" si="115"/>
        <v>-5.5930993060090835E-14</v>
      </c>
      <c r="AW143" s="31">
        <f t="shared" si="116"/>
        <v>-6.5196508593557379E-6</v>
      </c>
      <c r="AX143" s="34">
        <f t="shared" si="126"/>
        <v>2.6139060308353901E-11</v>
      </c>
      <c r="AY143" s="35">
        <f t="shared" si="127"/>
        <v>1.3419614685478994E-4</v>
      </c>
      <c r="AZ143" s="10">
        <f t="shared" si="128"/>
        <v>14.7902480989521</v>
      </c>
      <c r="BA143" s="10">
        <f t="shared" si="129"/>
        <v>-114.34016605935517</v>
      </c>
      <c r="BB143" s="10">
        <f t="shared" si="130"/>
        <v>65.65983394064483</v>
      </c>
      <c r="BC143" s="48"/>
      <c r="BD143" s="46">
        <f t="shared" si="131"/>
        <v>15</v>
      </c>
      <c r="BE143" s="46">
        <f t="shared" si="132"/>
        <v>-114</v>
      </c>
      <c r="BF143" s="46">
        <f t="shared" si="133"/>
        <v>66</v>
      </c>
    </row>
    <row r="144" spans="22:58" x14ac:dyDescent="0.2">
      <c r="V144" s="29">
        <v>2.4</v>
      </c>
      <c r="W144" s="38">
        <f t="shared" si="117"/>
        <v>2511.8864315095807</v>
      </c>
      <c r="X144" s="30">
        <f t="shared" si="102"/>
        <v>-0.43247621687911453</v>
      </c>
      <c r="Y144" s="31">
        <f t="shared" si="103"/>
        <v>-4.1099718555308602</v>
      </c>
      <c r="Z144" s="31">
        <f t="shared" si="104"/>
        <v>-51.463053247083153</v>
      </c>
      <c r="AA144" s="31">
        <f t="shared" si="105"/>
        <v>5.4638013335898128E-3</v>
      </c>
      <c r="AB144" s="31">
        <f t="shared" si="106"/>
        <v>-2.0320406615959015</v>
      </c>
      <c r="AC144" s="31">
        <f t="shared" si="118"/>
        <v>2.000234248457458E-6</v>
      </c>
      <c r="AD144" s="31">
        <f t="shared" si="107"/>
        <v>3.8883995990154595E-2</v>
      </c>
      <c r="AE144" s="31">
        <f t="shared" si="119"/>
        <v>-4.5369822708421372</v>
      </c>
      <c r="AF144" s="31">
        <f t="shared" si="120"/>
        <v>-53.456209912688898</v>
      </c>
      <c r="AG144" s="31">
        <f t="shared" si="99"/>
        <v>92.110410468749379</v>
      </c>
      <c r="AH144" s="31">
        <f t="shared" si="108"/>
        <v>-71.22530255548125</v>
      </c>
      <c r="AI144" s="31">
        <f t="shared" si="109"/>
        <v>-89.984265334669445</v>
      </c>
      <c r="AJ144" s="31">
        <f t="shared" si="121"/>
        <v>1.2445622291613225</v>
      </c>
      <c r="AK144" s="31">
        <f t="shared" si="110"/>
        <v>29.944809829595112</v>
      </c>
      <c r="AL144" s="32">
        <f t="shared" si="111"/>
        <v>-1.2969028350041391E-3</v>
      </c>
      <c r="AM144" s="31">
        <f t="shared" si="112"/>
        <v>-0.99008707020509346</v>
      </c>
      <c r="AN144" s="31">
        <f t="shared" si="122"/>
        <v>22.128373239594445</v>
      </c>
      <c r="AO144" s="31">
        <f t="shared" si="123"/>
        <v>-61.029542575279422</v>
      </c>
      <c r="AP144" s="30">
        <f t="shared" si="100"/>
        <v>23.609121289162623</v>
      </c>
      <c r="AQ144" s="30">
        <f t="shared" si="101"/>
        <v>-26.68237036067254</v>
      </c>
      <c r="AR144" s="31">
        <f t="shared" si="124"/>
        <v>14.518141897242391</v>
      </c>
      <c r="AS144" s="33">
        <f t="shared" si="125"/>
        <v>-114.48575248796831</v>
      </c>
      <c r="AT144" s="31">
        <f t="shared" si="113"/>
        <v>2.7429330458598386E-11</v>
      </c>
      <c r="AU144" s="31">
        <f t="shared" si="114"/>
        <v>1.4399348970406766E-4</v>
      </c>
      <c r="AV144" s="32">
        <f t="shared" si="115"/>
        <v>-5.7859647993197425E-14</v>
      </c>
      <c r="AW144" s="31">
        <f t="shared" si="116"/>
        <v>-6.6715130364959165E-6</v>
      </c>
      <c r="AX144" s="34">
        <f t="shared" si="126"/>
        <v>2.737147081060519E-11</v>
      </c>
      <c r="AY144" s="35">
        <f t="shared" si="127"/>
        <v>1.3732197666757175E-4</v>
      </c>
      <c r="AZ144" s="10">
        <f t="shared" si="128"/>
        <v>14.518141897269762</v>
      </c>
      <c r="BA144" s="10">
        <f t="shared" si="129"/>
        <v>-114.48561516599165</v>
      </c>
      <c r="BB144" s="10">
        <f t="shared" si="130"/>
        <v>65.514384834008354</v>
      </c>
      <c r="BC144" s="37"/>
      <c r="BD144" s="46">
        <f t="shared" si="131"/>
        <v>15</v>
      </c>
      <c r="BE144" s="46">
        <f t="shared" si="132"/>
        <v>-114</v>
      </c>
      <c r="BF144" s="46">
        <f t="shared" si="133"/>
        <v>66</v>
      </c>
    </row>
    <row r="145" spans="22:58" x14ac:dyDescent="0.2">
      <c r="V145" s="29">
        <v>2.41</v>
      </c>
      <c r="W145" s="36">
        <f t="shared" si="117"/>
        <v>2570.3957827688664</v>
      </c>
      <c r="X145" s="30">
        <f t="shared" si="102"/>
        <v>-0.43247621687911453</v>
      </c>
      <c r="Y145" s="31">
        <f t="shared" si="103"/>
        <v>-4.2334311252242687</v>
      </c>
      <c r="Z145" s="31">
        <f t="shared" si="104"/>
        <v>-52.104272987878431</v>
      </c>
      <c r="AA145" s="31">
        <f t="shared" si="105"/>
        <v>5.7211328219214817E-3</v>
      </c>
      <c r="AB145" s="31">
        <f t="shared" si="106"/>
        <v>-2.0793318928625744</v>
      </c>
      <c r="AC145" s="31">
        <f t="shared" si="118"/>
        <v>2.0945023624577268E-6</v>
      </c>
      <c r="AD145" s="31">
        <f t="shared" si="107"/>
        <v>3.9789720320705796E-2</v>
      </c>
      <c r="AE145" s="31">
        <f t="shared" si="119"/>
        <v>-4.6601841147790983</v>
      </c>
      <c r="AF145" s="31">
        <f t="shared" si="120"/>
        <v>-54.143815160420303</v>
      </c>
      <c r="AG145" s="31">
        <f t="shared" si="99"/>
        <v>92.110410468749379</v>
      </c>
      <c r="AH145" s="31">
        <f t="shared" si="108"/>
        <v>-71.425302540739878</v>
      </c>
      <c r="AI145" s="31">
        <f t="shared" si="109"/>
        <v>-89.9846234993623</v>
      </c>
      <c r="AJ145" s="31">
        <f t="shared" si="121"/>
        <v>1.2952636438213632</v>
      </c>
      <c r="AK145" s="31">
        <f t="shared" si="110"/>
        <v>30.518710347200262</v>
      </c>
      <c r="AL145" s="32">
        <f t="shared" si="111"/>
        <v>-1.3580144274356666E-3</v>
      </c>
      <c r="AM145" s="31">
        <f t="shared" si="112"/>
        <v>-1.0131444083420922</v>
      </c>
      <c r="AN145" s="31">
        <f t="shared" si="122"/>
        <v>21.97901355740343</v>
      </c>
      <c r="AO145" s="31">
        <f t="shared" si="123"/>
        <v>-60.479057560504131</v>
      </c>
      <c r="AP145" s="30">
        <f t="shared" si="100"/>
        <v>23.609121289162623</v>
      </c>
      <c r="AQ145" s="30">
        <f t="shared" si="101"/>
        <v>-26.68237036067254</v>
      </c>
      <c r="AR145" s="31">
        <f t="shared" si="124"/>
        <v>14.245580371114411</v>
      </c>
      <c r="AS145" s="33">
        <f t="shared" si="125"/>
        <v>-114.62287272092443</v>
      </c>
      <c r="AT145" s="31">
        <f t="shared" si="113"/>
        <v>2.8721529263775615E-11</v>
      </c>
      <c r="AU145" s="31">
        <f t="shared" si="114"/>
        <v>1.4734752894820887E-4</v>
      </c>
      <c r="AV145" s="32">
        <f t="shared" si="115"/>
        <v>-6.1716957859410591E-14</v>
      </c>
      <c r="AW145" s="31">
        <f t="shared" si="116"/>
        <v>-6.8269125381559703E-6</v>
      </c>
      <c r="AX145" s="34">
        <f t="shared" si="126"/>
        <v>2.8659812305916205E-11</v>
      </c>
      <c r="AY145" s="35">
        <f t="shared" si="127"/>
        <v>1.405206164100529E-4</v>
      </c>
      <c r="AZ145" s="10">
        <f t="shared" si="128"/>
        <v>14.24558037114307</v>
      </c>
      <c r="BA145" s="10">
        <f t="shared" si="129"/>
        <v>-114.62273220030802</v>
      </c>
      <c r="BB145" s="10">
        <f t="shared" si="130"/>
        <v>65.377267799691978</v>
      </c>
      <c r="BC145" s="48"/>
      <c r="BD145" s="46">
        <f t="shared" si="131"/>
        <v>14</v>
      </c>
      <c r="BE145" s="46">
        <f t="shared" si="132"/>
        <v>-115</v>
      </c>
      <c r="BF145" s="46">
        <f t="shared" si="133"/>
        <v>65</v>
      </c>
    </row>
    <row r="146" spans="22:58" x14ac:dyDescent="0.2">
      <c r="V146" s="29">
        <v>2.42</v>
      </c>
      <c r="W146" s="38">
        <f t="shared" si="117"/>
        <v>2630.2679918953818</v>
      </c>
      <c r="X146" s="30">
        <f t="shared" si="102"/>
        <v>-0.43247621687911453</v>
      </c>
      <c r="Y146" s="31">
        <f t="shared" si="103"/>
        <v>-4.3590541002799448</v>
      </c>
      <c r="Z146" s="31">
        <f t="shared" si="104"/>
        <v>-52.741879391453558</v>
      </c>
      <c r="AA146" s="31">
        <f t="shared" si="105"/>
        <v>5.9905756282340392E-3</v>
      </c>
      <c r="AB146" s="31">
        <f t="shared" si="106"/>
        <v>-2.1277217438776748</v>
      </c>
      <c r="AC146" s="31">
        <f t="shared" si="118"/>
        <v>2.1932131926696079E-6</v>
      </c>
      <c r="AD146" s="31">
        <f t="shared" si="107"/>
        <v>4.0716541660507088E-2</v>
      </c>
      <c r="AE146" s="31">
        <f t="shared" si="119"/>
        <v>-4.7855375483176337</v>
      </c>
      <c r="AF146" s="31">
        <f t="shared" si="120"/>
        <v>-54.828884593670722</v>
      </c>
      <c r="AG146" s="31">
        <f t="shared" si="99"/>
        <v>92.110410468749379</v>
      </c>
      <c r="AH146" s="31">
        <f t="shared" si="108"/>
        <v>-71.625302526661969</v>
      </c>
      <c r="AI146" s="31">
        <f t="shared" si="109"/>
        <v>-89.984973511232553</v>
      </c>
      <c r="AJ146" s="31">
        <f t="shared" si="121"/>
        <v>1.3477276717485713</v>
      </c>
      <c r="AK146" s="31">
        <f t="shared" si="110"/>
        <v>31.09904500565932</v>
      </c>
      <c r="AL146" s="32">
        <f t="shared" si="111"/>
        <v>-1.4220051988241026E-3</v>
      </c>
      <c r="AM146" s="31">
        <f t="shared" si="112"/>
        <v>-1.0367384810818168</v>
      </c>
      <c r="AN146" s="31">
        <f t="shared" si="122"/>
        <v>21.83141360863716</v>
      </c>
      <c r="AO146" s="31">
        <f t="shared" si="123"/>
        <v>-59.922666986655052</v>
      </c>
      <c r="AP146" s="30">
        <f t="shared" si="100"/>
        <v>23.609121289162623</v>
      </c>
      <c r="AQ146" s="30">
        <f t="shared" si="101"/>
        <v>-26.68237036067254</v>
      </c>
      <c r="AR146" s="31">
        <f t="shared" si="124"/>
        <v>13.972626988809605</v>
      </c>
      <c r="AS146" s="33">
        <f t="shared" si="125"/>
        <v>-114.75155158032578</v>
      </c>
      <c r="AT146" s="31">
        <f t="shared" si="113"/>
        <v>3.0075445026811846E-11</v>
      </c>
      <c r="AU146" s="31">
        <f t="shared" si="114"/>
        <v>1.5077969380257187E-4</v>
      </c>
      <c r="AV146" s="32">
        <f t="shared" si="115"/>
        <v>-6.3645612792517175E-14</v>
      </c>
      <c r="AW146" s="31">
        <f t="shared" si="116"/>
        <v>-6.9859317592086115E-6</v>
      </c>
      <c r="AX146" s="34">
        <f t="shared" si="126"/>
        <v>3.0011799414019328E-11</v>
      </c>
      <c r="AY146" s="35">
        <f t="shared" si="127"/>
        <v>1.4379376204336325E-4</v>
      </c>
      <c r="AZ146" s="10">
        <f t="shared" si="128"/>
        <v>13.972626988839616</v>
      </c>
      <c r="BA146" s="10">
        <f t="shared" si="129"/>
        <v>-114.75140778656373</v>
      </c>
      <c r="BB146" s="10">
        <f t="shared" si="130"/>
        <v>65.248592213436268</v>
      </c>
      <c r="BC146" s="37"/>
      <c r="BD146" s="46">
        <f t="shared" si="131"/>
        <v>14</v>
      </c>
      <c r="BE146" s="46">
        <f t="shared" si="132"/>
        <v>-115</v>
      </c>
      <c r="BF146" s="46">
        <f t="shared" si="133"/>
        <v>65</v>
      </c>
    </row>
    <row r="147" spans="22:58" x14ac:dyDescent="0.2">
      <c r="V147" s="29">
        <v>2.4300000000000002</v>
      </c>
      <c r="W147" s="36">
        <f t="shared" si="117"/>
        <v>2691.5348039269179</v>
      </c>
      <c r="X147" s="30">
        <f t="shared" si="102"/>
        <v>-0.43247621687911453</v>
      </c>
      <c r="Y147" s="31">
        <f t="shared" si="103"/>
        <v>-4.4868154056617646</v>
      </c>
      <c r="Z147" s="31">
        <f t="shared" si="104"/>
        <v>-53.375578865329516</v>
      </c>
      <c r="AA147" s="31">
        <f t="shared" si="105"/>
        <v>6.2726989669903595E-3</v>
      </c>
      <c r="AB147" s="31">
        <f t="shared" si="106"/>
        <v>-2.1772355952969109</v>
      </c>
      <c r="AC147" s="31">
        <f t="shared" si="118"/>
        <v>2.2965761194517773E-6</v>
      </c>
      <c r="AD147" s="31">
        <f t="shared" si="107"/>
        <v>4.1664951420559662E-2</v>
      </c>
      <c r="AE147" s="31">
        <f t="shared" si="119"/>
        <v>-4.9130166269977691</v>
      </c>
      <c r="AF147" s="31">
        <f t="shared" si="120"/>
        <v>-55.511149509205872</v>
      </c>
      <c r="AG147" s="31">
        <f t="shared" si="99"/>
        <v>92.110410468749379</v>
      </c>
      <c r="AH147" s="31">
        <f t="shared" si="108"/>
        <v>-71.825302513217679</v>
      </c>
      <c r="AI147" s="31">
        <f t="shared" si="109"/>
        <v>-89.985315555861021</v>
      </c>
      <c r="AJ147" s="31">
        <f t="shared" si="121"/>
        <v>1.4019933158779818</v>
      </c>
      <c r="AK147" s="31">
        <f t="shared" si="110"/>
        <v>31.685645177228114</v>
      </c>
      <c r="AL147" s="32">
        <f t="shared" si="111"/>
        <v>-1.4890107518045351E-3</v>
      </c>
      <c r="AM147" s="31">
        <f t="shared" si="112"/>
        <v>-1.0608817662879548</v>
      </c>
      <c r="AN147" s="31">
        <f t="shared" si="122"/>
        <v>21.685612260657877</v>
      </c>
      <c r="AO147" s="31">
        <f t="shared" si="123"/>
        <v>-59.360552144920867</v>
      </c>
      <c r="AP147" s="30">
        <f t="shared" si="100"/>
        <v>23.609121289162623</v>
      </c>
      <c r="AQ147" s="30">
        <f t="shared" si="101"/>
        <v>-26.68237036067254</v>
      </c>
      <c r="AR147" s="31">
        <f t="shared" si="124"/>
        <v>13.699346562150193</v>
      </c>
      <c r="AS147" s="33">
        <f t="shared" si="125"/>
        <v>-114.87170165412674</v>
      </c>
      <c r="AT147" s="31">
        <f t="shared" si="113"/>
        <v>3.1493006402640157E-11</v>
      </c>
      <c r="AU147" s="31">
        <f t="shared" si="114"/>
        <v>1.54291804046393E-4</v>
      </c>
      <c r="AV147" s="32">
        <f t="shared" si="115"/>
        <v>-6.7502922658730367E-14</v>
      </c>
      <c r="AW147" s="31">
        <f t="shared" si="116"/>
        <v>-7.1486550137497394E-6</v>
      </c>
      <c r="AX147" s="34">
        <f t="shared" si="126"/>
        <v>3.1425503479981428E-11</v>
      </c>
      <c r="AY147" s="35">
        <f t="shared" si="127"/>
        <v>1.4714314903264327E-4</v>
      </c>
      <c r="AZ147" s="10">
        <f t="shared" si="128"/>
        <v>13.699346562181619</v>
      </c>
      <c r="BA147" s="10">
        <f t="shared" si="129"/>
        <v>-114.8715545109777</v>
      </c>
      <c r="BB147" s="10">
        <f t="shared" si="130"/>
        <v>65.128445489022297</v>
      </c>
      <c r="BC147" s="48"/>
      <c r="BD147" s="46">
        <f t="shared" si="131"/>
        <v>14</v>
      </c>
      <c r="BE147" s="46">
        <f t="shared" si="132"/>
        <v>-115</v>
      </c>
      <c r="BF147" s="46">
        <f t="shared" si="133"/>
        <v>65</v>
      </c>
    </row>
    <row r="148" spans="22:58" x14ac:dyDescent="0.2">
      <c r="V148" s="29">
        <v>2.44</v>
      </c>
      <c r="W148" s="38">
        <f t="shared" si="117"/>
        <v>2754.2287033381681</v>
      </c>
      <c r="X148" s="30">
        <f t="shared" si="102"/>
        <v>-0.43247621687911453</v>
      </c>
      <c r="Y148" s="31">
        <f t="shared" si="103"/>
        <v>-4.6166878843794903</v>
      </c>
      <c r="Z148" s="31">
        <f t="shared" si="104"/>
        <v>-54.005087281304633</v>
      </c>
      <c r="AA148" s="31">
        <f t="shared" si="105"/>
        <v>6.5680987273450822E-3</v>
      </c>
      <c r="AB148" s="31">
        <f t="shared" si="106"/>
        <v>-2.2278994040326756</v>
      </c>
      <c r="AC148" s="31">
        <f t="shared" si="118"/>
        <v>2.4048103862842871E-6</v>
      </c>
      <c r="AD148" s="31">
        <f t="shared" si="107"/>
        <v>4.2635452458191773E-2</v>
      </c>
      <c r="AE148" s="31">
        <f t="shared" si="119"/>
        <v>-5.0425935977208729</v>
      </c>
      <c r="AF148" s="31">
        <f t="shared" si="120"/>
        <v>-56.190351232879117</v>
      </c>
      <c r="AG148" s="31">
        <f t="shared" si="99"/>
        <v>92.110410468749379</v>
      </c>
      <c r="AH148" s="31">
        <f t="shared" si="108"/>
        <v>-72.025302500378473</v>
      </c>
      <c r="AI148" s="31">
        <f t="shared" si="109"/>
        <v>-89.985649814604216</v>
      </c>
      <c r="AJ148" s="31">
        <f t="shared" si="121"/>
        <v>1.4580989151404589</v>
      </c>
      <c r="AK148" s="31">
        <f t="shared" si="110"/>
        <v>32.27832996665056</v>
      </c>
      <c r="AL148" s="32">
        <f t="shared" si="111"/>
        <v>-1.5591730711941227E-3</v>
      </c>
      <c r="AM148" s="31">
        <f t="shared" si="112"/>
        <v>-1.0855870307349842</v>
      </c>
      <c r="AN148" s="31">
        <f t="shared" si="122"/>
        <v>21.54164771044017</v>
      </c>
      <c r="AO148" s="31">
        <f t="shared" si="123"/>
        <v>-58.79290687868864</v>
      </c>
      <c r="AP148" s="30">
        <f t="shared" si="100"/>
        <v>23.609121289162623</v>
      </c>
      <c r="AQ148" s="30">
        <f t="shared" si="101"/>
        <v>-26.68237036067254</v>
      </c>
      <c r="AR148" s="31">
        <f t="shared" si="124"/>
        <v>13.425805041209383</v>
      </c>
      <c r="AS148" s="33">
        <f t="shared" si="125"/>
        <v>-114.98325811156775</v>
      </c>
      <c r="AT148" s="31">
        <f t="shared" si="113"/>
        <v>3.297807070112671E-11</v>
      </c>
      <c r="AU148" s="31">
        <f t="shared" si="114"/>
        <v>1.5788572184701123E-4</v>
      </c>
      <c r="AV148" s="32">
        <f t="shared" si="115"/>
        <v>-6.943157759183695E-14</v>
      </c>
      <c r="AW148" s="31">
        <f t="shared" si="116"/>
        <v>-7.3151685798027826E-6</v>
      </c>
      <c r="AX148" s="34">
        <f t="shared" si="126"/>
        <v>3.2908639123534871E-11</v>
      </c>
      <c r="AY148" s="35">
        <f t="shared" si="127"/>
        <v>1.5057055326720843E-4</v>
      </c>
      <c r="AZ148" s="10">
        <f t="shared" si="128"/>
        <v>13.425805041242292</v>
      </c>
      <c r="BA148" s="10">
        <f t="shared" si="129"/>
        <v>-114.98310754101448</v>
      </c>
      <c r="BB148" s="10">
        <f t="shared" si="130"/>
        <v>65.016892458985524</v>
      </c>
      <c r="BC148" s="37"/>
      <c r="BD148" s="46">
        <f t="shared" si="131"/>
        <v>13</v>
      </c>
      <c r="BE148" s="46">
        <f t="shared" si="132"/>
        <v>-115</v>
      </c>
      <c r="BF148" s="46">
        <f t="shared" si="133"/>
        <v>65</v>
      </c>
    </row>
    <row r="149" spans="22:58" x14ac:dyDescent="0.2">
      <c r="V149" s="29">
        <v>2.4500000000000002</v>
      </c>
      <c r="W149" s="36">
        <f t="shared" si="117"/>
        <v>2818.3829312644552</v>
      </c>
      <c r="X149" s="30">
        <f t="shared" si="102"/>
        <v>-0.43247621687911453</v>
      </c>
      <c r="Y149" s="31">
        <f t="shared" si="103"/>
        <v>-4.7486426992456403</v>
      </c>
      <c r="Z149" s="31">
        <f t="shared" si="104"/>
        <v>-54.630130506754746</v>
      </c>
      <c r="AA149" s="31">
        <f t="shared" si="105"/>
        <v>6.8773987157020591E-3</v>
      </c>
      <c r="AB149" s="31">
        <f t="shared" si="106"/>
        <v>-2.2797397156144852</v>
      </c>
      <c r="AC149" s="31">
        <f t="shared" si="118"/>
        <v>2.5181455761444045E-6</v>
      </c>
      <c r="AD149" s="31">
        <f t="shared" si="107"/>
        <v>4.3628559343670867E-2</v>
      </c>
      <c r="AE149" s="31">
        <f t="shared" si="119"/>
        <v>-5.1742389992634754</v>
      </c>
      <c r="AF149" s="31">
        <f t="shared" si="120"/>
        <v>-56.866241663025555</v>
      </c>
      <c r="AG149" s="31">
        <f t="shared" si="99"/>
        <v>92.110410468749379</v>
      </c>
      <c r="AH149" s="31">
        <f t="shared" si="108"/>
        <v>-72.225302488117123</v>
      </c>
      <c r="AI149" s="31">
        <f t="shared" si="109"/>
        <v>-89.985976464690424</v>
      </c>
      <c r="AJ149" s="31">
        <f t="shared" si="121"/>
        <v>1.5160820329453528</v>
      </c>
      <c r="AK149" s="31">
        <f t="shared" si="110"/>
        <v>32.876906243487092</v>
      </c>
      <c r="AL149" s="32">
        <f t="shared" si="111"/>
        <v>-1.6326408239500203E-3</v>
      </c>
      <c r="AM149" s="31">
        <f t="shared" si="112"/>
        <v>-1.1108673367137833</v>
      </c>
      <c r="AN149" s="31">
        <f t="shared" si="122"/>
        <v>21.399557372753659</v>
      </c>
      <c r="AO149" s="31">
        <f t="shared" si="123"/>
        <v>-58.219937557917113</v>
      </c>
      <c r="AP149" s="30">
        <f t="shared" si="100"/>
        <v>23.609121289162623</v>
      </c>
      <c r="AQ149" s="30">
        <f t="shared" si="101"/>
        <v>-26.68237036067254</v>
      </c>
      <c r="AR149" s="31">
        <f t="shared" si="124"/>
        <v>13.152069301980266</v>
      </c>
      <c r="AS149" s="33">
        <f t="shared" si="125"/>
        <v>-115.08617922094267</v>
      </c>
      <c r="AT149" s="31">
        <f t="shared" si="113"/>
        <v>3.4532566577204567E-11</v>
      </c>
      <c r="AU149" s="31">
        <f t="shared" si="114"/>
        <v>1.6156335274721567E-4</v>
      </c>
      <c r="AV149" s="32">
        <f t="shared" si="115"/>
        <v>-7.3288887458050129E-14</v>
      </c>
      <c r="AW149" s="31">
        <f t="shared" si="116"/>
        <v>-7.4855607450645399E-6</v>
      </c>
      <c r="AX149" s="34">
        <f t="shared" si="126"/>
        <v>3.4459277689746518E-11</v>
      </c>
      <c r="AY149" s="35">
        <f t="shared" si="127"/>
        <v>1.5407779200215114E-4</v>
      </c>
      <c r="AZ149" s="10">
        <f t="shared" si="128"/>
        <v>13.152069302014725</v>
      </c>
      <c r="BA149" s="10">
        <f t="shared" si="129"/>
        <v>-115.08602514315066</v>
      </c>
      <c r="BB149" s="10">
        <f t="shared" si="130"/>
        <v>64.913974856849336</v>
      </c>
      <c r="BC149" s="48"/>
      <c r="BD149" s="46">
        <f t="shared" si="131"/>
        <v>13</v>
      </c>
      <c r="BE149" s="46">
        <f t="shared" si="132"/>
        <v>-115</v>
      </c>
      <c r="BF149" s="46">
        <f t="shared" si="133"/>
        <v>65</v>
      </c>
    </row>
    <row r="150" spans="22:58" x14ac:dyDescent="0.2">
      <c r="V150" s="29">
        <v>2.46</v>
      </c>
      <c r="W150" s="38">
        <f t="shared" si="117"/>
        <v>2884.0315031266073</v>
      </c>
      <c r="X150" s="30">
        <f t="shared" si="102"/>
        <v>-0.43247621687911453</v>
      </c>
      <c r="Y150" s="31">
        <f t="shared" si="103"/>
        <v>-4.8826494387019546</v>
      </c>
      <c r="Z150" s="31">
        <f t="shared" si="104"/>
        <v>-55.250444880830067</v>
      </c>
      <c r="AA150" s="31">
        <f t="shared" si="105"/>
        <v>7.201251955449392E-3</v>
      </c>
      <c r="AB150" s="31">
        <f t="shared" si="106"/>
        <v>-2.3327836767620096</v>
      </c>
      <c r="AC150" s="31">
        <f t="shared" si="118"/>
        <v>2.6368220840249624E-6</v>
      </c>
      <c r="AD150" s="31">
        <f t="shared" si="107"/>
        <v>4.4644798633024688E-2</v>
      </c>
      <c r="AE150" s="31">
        <f t="shared" si="119"/>
        <v>-5.3079217668035348</v>
      </c>
      <c r="AF150" s="31">
        <f t="shared" si="120"/>
        <v>-57.538583758959057</v>
      </c>
      <c r="AG150" s="31">
        <f t="shared" si="99"/>
        <v>92.110410468749379</v>
      </c>
      <c r="AH150" s="31">
        <f t="shared" si="108"/>
        <v>-72.425302476407637</v>
      </c>
      <c r="AI150" s="31">
        <f t="shared" si="109"/>
        <v>-89.98629567931377</v>
      </c>
      <c r="AJ150" s="31">
        <f t="shared" si="121"/>
        <v>1.5759793439866803</v>
      </c>
      <c r="AK150" s="31">
        <f t="shared" si="110"/>
        <v>33.481168725146567</v>
      </c>
      <c r="AL150" s="32">
        <f t="shared" si="111"/>
        <v>-1.7095696731829751E-3</v>
      </c>
      <c r="AM150" s="31">
        <f t="shared" si="112"/>
        <v>-1.1367360487822424</v>
      </c>
      <c r="AN150" s="31">
        <f t="shared" si="122"/>
        <v>21.259377766655241</v>
      </c>
      <c r="AO150" s="31">
        <f t="shared" si="123"/>
        <v>-57.641863002949442</v>
      </c>
      <c r="AP150" s="30">
        <f t="shared" si="100"/>
        <v>23.609121289162623</v>
      </c>
      <c r="AQ150" s="30">
        <f t="shared" si="101"/>
        <v>-26.68237036067254</v>
      </c>
      <c r="AR150" s="31">
        <f t="shared" si="124"/>
        <v>12.878206928341793</v>
      </c>
      <c r="AS150" s="33">
        <f t="shared" si="125"/>
        <v>-115.1804467619085</v>
      </c>
      <c r="AT150" s="31">
        <f t="shared" si="113"/>
        <v>3.6158422685806794E-11</v>
      </c>
      <c r="AU150" s="31">
        <f t="shared" si="114"/>
        <v>1.6532664667558866E-4</v>
      </c>
      <c r="AV150" s="32">
        <f t="shared" si="115"/>
        <v>-7.7146197324263321E-14</v>
      </c>
      <c r="AW150" s="31">
        <f t="shared" si="116"/>
        <v>-7.6599218537164422E-6</v>
      </c>
      <c r="AX150" s="34">
        <f t="shared" si="126"/>
        <v>3.6081276488482528E-11</v>
      </c>
      <c r="AY150" s="35">
        <f t="shared" si="127"/>
        <v>1.5766672482187222E-4</v>
      </c>
      <c r="AZ150" s="10">
        <f t="shared" si="128"/>
        <v>12.878206928377875</v>
      </c>
      <c r="BA150" s="10">
        <f t="shared" si="129"/>
        <v>-115.18028909518368</v>
      </c>
      <c r="BB150" s="10">
        <f t="shared" si="130"/>
        <v>64.819710904816318</v>
      </c>
      <c r="BC150" s="37"/>
      <c r="BD150" s="46">
        <f t="shared" si="131"/>
        <v>13</v>
      </c>
      <c r="BE150" s="46">
        <f t="shared" si="132"/>
        <v>-115</v>
      </c>
      <c r="BF150" s="46">
        <f t="shared" si="133"/>
        <v>65</v>
      </c>
    </row>
    <row r="151" spans="22:58" x14ac:dyDescent="0.2">
      <c r="V151" s="29">
        <v>2.4700000000000002</v>
      </c>
      <c r="W151" s="36">
        <f t="shared" si="117"/>
        <v>2951.2092266663894</v>
      </c>
      <c r="X151" s="30">
        <f t="shared" si="102"/>
        <v>-0.43247621687911453</v>
      </c>
      <c r="Y151" s="31">
        <f t="shared" si="103"/>
        <v>-5.0186762259394335</v>
      </c>
      <c r="Z151" s="31">
        <f t="shared" si="104"/>
        <v>-55.865777634428134</v>
      </c>
      <c r="AA151" s="31">
        <f t="shared" si="105"/>
        <v>7.5403420464006197E-3</v>
      </c>
      <c r="AB151" s="31">
        <f t="shared" si="106"/>
        <v>-2.3870590481704199</v>
      </c>
      <c r="AC151" s="31">
        <f t="shared" si="118"/>
        <v>2.7610916395975313E-6</v>
      </c>
      <c r="AD151" s="31">
        <f t="shared" si="107"/>
        <v>4.568470914721693E-2</v>
      </c>
      <c r="AE151" s="31">
        <f t="shared" si="119"/>
        <v>-5.4436093396805081</v>
      </c>
      <c r="AF151" s="31">
        <f t="shared" si="120"/>
        <v>-58.207151973451339</v>
      </c>
      <c r="AG151" s="31">
        <f t="shared" si="99"/>
        <v>92.110410468749379</v>
      </c>
      <c r="AH151" s="31">
        <f t="shared" si="108"/>
        <v>-72.625302465225147</v>
      </c>
      <c r="AI151" s="31">
        <f t="shared" si="109"/>
        <v>-89.986607627726002</v>
      </c>
      <c r="AJ151" s="31">
        <f t="shared" si="121"/>
        <v>1.6378265199726245</v>
      </c>
      <c r="AK151" s="31">
        <f t="shared" si="110"/>
        <v>34.090900112615003</v>
      </c>
      <c r="AL151" s="32">
        <f t="shared" si="111"/>
        <v>-1.7901226068830752E-3</v>
      </c>
      <c r="AM151" s="31">
        <f t="shared" si="112"/>
        <v>-1.163206840663644</v>
      </c>
      <c r="AN151" s="31">
        <f t="shared" si="122"/>
        <v>21.121144400889971</v>
      </c>
      <c r="AO151" s="31">
        <f t="shared" si="123"/>
        <v>-57.05891435577464</v>
      </c>
      <c r="AP151" s="30">
        <f t="shared" si="100"/>
        <v>23.609121289162623</v>
      </c>
      <c r="AQ151" s="30">
        <f t="shared" si="101"/>
        <v>-26.68237036067254</v>
      </c>
      <c r="AR151" s="31">
        <f t="shared" si="124"/>
        <v>12.604285989699545</v>
      </c>
      <c r="AS151" s="33">
        <f t="shared" si="125"/>
        <v>-115.26606632922598</v>
      </c>
      <c r="AT151" s="31">
        <f t="shared" si="113"/>
        <v>3.7863353646665739E-11</v>
      </c>
      <c r="AU151" s="31">
        <f t="shared" si="114"/>
        <v>1.6917759898038413E-4</v>
      </c>
      <c r="AV151" s="32">
        <f t="shared" si="115"/>
        <v>-8.1003507190476488E-14</v>
      </c>
      <c r="AW151" s="31">
        <f t="shared" si="116"/>
        <v>-7.8383443543262446E-6</v>
      </c>
      <c r="AX151" s="34">
        <f t="shared" si="126"/>
        <v>3.7782350139475263E-11</v>
      </c>
      <c r="AY151" s="35">
        <f t="shared" si="127"/>
        <v>1.6133925462605788E-4</v>
      </c>
      <c r="AZ151" s="10">
        <f t="shared" si="128"/>
        <v>12.604285989737328</v>
      </c>
      <c r="BA151" s="10">
        <f t="shared" si="129"/>
        <v>-115.26590498997135</v>
      </c>
      <c r="BB151" s="10">
        <f t="shared" si="130"/>
        <v>64.734095010028653</v>
      </c>
      <c r="BC151" s="48"/>
      <c r="BD151" s="46">
        <f t="shared" si="131"/>
        <v>13</v>
      </c>
      <c r="BE151" s="46">
        <f t="shared" si="132"/>
        <v>-115</v>
      </c>
      <c r="BF151" s="46">
        <f t="shared" si="133"/>
        <v>65</v>
      </c>
    </row>
    <row r="152" spans="22:58" x14ac:dyDescent="0.2">
      <c r="V152" s="29">
        <v>2.48</v>
      </c>
      <c r="W152" s="38">
        <f t="shared" si="117"/>
        <v>3019.9517204020167</v>
      </c>
      <c r="X152" s="30">
        <f t="shared" si="102"/>
        <v>-0.43247621687911453</v>
      </c>
      <c r="Y152" s="31">
        <f t="shared" si="103"/>
        <v>-5.1566898305383591</v>
      </c>
      <c r="Z152" s="31">
        <f t="shared" si="104"/>
        <v>-56.475887253341284</v>
      </c>
      <c r="AA152" s="31">
        <f t="shared" si="105"/>
        <v>7.8953845866393795E-3</v>
      </c>
      <c r="AB152" s="31">
        <f t="shared" si="106"/>
        <v>-2.4425942175072879</v>
      </c>
      <c r="AC152" s="31">
        <f t="shared" si="118"/>
        <v>2.8912178375899857E-6</v>
      </c>
      <c r="AD152" s="31">
        <f t="shared" si="107"/>
        <v>4.6748842257824837E-2</v>
      </c>
      <c r="AE152" s="31">
        <f t="shared" si="119"/>
        <v>-5.5812677716129961</v>
      </c>
      <c r="AF152" s="31">
        <f t="shared" si="120"/>
        <v>-58.871732628590742</v>
      </c>
      <c r="AG152" s="31">
        <f t="shared" si="99"/>
        <v>92.110410468749379</v>
      </c>
      <c r="AH152" s="31">
        <f t="shared" si="108"/>
        <v>-72.825302454545962</v>
      </c>
      <c r="AI152" s="31">
        <f t="shared" si="109"/>
        <v>-89.986912475326235</v>
      </c>
      <c r="AJ152" s="31">
        <f t="shared" si="121"/>
        <v>1.7016581149212757</v>
      </c>
      <c r="AK152" s="31">
        <f t="shared" si="110"/>
        <v>34.705871280536783</v>
      </c>
      <c r="AL152" s="32">
        <f t="shared" si="111"/>
        <v>-1.8744702820476301E-3</v>
      </c>
      <c r="AM152" s="31">
        <f t="shared" si="112"/>
        <v>-1.1902937022955651</v>
      </c>
      <c r="AN152" s="31">
        <f t="shared" si="122"/>
        <v>20.984891658842646</v>
      </c>
      <c r="AO152" s="31">
        <f t="shared" si="123"/>
        <v>-56.471334897085015</v>
      </c>
      <c r="AP152" s="30">
        <f t="shared" si="100"/>
        <v>23.609121289162623</v>
      </c>
      <c r="AQ152" s="30">
        <f t="shared" si="101"/>
        <v>-26.68237036067254</v>
      </c>
      <c r="AR152" s="31">
        <f t="shared" si="124"/>
        <v>12.330374815719733</v>
      </c>
      <c r="AS152" s="33">
        <f t="shared" si="125"/>
        <v>-115.34306752567576</v>
      </c>
      <c r="AT152" s="31">
        <f t="shared" si="113"/>
        <v>3.9647359459781358E-11</v>
      </c>
      <c r="AU152" s="31">
        <f t="shared" si="114"/>
        <v>1.7311825148748683E-4</v>
      </c>
      <c r="AV152" s="32">
        <f t="shared" si="115"/>
        <v>-8.486081705668968E-14</v>
      </c>
      <c r="AW152" s="31">
        <f t="shared" si="116"/>
        <v>-8.0209228488654453E-6</v>
      </c>
      <c r="AX152" s="34">
        <f t="shared" si="126"/>
        <v>3.9562498642724672E-11</v>
      </c>
      <c r="AY152" s="35">
        <f t="shared" si="127"/>
        <v>1.650973286386214E-4</v>
      </c>
      <c r="AZ152" s="10">
        <f t="shared" si="128"/>
        <v>12.330374815759296</v>
      </c>
      <c r="BA152" s="10">
        <f t="shared" si="129"/>
        <v>-115.34290242834713</v>
      </c>
      <c r="BB152" s="10">
        <f t="shared" si="130"/>
        <v>64.657097571652869</v>
      </c>
      <c r="BC152" s="37"/>
      <c r="BD152" s="46">
        <f t="shared" si="131"/>
        <v>12</v>
      </c>
      <c r="BE152" s="46">
        <f t="shared" si="132"/>
        <v>-115</v>
      </c>
      <c r="BF152" s="46">
        <f t="shared" si="133"/>
        <v>65</v>
      </c>
    </row>
    <row r="153" spans="22:58" x14ac:dyDescent="0.2">
      <c r="V153" s="29">
        <v>2.4900000000000002</v>
      </c>
      <c r="W153" s="36">
        <f t="shared" si="117"/>
        <v>3090.2954325135938</v>
      </c>
      <c r="X153" s="30">
        <f t="shared" si="102"/>
        <v>-0.43247621687911453</v>
      </c>
      <c r="Y153" s="31">
        <f t="shared" si="103"/>
        <v>-5.2966557818660149</v>
      </c>
      <c r="Z153" s="31">
        <f t="shared" si="104"/>
        <v>-57.08054378448201</v>
      </c>
      <c r="AA153" s="31">
        <f t="shared" si="105"/>
        <v>8.2671286595225654E-3</v>
      </c>
      <c r="AB153" s="31">
        <f t="shared" si="106"/>
        <v>-2.4994182126199536</v>
      </c>
      <c r="AC153" s="31">
        <f t="shared" si="118"/>
        <v>3.0274766874503827E-6</v>
      </c>
      <c r="AD153" s="31">
        <f t="shared" si="107"/>
        <v>4.78377621793711E-2</v>
      </c>
      <c r="AE153" s="31">
        <f t="shared" si="119"/>
        <v>-5.7208618426089206</v>
      </c>
      <c r="AF153" s="31">
        <f t="shared" si="120"/>
        <v>-59.532124234922591</v>
      </c>
      <c r="AG153" s="31">
        <f t="shared" si="99"/>
        <v>92.110410468749379</v>
      </c>
      <c r="AH153" s="31">
        <f t="shared" si="108"/>
        <v>-73.025302444347432</v>
      </c>
      <c r="AI153" s="31">
        <f t="shared" si="109"/>
        <v>-89.987210383748604</v>
      </c>
      <c r="AJ153" s="31">
        <f t="shared" si="121"/>
        <v>1.7675074507043553</v>
      </c>
      <c r="AK153" s="31">
        <f t="shared" si="110"/>
        <v>35.325841522927817</v>
      </c>
      <c r="AL153" s="32">
        <f t="shared" si="111"/>
        <v>-1.962791384898088E-3</v>
      </c>
      <c r="AM153" s="31">
        <f t="shared" si="112"/>
        <v>-1.2180109470321105</v>
      </c>
      <c r="AN153" s="31">
        <f t="shared" si="122"/>
        <v>20.850652683721403</v>
      </c>
      <c r="AO153" s="31">
        <f t="shared" si="123"/>
        <v>-55.879379807852899</v>
      </c>
      <c r="AP153" s="30">
        <f t="shared" si="100"/>
        <v>23.609121289162623</v>
      </c>
      <c r="AQ153" s="30">
        <f t="shared" si="101"/>
        <v>-26.68237036067254</v>
      </c>
      <c r="AR153" s="31">
        <f t="shared" si="124"/>
        <v>12.056541769602564</v>
      </c>
      <c r="AS153" s="33">
        <f t="shared" si="125"/>
        <v>-115.41150404277549</v>
      </c>
      <c r="AT153" s="31">
        <f t="shared" si="113"/>
        <v>4.1516226089952901E-11</v>
      </c>
      <c r="AU153" s="31">
        <f t="shared" si="114"/>
        <v>1.7715069358301727E-4</v>
      </c>
      <c r="AV153" s="32">
        <f t="shared" si="115"/>
        <v>-8.8718126922902872E-14</v>
      </c>
      <c r="AW153" s="31">
        <f t="shared" si="116"/>
        <v>-8.2077541428685987E-6</v>
      </c>
      <c r="AX153" s="34">
        <f t="shared" si="126"/>
        <v>4.1427507963029998E-11</v>
      </c>
      <c r="AY153" s="35">
        <f t="shared" si="127"/>
        <v>1.6894293944014866E-4</v>
      </c>
      <c r="AZ153" s="10">
        <f t="shared" si="128"/>
        <v>12.056541769643992</v>
      </c>
      <c r="BA153" s="10">
        <f t="shared" si="129"/>
        <v>-115.41133509983605</v>
      </c>
      <c r="BB153" s="10">
        <f t="shared" si="130"/>
        <v>64.588664900163948</v>
      </c>
      <c r="BC153" s="48"/>
      <c r="BD153" s="46">
        <f t="shared" si="131"/>
        <v>12</v>
      </c>
      <c r="BE153" s="46">
        <f t="shared" si="132"/>
        <v>-115</v>
      </c>
      <c r="BF153" s="46">
        <f t="shared" si="133"/>
        <v>65</v>
      </c>
    </row>
    <row r="154" spans="22:58" x14ac:dyDescent="0.2">
      <c r="V154" s="29">
        <v>2.5</v>
      </c>
      <c r="W154" s="38">
        <f t="shared" si="117"/>
        <v>3162.2776601683827</v>
      </c>
      <c r="X154" s="30">
        <f t="shared" si="102"/>
        <v>-0.43247621687911453</v>
      </c>
      <c r="Y154" s="31">
        <f t="shared" si="103"/>
        <v>-5.4385384834886992</v>
      </c>
      <c r="Z154" s="31">
        <f t="shared" si="104"/>
        <v>-57.679529085567587</v>
      </c>
      <c r="AA154" s="31">
        <f t="shared" si="105"/>
        <v>8.65635838874978E-3</v>
      </c>
      <c r="AB154" s="31">
        <f t="shared" si="106"/>
        <v>-2.5575607149517046</v>
      </c>
      <c r="AC154" s="31">
        <f t="shared" si="118"/>
        <v>3.1701572170128976E-6</v>
      </c>
      <c r="AD154" s="31">
        <f t="shared" si="107"/>
        <v>4.8952046268463209E-2</v>
      </c>
      <c r="AE154" s="31">
        <f t="shared" si="119"/>
        <v>-5.8623551718218474</v>
      </c>
      <c r="AF154" s="31">
        <f t="shared" si="120"/>
        <v>-60.188137754250832</v>
      </c>
      <c r="AG154" s="31">
        <f t="shared" si="99"/>
        <v>92.110410468749379</v>
      </c>
      <c r="AH154" s="31">
        <f t="shared" si="108"/>
        <v>-73.225302434607897</v>
      </c>
      <c r="AI154" s="31">
        <f t="shared" si="109"/>
        <v>-89.98750151094805</v>
      </c>
      <c r="AJ154" s="31">
        <f t="shared" si="121"/>
        <v>1.8354065035535925</v>
      </c>
      <c r="AK154" s="31">
        <f t="shared" si="110"/>
        <v>35.950558855383541</v>
      </c>
      <c r="AL154" s="32">
        <f t="shared" si="111"/>
        <v>-2.055273008001074E-3</v>
      </c>
      <c r="AM154" s="31">
        <f t="shared" si="112"/>
        <v>-1.2463732190022256</v>
      </c>
      <c r="AN154" s="31">
        <f t="shared" si="122"/>
        <v>20.718459264687073</v>
      </c>
      <c r="AO154" s="31">
        <f t="shared" si="123"/>
        <v>-55.283315874566732</v>
      </c>
      <c r="AP154" s="30">
        <f t="shared" si="100"/>
        <v>23.609121289162623</v>
      </c>
      <c r="AQ154" s="30">
        <f t="shared" si="101"/>
        <v>-26.68237036067254</v>
      </c>
      <c r="AR154" s="31">
        <f t="shared" si="124"/>
        <v>11.782855021355314</v>
      </c>
      <c r="AS154" s="33">
        <f t="shared" si="125"/>
        <v>-115.47145362881756</v>
      </c>
      <c r="AT154" s="31">
        <f t="shared" si="113"/>
        <v>4.3473810847046494E-11</v>
      </c>
      <c r="AU154" s="31">
        <f t="shared" si="114"/>
        <v>1.8127706332114952E-4</v>
      </c>
      <c r="AV154" s="32">
        <f t="shared" si="115"/>
        <v>-9.2575436789116051E-14</v>
      </c>
      <c r="AW154" s="31">
        <f t="shared" si="116"/>
        <v>-8.3989372967607609E-6</v>
      </c>
      <c r="AX154" s="34">
        <f t="shared" si="126"/>
        <v>4.3381235410257381E-11</v>
      </c>
      <c r="AY154" s="35">
        <f t="shared" si="127"/>
        <v>1.7287812602438877E-4</v>
      </c>
      <c r="AZ154" s="10">
        <f t="shared" si="128"/>
        <v>11.782855021398694</v>
      </c>
      <c r="BA154" s="10">
        <f t="shared" si="129"/>
        <v>-115.47128075069153</v>
      </c>
      <c r="BB154" s="10">
        <f t="shared" si="130"/>
        <v>64.528719249308466</v>
      </c>
      <c r="BC154" s="37"/>
      <c r="BD154" s="46">
        <f t="shared" si="131"/>
        <v>12</v>
      </c>
      <c r="BE154" s="46">
        <f t="shared" si="132"/>
        <v>-115</v>
      </c>
      <c r="BF154" s="46">
        <f t="shared" si="133"/>
        <v>65</v>
      </c>
    </row>
    <row r="155" spans="22:58" x14ac:dyDescent="0.2">
      <c r="V155" s="29">
        <v>2.5099999999999998</v>
      </c>
      <c r="W155" s="36">
        <f t="shared" si="117"/>
        <v>3235.9365692962824</v>
      </c>
      <c r="X155" s="30">
        <f t="shared" si="102"/>
        <v>-0.43247621687911453</v>
      </c>
      <c r="Y155" s="31">
        <f t="shared" si="103"/>
        <v>-5.5823013278812885</v>
      </c>
      <c r="Z155" s="31">
        <f t="shared" si="104"/>
        <v>-58.272637019098639</v>
      </c>
      <c r="AA155" s="31">
        <f t="shared" si="105"/>
        <v>9.0638945645197307E-3</v>
      </c>
      <c r="AB155" s="31">
        <f t="shared" si="106"/>
        <v>-2.6170520731647975</v>
      </c>
      <c r="AC155" s="31">
        <f t="shared" si="118"/>
        <v>3.3195620665202051E-6</v>
      </c>
      <c r="AD155" s="31">
        <f t="shared" si="107"/>
        <v>5.0092285329900968E-2</v>
      </c>
      <c r="AE155" s="31">
        <f t="shared" si="119"/>
        <v>-6.0057103306338169</v>
      </c>
      <c r="AF155" s="31">
        <f t="shared" si="120"/>
        <v>-60.839596806933535</v>
      </c>
      <c r="AG155" s="31">
        <f t="shared" si="99"/>
        <v>92.110410468749379</v>
      </c>
      <c r="AH155" s="31">
        <f t="shared" si="108"/>
        <v>-73.425302425306697</v>
      </c>
      <c r="AI155" s="31">
        <f t="shared" si="109"/>
        <v>-89.987786011284015</v>
      </c>
      <c r="AJ155" s="31">
        <f t="shared" si="121"/>
        <v>1.9053857922715496</v>
      </c>
      <c r="AK155" s="31">
        <f t="shared" si="110"/>
        <v>36.579760374198692</v>
      </c>
      <c r="AL155" s="32">
        <f t="shared" si="111"/>
        <v>-2.1521110449918964E-3</v>
      </c>
      <c r="AM155" s="31">
        <f t="shared" si="112"/>
        <v>-1.275395500626952</v>
      </c>
      <c r="AN155" s="31">
        <f t="shared" si="122"/>
        <v>20.588341724669238</v>
      </c>
      <c r="AO155" s="31">
        <f t="shared" si="123"/>
        <v>-54.683421137712273</v>
      </c>
      <c r="AP155" s="30">
        <f t="shared" si="100"/>
        <v>23.609121289162623</v>
      </c>
      <c r="AQ155" s="30">
        <f t="shared" si="101"/>
        <v>-26.68237036067254</v>
      </c>
      <c r="AR155" s="31">
        <f t="shared" si="124"/>
        <v>11.509382322525507</v>
      </c>
      <c r="AS155" s="33">
        <f t="shared" si="125"/>
        <v>-115.5230179446458</v>
      </c>
      <c r="AT155" s="31">
        <f t="shared" si="113"/>
        <v>4.5522042385995177E-11</v>
      </c>
      <c r="AU155" s="31">
        <f t="shared" si="114"/>
        <v>1.8549954855773742E-4</v>
      </c>
      <c r="AV155" s="32">
        <f t="shared" si="115"/>
        <v>-9.6432746655329243E-14</v>
      </c>
      <c r="AW155" s="31">
        <f t="shared" si="116"/>
        <v>-8.594573678380734E-6</v>
      </c>
      <c r="AX155" s="34">
        <f t="shared" si="126"/>
        <v>4.5425609639339848E-11</v>
      </c>
      <c r="AY155" s="35">
        <f t="shared" si="127"/>
        <v>1.7690497487935668E-4</v>
      </c>
      <c r="AZ155" s="10">
        <f t="shared" si="128"/>
        <v>11.509382322570932</v>
      </c>
      <c r="BA155" s="10">
        <f t="shared" si="129"/>
        <v>-115.52284103967092</v>
      </c>
      <c r="BB155" s="10">
        <f t="shared" si="130"/>
        <v>64.477158960329078</v>
      </c>
      <c r="BC155" s="48"/>
      <c r="BD155" s="46">
        <f t="shared" si="131"/>
        <v>12</v>
      </c>
      <c r="BE155" s="46">
        <f t="shared" si="132"/>
        <v>-116</v>
      </c>
      <c r="BF155" s="46">
        <f t="shared" si="133"/>
        <v>64</v>
      </c>
    </row>
    <row r="156" spans="22:58" x14ac:dyDescent="0.2">
      <c r="V156" s="29">
        <v>2.52</v>
      </c>
      <c r="W156" s="38">
        <f t="shared" si="117"/>
        <v>3311.3112148259138</v>
      </c>
      <c r="X156" s="30">
        <f t="shared" si="102"/>
        <v>-0.43247621687911453</v>
      </c>
      <c r="Y156" s="31">
        <f t="shared" si="103"/>
        <v>-5.7279068107500555</v>
      </c>
      <c r="Z156" s="31">
        <f t="shared" si="104"/>
        <v>-58.859673591881553</v>
      </c>
      <c r="AA156" s="31">
        <f t="shared" si="105"/>
        <v>9.4905963438919778E-3</v>
      </c>
      <c r="AB156" s="31">
        <f t="shared" si="106"/>
        <v>-2.6779233169676631</v>
      </c>
      <c r="AC156" s="31">
        <f t="shared" si="118"/>
        <v>3.4760081443624832E-6</v>
      </c>
      <c r="AD156" s="31">
        <f t="shared" si="107"/>
        <v>5.1259083929912977E-2</v>
      </c>
      <c r="AE156" s="31">
        <f t="shared" si="119"/>
        <v>-6.1508889552771331</v>
      </c>
      <c r="AF156" s="31">
        <f t="shared" si="120"/>
        <v>-61.486337824919303</v>
      </c>
      <c r="AG156" s="31">
        <f t="shared" si="99"/>
        <v>92.110410468749379</v>
      </c>
      <c r="AH156" s="31">
        <f t="shared" si="108"/>
        <v>-73.625302416424148</v>
      </c>
      <c r="AI156" s="31">
        <f t="shared" si="109"/>
        <v>-89.98806403560225</v>
      </c>
      <c r="AJ156" s="31">
        <f t="shared" si="121"/>
        <v>1.9774742689080376</v>
      </c>
      <c r="AK156" s="31">
        <f t="shared" si="110"/>
        <v>37.21317267233502</v>
      </c>
      <c r="AL156" s="32">
        <f t="shared" si="111"/>
        <v>-2.2535106038024479E-3</v>
      </c>
      <c r="AM156" s="31">
        <f t="shared" si="112"/>
        <v>-1.3050931202984035</v>
      </c>
      <c r="AN156" s="31">
        <f t="shared" si="122"/>
        <v>20.460328810629463</v>
      </c>
      <c r="AO156" s="31">
        <f t="shared" si="123"/>
        <v>-54.079984483565632</v>
      </c>
      <c r="AP156" s="30">
        <f t="shared" si="100"/>
        <v>23.609121289162623</v>
      </c>
      <c r="AQ156" s="30">
        <f t="shared" si="101"/>
        <v>-26.68237036067254</v>
      </c>
      <c r="AR156" s="31">
        <f t="shared" si="124"/>
        <v>11.236190783842414</v>
      </c>
      <c r="AS156" s="33">
        <f t="shared" si="125"/>
        <v>-115.56632230848493</v>
      </c>
      <c r="AT156" s="31">
        <f t="shared" si="113"/>
        <v>4.7666706671598189E-11</v>
      </c>
      <c r="AU156" s="31">
        <f t="shared" si="114"/>
        <v>1.8982038811034513E-4</v>
      </c>
      <c r="AV156" s="32">
        <f t="shared" si="115"/>
        <v>-1.0221871145464904E-13</v>
      </c>
      <c r="AW156" s="31">
        <f t="shared" si="116"/>
        <v>-8.7947670167276342E-6</v>
      </c>
      <c r="AX156" s="34">
        <f t="shared" si="126"/>
        <v>4.7564487960143538E-11</v>
      </c>
      <c r="AY156" s="35">
        <f t="shared" si="127"/>
        <v>1.810256210936175E-4</v>
      </c>
      <c r="AZ156" s="10">
        <f t="shared" si="128"/>
        <v>11.236190783889977</v>
      </c>
      <c r="BA156" s="10">
        <f t="shared" si="129"/>
        <v>-115.56614128286384</v>
      </c>
      <c r="BB156" s="10">
        <f t="shared" si="130"/>
        <v>64.433858717136161</v>
      </c>
      <c r="BC156" s="37"/>
      <c r="BD156" s="46">
        <f t="shared" si="131"/>
        <v>11</v>
      </c>
      <c r="BE156" s="46">
        <f t="shared" si="132"/>
        <v>-116</v>
      </c>
      <c r="BF156" s="46">
        <f t="shared" si="133"/>
        <v>64</v>
      </c>
    </row>
    <row r="157" spans="22:58" x14ac:dyDescent="0.2">
      <c r="V157" s="29">
        <v>2.5299999999999998</v>
      </c>
      <c r="W157" s="36">
        <f t="shared" si="117"/>
        <v>3388.4415613920246</v>
      </c>
      <c r="X157" s="30">
        <f t="shared" si="102"/>
        <v>-0.43247621687911453</v>
      </c>
      <c r="Y157" s="31">
        <f t="shared" si="103"/>
        <v>-5.8753166443227736</v>
      </c>
      <c r="Z157" s="31">
        <f t="shared" si="104"/>
        <v>-59.440457041725203</v>
      </c>
      <c r="AA157" s="31">
        <f t="shared" si="105"/>
        <v>9.9373630286514053E-3</v>
      </c>
      <c r="AB157" s="31">
        <f t="shared" si="106"/>
        <v>-2.7402061711431198</v>
      </c>
      <c r="AC157" s="31">
        <f t="shared" si="118"/>
        <v>3.6398272924593449E-6</v>
      </c>
      <c r="AD157" s="31">
        <f t="shared" si="107"/>
        <v>5.2453060716687851E-2</v>
      </c>
      <c r="AE157" s="31">
        <f t="shared" si="119"/>
        <v>-6.2978518583459433</v>
      </c>
      <c r="AF157" s="31">
        <f t="shared" si="120"/>
        <v>-62.128210152151638</v>
      </c>
      <c r="AG157" s="31">
        <f t="shared" si="99"/>
        <v>92.110410468749379</v>
      </c>
      <c r="AH157" s="31">
        <f t="shared" si="108"/>
        <v>-73.825302407941365</v>
      </c>
      <c r="AI157" s="31">
        <f t="shared" si="109"/>
        <v>-89.988335731314933</v>
      </c>
      <c r="AJ157" s="31">
        <f t="shared" si="121"/>
        <v>2.0516992126751479</v>
      </c>
      <c r="AK157" s="31">
        <f t="shared" si="110"/>
        <v>37.850512311672574</v>
      </c>
      <c r="AL157" s="32">
        <f t="shared" si="111"/>
        <v>-2.3596864391702069E-3</v>
      </c>
      <c r="AM157" s="31">
        <f t="shared" si="112"/>
        <v>-1.3354817602232696</v>
      </c>
      <c r="AN157" s="31">
        <f t="shared" si="122"/>
        <v>20.334447587043989</v>
      </c>
      <c r="AO157" s="31">
        <f t="shared" si="123"/>
        <v>-53.473305179865626</v>
      </c>
      <c r="AP157" s="30">
        <f t="shared" si="100"/>
        <v>23.609121289162623</v>
      </c>
      <c r="AQ157" s="30">
        <f t="shared" si="101"/>
        <v>-26.68237036067254</v>
      </c>
      <c r="AR157" s="31">
        <f t="shared" si="124"/>
        <v>10.963346657188129</v>
      </c>
      <c r="AS157" s="33">
        <f t="shared" si="125"/>
        <v>-115.60151533201727</v>
      </c>
      <c r="AT157" s="31">
        <f t="shared" si="113"/>
        <v>4.9913589668654727E-11</v>
      </c>
      <c r="AU157" s="31">
        <f t="shared" si="114"/>
        <v>1.9424187294529542E-4</v>
      </c>
      <c r="AV157" s="32">
        <f t="shared" si="115"/>
        <v>-1.0607602132086222E-13</v>
      </c>
      <c r="AW157" s="31">
        <f t="shared" si="116"/>
        <v>-8.99962345695929E-6</v>
      </c>
      <c r="AX157" s="34">
        <f t="shared" si="126"/>
        <v>4.9807513647333866E-11</v>
      </c>
      <c r="AY157" s="35">
        <f t="shared" si="127"/>
        <v>1.8524224948833614E-4</v>
      </c>
      <c r="AZ157" s="10">
        <f t="shared" si="128"/>
        <v>10.963346657237937</v>
      </c>
      <c r="BA157" s="10">
        <f t="shared" si="129"/>
        <v>-115.60133008976779</v>
      </c>
      <c r="BB157" s="10">
        <f t="shared" si="130"/>
        <v>64.398669910232215</v>
      </c>
      <c r="BC157" s="48"/>
      <c r="BD157" s="46">
        <f t="shared" si="131"/>
        <v>11</v>
      </c>
      <c r="BE157" s="46">
        <f t="shared" si="132"/>
        <v>-116</v>
      </c>
      <c r="BF157" s="46">
        <f t="shared" si="133"/>
        <v>64</v>
      </c>
    </row>
    <row r="158" spans="22:58" x14ac:dyDescent="0.2">
      <c r="V158" s="29">
        <v>2.54</v>
      </c>
      <c r="W158" s="38">
        <f t="shared" si="117"/>
        <v>3467.3685045253183</v>
      </c>
      <c r="X158" s="30">
        <f t="shared" si="102"/>
        <v>-0.43247621687911453</v>
      </c>
      <c r="Y158" s="31">
        <f t="shared" si="103"/>
        <v>-6.0244918690034854</v>
      </c>
      <c r="Z158" s="31">
        <f t="shared" si="104"/>
        <v>-60.014817873283434</v>
      </c>
      <c r="AA158" s="31">
        <f t="shared" si="105"/>
        <v>1.0405135924038179E-2</v>
      </c>
      <c r="AB158" s="31">
        <f t="shared" si="106"/>
        <v>-2.8039330697739078</v>
      </c>
      <c r="AC158" s="31">
        <f t="shared" si="118"/>
        <v>3.8113669921431339E-6</v>
      </c>
      <c r="AD158" s="31">
        <f t="shared" si="107"/>
        <v>5.367484874837198E-2</v>
      </c>
      <c r="AE158" s="31">
        <f t="shared" si="119"/>
        <v>-6.4465591385915708</v>
      </c>
      <c r="AF158" s="31">
        <f t="shared" si="120"/>
        <v>-62.765076094308967</v>
      </c>
      <c r="AG158" s="31">
        <f t="shared" si="99"/>
        <v>92.110410468749379</v>
      </c>
      <c r="AH158" s="31">
        <f t="shared" si="108"/>
        <v>-74.025302399840371</v>
      </c>
      <c r="AI158" s="31">
        <f t="shared" si="109"/>
        <v>-89.988601242478637</v>
      </c>
      <c r="AJ158" s="31">
        <f t="shared" si="121"/>
        <v>2.1280861278772458</v>
      </c>
      <c r="AK158" s="31">
        <f t="shared" si="110"/>
        <v>38.491486350460939</v>
      </c>
      <c r="AL158" s="32">
        <f t="shared" si="111"/>
        <v>-2.4708634054069088E-3</v>
      </c>
      <c r="AM158" s="31">
        <f t="shared" si="112"/>
        <v>-1.366577464433711</v>
      </c>
      <c r="AN158" s="31">
        <f t="shared" si="122"/>
        <v>20.210723333380848</v>
      </c>
      <c r="AO158" s="31">
        <f t="shared" si="123"/>
        <v>-52.863692356451409</v>
      </c>
      <c r="AP158" s="30">
        <f t="shared" si="100"/>
        <v>23.609121289162623</v>
      </c>
      <c r="AQ158" s="30">
        <f t="shared" si="101"/>
        <v>-26.68237036067254</v>
      </c>
      <c r="AR158" s="31">
        <f t="shared" si="124"/>
        <v>10.690915123279364</v>
      </c>
      <c r="AS158" s="33">
        <f t="shared" si="125"/>
        <v>-115.62876845076038</v>
      </c>
      <c r="AT158" s="31">
        <f t="shared" si="113"/>
        <v>5.2266548687030906E-11</v>
      </c>
      <c r="AU158" s="31">
        <f t="shared" si="114"/>
        <v>1.9876634739237367E-4</v>
      </c>
      <c r="AV158" s="32">
        <f t="shared" si="115"/>
        <v>-1.1186198612018204E-13</v>
      </c>
      <c r="AW158" s="31">
        <f t="shared" si="116"/>
        <v>-9.2092516166719418E-6</v>
      </c>
      <c r="AX158" s="34">
        <f t="shared" si="126"/>
        <v>5.2154686700910723E-11</v>
      </c>
      <c r="AY158" s="35">
        <f t="shared" si="127"/>
        <v>1.8955709577570174E-4</v>
      </c>
      <c r="AZ158" s="10">
        <f t="shared" si="128"/>
        <v>10.690915123331518</v>
      </c>
      <c r="BA158" s="10">
        <f t="shared" si="129"/>
        <v>-115.6285788936646</v>
      </c>
      <c r="BB158" s="10">
        <f t="shared" si="130"/>
        <v>64.371421106335404</v>
      </c>
      <c r="BC158" s="37"/>
      <c r="BD158" s="46">
        <f t="shared" si="131"/>
        <v>11</v>
      </c>
      <c r="BE158" s="46">
        <f t="shared" si="132"/>
        <v>-116</v>
      </c>
      <c r="BF158" s="46">
        <f t="shared" si="133"/>
        <v>64</v>
      </c>
    </row>
    <row r="159" spans="22:58" x14ac:dyDescent="0.2">
      <c r="V159" s="29">
        <v>2.5499999999999998</v>
      </c>
      <c r="W159" s="36">
        <f t="shared" si="117"/>
        <v>3548.1338923357566</v>
      </c>
      <c r="X159" s="30">
        <f t="shared" si="102"/>
        <v>-0.43247621687911453</v>
      </c>
      <c r="Y159" s="31">
        <f t="shared" si="103"/>
        <v>-6.1753929628353657</v>
      </c>
      <c r="Z159" s="31">
        <f t="shared" si="104"/>
        <v>-60.582598845309747</v>
      </c>
      <c r="AA159" s="31">
        <f t="shared" si="105"/>
        <v>1.0894900281911786E-2</v>
      </c>
      <c r="AB159" s="31">
        <f t="shared" si="106"/>
        <v>-2.8691371706609452</v>
      </c>
      <c r="AC159" s="31">
        <f t="shared" si="118"/>
        <v>3.9909911028289256E-6</v>
      </c>
      <c r="AD159" s="31">
        <f t="shared" si="107"/>
        <v>5.4925095828704744E-2</v>
      </c>
      <c r="AE159" s="31">
        <f t="shared" si="119"/>
        <v>-6.596970288441466</v>
      </c>
      <c r="AF159" s="31">
        <f t="shared" si="120"/>
        <v>-63.396810920141988</v>
      </c>
      <c r="AG159" s="31">
        <f t="shared" si="99"/>
        <v>92.110410468749379</v>
      </c>
      <c r="AH159" s="31">
        <f t="shared" si="108"/>
        <v>-74.225302392103998</v>
      </c>
      <c r="AI159" s="31">
        <f t="shared" si="109"/>
        <v>-89.988860709870863</v>
      </c>
      <c r="AJ159" s="31">
        <f t="shared" si="121"/>
        <v>2.2066586466262677</v>
      </c>
      <c r="AK159" s="31">
        <f t="shared" si="110"/>
        <v>39.13579292435444</v>
      </c>
      <c r="AL159" s="32">
        <f t="shared" si="111"/>
        <v>-2.5872769302920226E-3</v>
      </c>
      <c r="AM159" s="31">
        <f t="shared" si="112"/>
        <v>-1.3983966469683822</v>
      </c>
      <c r="AN159" s="31">
        <f t="shared" si="122"/>
        <v>20.089179446341355</v>
      </c>
      <c r="AO159" s="31">
        <f t="shared" si="123"/>
        <v>-52.251464432484802</v>
      </c>
      <c r="AP159" s="30">
        <f t="shared" si="100"/>
        <v>23.609121289162623</v>
      </c>
      <c r="AQ159" s="30">
        <f t="shared" si="101"/>
        <v>-26.68237036067254</v>
      </c>
      <c r="AR159" s="31">
        <f t="shared" si="124"/>
        <v>10.418960086389969</v>
      </c>
      <c r="AS159" s="33">
        <f t="shared" si="125"/>
        <v>-115.6482753526268</v>
      </c>
      <c r="AT159" s="31">
        <f t="shared" si="113"/>
        <v>5.4729441036592831E-11</v>
      </c>
      <c r="AU159" s="31">
        <f t="shared" si="114"/>
        <v>2.033962103878195E-4</v>
      </c>
      <c r="AV159" s="32">
        <f t="shared" si="115"/>
        <v>-1.1764795091950181E-13</v>
      </c>
      <c r="AW159" s="31">
        <f t="shared" si="116"/>
        <v>-9.4237626434905985E-6</v>
      </c>
      <c r="AX159" s="34">
        <f t="shared" si="126"/>
        <v>5.4611793085673326E-11</v>
      </c>
      <c r="AY159" s="35">
        <f t="shared" si="127"/>
        <v>1.9397244774432891E-4</v>
      </c>
      <c r="AZ159" s="10">
        <f t="shared" si="128"/>
        <v>10.418960086444581</v>
      </c>
      <c r="BA159" s="10">
        <f t="shared" si="129"/>
        <v>-115.64808138017905</v>
      </c>
      <c r="BB159" s="10">
        <f t="shared" si="130"/>
        <v>64.35191861982095</v>
      </c>
      <c r="BC159" s="48"/>
      <c r="BD159" s="46">
        <f t="shared" si="131"/>
        <v>10</v>
      </c>
      <c r="BE159" s="46">
        <f t="shared" si="132"/>
        <v>-116</v>
      </c>
      <c r="BF159" s="46">
        <f t="shared" si="133"/>
        <v>64</v>
      </c>
    </row>
    <row r="160" spans="22:58" x14ac:dyDescent="0.2">
      <c r="V160" s="29">
        <v>2.56</v>
      </c>
      <c r="W160" s="38">
        <f t="shared" si="117"/>
        <v>3630.7805477010152</v>
      </c>
      <c r="X160" s="30">
        <f t="shared" si="102"/>
        <v>-0.43247621687911453</v>
      </c>
      <c r="Y160" s="31">
        <f t="shared" si="103"/>
        <v>-6.3279799482654369</v>
      </c>
      <c r="Z160" s="31">
        <f t="shared" si="104"/>
        <v>-61.143654911848088</v>
      </c>
      <c r="AA160" s="31">
        <f t="shared" si="105"/>
        <v>1.1407687331998239E-2</v>
      </c>
      <c r="AB160" s="31">
        <f t="shared" si="106"/>
        <v>-2.9358523699292665</v>
      </c>
      <c r="AC160" s="31">
        <f t="shared" si="118"/>
        <v>4.1790806276852383E-6</v>
      </c>
      <c r="AD160" s="31">
        <f t="shared" si="107"/>
        <v>5.6204464850471939E-2</v>
      </c>
      <c r="AE160" s="31">
        <f t="shared" si="119"/>
        <v>-6.7490442987319259</v>
      </c>
      <c r="AF160" s="31">
        <f t="shared" si="120"/>
        <v>-64.023302816926886</v>
      </c>
      <c r="AG160" s="31">
        <f t="shared" si="99"/>
        <v>92.110410468749379</v>
      </c>
      <c r="AH160" s="31">
        <f t="shared" si="108"/>
        <v>-74.425302384715792</v>
      </c>
      <c r="AI160" s="31">
        <f t="shared" si="109"/>
        <v>-89.989114271064594</v>
      </c>
      <c r="AJ160" s="31">
        <f t="shared" si="121"/>
        <v>2.2874384370977956</v>
      </c>
      <c r="AK160" s="31">
        <f t="shared" si="110"/>
        <v>39.78312187888411</v>
      </c>
      <c r="AL160" s="32">
        <f t="shared" si="111"/>
        <v>-2.7091735111254896E-3</v>
      </c>
      <c r="AM160" s="31">
        <f t="shared" si="112"/>
        <v>-1.4309561002264453</v>
      </c>
      <c r="AN160" s="31">
        <f t="shared" si="122"/>
        <v>19.969837347620256</v>
      </c>
      <c r="AO160" s="31">
        <f t="shared" si="123"/>
        <v>-51.63694849240693</v>
      </c>
      <c r="AP160" s="30">
        <f t="shared" si="100"/>
        <v>23.609121289162623</v>
      </c>
      <c r="AQ160" s="30">
        <f t="shared" si="101"/>
        <v>-26.68237036067254</v>
      </c>
      <c r="AR160" s="31">
        <f t="shared" si="124"/>
        <v>10.147543977378415</v>
      </c>
      <c r="AS160" s="33">
        <f t="shared" si="125"/>
        <v>-115.66025130933382</v>
      </c>
      <c r="AT160" s="31">
        <f t="shared" si="113"/>
        <v>5.7308052682139688E-11</v>
      </c>
      <c r="AU160" s="31">
        <f t="shared" si="114"/>
        <v>2.0813391674627641E-4</v>
      </c>
      <c r="AV160" s="32">
        <f t="shared" si="115"/>
        <v>-1.2343391571882164E-13</v>
      </c>
      <c r="AW160" s="31">
        <f t="shared" si="116"/>
        <v>-9.64327027400108E-6</v>
      </c>
      <c r="AX160" s="34">
        <f t="shared" si="126"/>
        <v>5.7184618766420868E-11</v>
      </c>
      <c r="AY160" s="35">
        <f t="shared" si="127"/>
        <v>1.9849064647227532E-4</v>
      </c>
      <c r="AZ160" s="10">
        <f t="shared" si="128"/>
        <v>10.1475439774356</v>
      </c>
      <c r="BA160" s="10">
        <f t="shared" si="129"/>
        <v>-115.66005281868735</v>
      </c>
      <c r="BB160" s="10">
        <f t="shared" si="130"/>
        <v>64.339947181312652</v>
      </c>
      <c r="BC160" s="37"/>
      <c r="BD160" s="46">
        <f t="shared" si="131"/>
        <v>10</v>
      </c>
      <c r="BE160" s="46">
        <f t="shared" si="132"/>
        <v>-116</v>
      </c>
      <c r="BF160" s="46">
        <f t="shared" si="133"/>
        <v>64</v>
      </c>
    </row>
    <row r="161" spans="22:58" x14ac:dyDescent="0.2">
      <c r="V161" s="29">
        <v>2.57</v>
      </c>
      <c r="W161" s="36">
        <f t="shared" si="117"/>
        <v>3715.3522909717267</v>
      </c>
      <c r="X161" s="30">
        <f t="shared" si="102"/>
        <v>-0.43247621687911453</v>
      </c>
      <c r="Y161" s="31">
        <f t="shared" si="103"/>
        <v>-6.4822124957559089</v>
      </c>
      <c r="Z161" s="31">
        <f t="shared" si="104"/>
        <v>-61.697853120092113</v>
      </c>
      <c r="AA161" s="31">
        <f t="shared" si="105"/>
        <v>1.1944576405064959E-2</v>
      </c>
      <c r="AB161" s="31">
        <f t="shared" si="106"/>
        <v>-3.0041133168155829</v>
      </c>
      <c r="AC161" s="31">
        <f t="shared" si="118"/>
        <v>4.3760345313779047E-6</v>
      </c>
      <c r="AD161" s="31">
        <f t="shared" si="107"/>
        <v>5.751363414695735E-2</v>
      </c>
      <c r="AE161" s="31">
        <f t="shared" si="119"/>
        <v>-6.902739760195427</v>
      </c>
      <c r="AF161" s="31">
        <f t="shared" si="120"/>
        <v>-64.644452802760739</v>
      </c>
      <c r="AG161" s="31">
        <f t="shared" si="99"/>
        <v>92.110410468749379</v>
      </c>
      <c r="AH161" s="31">
        <f t="shared" si="108"/>
        <v>-74.625302377660134</v>
      </c>
      <c r="AI161" s="31">
        <f t="shared" si="109"/>
        <v>-89.989362060501335</v>
      </c>
      <c r="AJ161" s="31">
        <f t="shared" si="121"/>
        <v>2.3704451180584294</v>
      </c>
      <c r="AK161" s="31">
        <f t="shared" si="110"/>
        <v>40.433155450688361</v>
      </c>
      <c r="AL161" s="32">
        <f t="shared" si="111"/>
        <v>-2.8368112339044434E-3</v>
      </c>
      <c r="AM161" s="31">
        <f t="shared" si="112"/>
        <v>-1.4642730034973039</v>
      </c>
      <c r="AN161" s="31">
        <f t="shared" si="122"/>
        <v>19.85271639791377</v>
      </c>
      <c r="AO161" s="31">
        <f t="shared" si="123"/>
        <v>-51.020479613310279</v>
      </c>
      <c r="AP161" s="30">
        <f t="shared" si="100"/>
        <v>23.609121289162623</v>
      </c>
      <c r="AQ161" s="30">
        <f t="shared" si="101"/>
        <v>-26.68237036067254</v>
      </c>
      <c r="AR161" s="31">
        <f t="shared" si="124"/>
        <v>9.8767275662084266</v>
      </c>
      <c r="AS161" s="33">
        <f t="shared" si="125"/>
        <v>-115.66493241607103</v>
      </c>
      <c r="AT161" s="31">
        <f t="shared" si="113"/>
        <v>6.001009824340375E-11</v>
      </c>
      <c r="AU161" s="31">
        <f t="shared" si="114"/>
        <v>2.1298197846236636E-4</v>
      </c>
      <c r="AV161" s="32">
        <f t="shared" si="115"/>
        <v>-1.2921988051814144E-13</v>
      </c>
      <c r="AW161" s="31">
        <f t="shared" si="116"/>
        <v>-9.8678908940546076E-6</v>
      </c>
      <c r="AX161" s="34">
        <f t="shared" si="126"/>
        <v>5.9880878362885602E-11</v>
      </c>
      <c r="AY161" s="35">
        <f t="shared" si="127"/>
        <v>2.0311408756831174E-4</v>
      </c>
      <c r="AZ161" s="10">
        <f t="shared" si="128"/>
        <v>9.8767275662683076</v>
      </c>
      <c r="BA161" s="10">
        <f t="shared" si="129"/>
        <v>-115.66472930198346</v>
      </c>
      <c r="BB161" s="10">
        <f t="shared" si="130"/>
        <v>64.335270698016544</v>
      </c>
      <c r="BC161" s="48"/>
      <c r="BD161" s="46">
        <f t="shared" si="131"/>
        <v>10</v>
      </c>
      <c r="BE161" s="46">
        <f t="shared" si="132"/>
        <v>-116</v>
      </c>
      <c r="BF161" s="46">
        <f t="shared" si="133"/>
        <v>64</v>
      </c>
    </row>
    <row r="162" spans="22:58" x14ac:dyDescent="0.2">
      <c r="V162" s="29">
        <v>2.58</v>
      </c>
      <c r="W162" s="38">
        <f t="shared" si="117"/>
        <v>3801.8939632056163</v>
      </c>
      <c r="X162" s="30">
        <f t="shared" si="102"/>
        <v>-0.43247621687911453</v>
      </c>
      <c r="Y162" s="31">
        <f t="shared" si="103"/>
        <v>-6.6380500238398943</v>
      </c>
      <c r="Z162" s="31">
        <f t="shared" si="104"/>
        <v>-62.245072467815206</v>
      </c>
      <c r="AA162" s="31">
        <f t="shared" si="105"/>
        <v>1.2506697151956748E-2</v>
      </c>
      <c r="AB162" s="31">
        <f t="shared" si="106"/>
        <v>-3.0739554286307031</v>
      </c>
      <c r="AC162" s="31">
        <f t="shared" si="118"/>
        <v>4.5822705770999453E-6</v>
      </c>
      <c r="AD162" s="31">
        <f t="shared" si="107"/>
        <v>5.8853297851579757E-2</v>
      </c>
      <c r="AE162" s="31">
        <f t="shared" si="119"/>
        <v>-7.0580149612964744</v>
      </c>
      <c r="AF162" s="31">
        <f t="shared" si="120"/>
        <v>-65.260174598594318</v>
      </c>
      <c r="AG162" s="31">
        <f t="shared" si="99"/>
        <v>92.110410468749379</v>
      </c>
      <c r="AH162" s="31">
        <f t="shared" si="108"/>
        <v>-74.825302370922032</v>
      </c>
      <c r="AI162" s="31">
        <f t="shared" si="109"/>
        <v>-89.989604209562259</v>
      </c>
      <c r="AJ162" s="31">
        <f t="shared" si="121"/>
        <v>2.4556961803608477</v>
      </c>
      <c r="AK162" s="31">
        <f t="shared" si="110"/>
        <v>41.085568994309767</v>
      </c>
      <c r="AL162" s="32">
        <f t="shared" si="111"/>
        <v>-2.9704603167746259E-3</v>
      </c>
      <c r="AM162" s="31">
        <f t="shared" si="112"/>
        <v>-1.4983649316688361</v>
      </c>
      <c r="AN162" s="31">
        <f t="shared" si="122"/>
        <v>19.737833817871419</v>
      </c>
      <c r="AO162" s="31">
        <f t="shared" si="123"/>
        <v>-50.40240014692133</v>
      </c>
      <c r="AP162" s="30">
        <f t="shared" si="100"/>
        <v>23.609121289162623</v>
      </c>
      <c r="AQ162" s="30">
        <f t="shared" si="101"/>
        <v>-26.68237036067254</v>
      </c>
      <c r="AR162" s="31">
        <f t="shared" si="124"/>
        <v>9.6065697850650302</v>
      </c>
      <c r="AS162" s="33">
        <f t="shared" si="125"/>
        <v>-115.66257474551566</v>
      </c>
      <c r="AT162" s="31">
        <f t="shared" si="113"/>
        <v>6.2837506375317998E-11</v>
      </c>
      <c r="AU162" s="31">
        <f t="shared" si="114"/>
        <v>2.1794296604258286E-4</v>
      </c>
      <c r="AV162" s="32">
        <f t="shared" si="115"/>
        <v>-1.3500584531746124E-13</v>
      </c>
      <c r="AW162" s="31">
        <f t="shared" si="116"/>
        <v>-1.0097743600477148E-5</v>
      </c>
      <c r="AX162" s="34">
        <f t="shared" si="126"/>
        <v>6.2702500530000542E-11</v>
      </c>
      <c r="AY162" s="35">
        <f t="shared" si="127"/>
        <v>2.0784522244210571E-4</v>
      </c>
      <c r="AZ162" s="10">
        <f t="shared" si="128"/>
        <v>9.6065697851277321</v>
      </c>
      <c r="BA162" s="10">
        <f t="shared" si="129"/>
        <v>-115.66236690029321</v>
      </c>
      <c r="BB162" s="10">
        <f t="shared" si="130"/>
        <v>64.337633099706792</v>
      </c>
      <c r="BC162" s="37"/>
      <c r="BD162" s="46">
        <f t="shared" si="131"/>
        <v>10</v>
      </c>
      <c r="BE162" s="46">
        <f t="shared" si="132"/>
        <v>-116</v>
      </c>
      <c r="BF162" s="46">
        <f t="shared" si="133"/>
        <v>64</v>
      </c>
    </row>
    <row r="163" spans="22:58" x14ac:dyDescent="0.2">
      <c r="V163" s="29">
        <v>2.59</v>
      </c>
      <c r="W163" s="36">
        <f t="shared" si="117"/>
        <v>3890.4514499428064</v>
      </c>
      <c r="X163" s="30">
        <f t="shared" si="102"/>
        <v>-0.43247621687911453</v>
      </c>
      <c r="Y163" s="31">
        <f t="shared" si="103"/>
        <v>-6.7954517952722471</v>
      </c>
      <c r="Z163" s="31">
        <f t="shared" si="104"/>
        <v>-62.785203723398872</v>
      </c>
      <c r="AA163" s="31">
        <f t="shared" si="105"/>
        <v>1.3095231862666264E-2</v>
      </c>
      <c r="AB163" s="31">
        <f t="shared" si="106"/>
        <v>-3.1454149058890613</v>
      </c>
      <c r="AC163" s="31">
        <f t="shared" si="118"/>
        <v>4.7982262156744957E-6</v>
      </c>
      <c r="AD163" s="31">
        <f t="shared" si="107"/>
        <v>6.0224166265905224E-2</v>
      </c>
      <c r="AE163" s="31">
        <f t="shared" si="119"/>
        <v>-7.214827982062479</v>
      </c>
      <c r="AF163" s="31">
        <f t="shared" si="120"/>
        <v>-65.870394463022024</v>
      </c>
      <c r="AG163" s="31">
        <f t="shared" si="99"/>
        <v>92.110410468749379</v>
      </c>
      <c r="AH163" s="31">
        <f t="shared" si="108"/>
        <v>-75.025302364487175</v>
      </c>
      <c r="AI163" s="31">
        <f t="shared" si="109"/>
        <v>-89.989840846637961</v>
      </c>
      <c r="AJ163" s="31">
        <f t="shared" si="121"/>
        <v>2.543206916059102</v>
      </c>
      <c r="AK163" s="31">
        <f t="shared" si="110"/>
        <v>41.740031750870571</v>
      </c>
      <c r="AL163" s="32">
        <f t="shared" si="111"/>
        <v>-3.1104036787934367E-3</v>
      </c>
      <c r="AM163" s="31">
        <f t="shared" si="112"/>
        <v>-1.5332498641168304</v>
      </c>
      <c r="AN163" s="31">
        <f t="shared" si="122"/>
        <v>19.625204616642513</v>
      </c>
      <c r="AO163" s="31">
        <f t="shared" si="123"/>
        <v>-49.783058959884222</v>
      </c>
      <c r="AP163" s="30">
        <f t="shared" si="100"/>
        <v>23.609121289162623</v>
      </c>
      <c r="AQ163" s="30">
        <f t="shared" si="101"/>
        <v>-26.68237036067254</v>
      </c>
      <c r="AR163" s="31">
        <f t="shared" si="124"/>
        <v>9.3371275630701156</v>
      </c>
      <c r="AS163" s="33">
        <f t="shared" si="125"/>
        <v>-115.65345342290624</v>
      </c>
      <c r="AT163" s="31">
        <f t="shared" si="113"/>
        <v>6.5799920352547764E-11</v>
      </c>
      <c r="AU163" s="31">
        <f t="shared" si="114"/>
        <v>2.2301950986820647E-4</v>
      </c>
      <c r="AV163" s="32">
        <f t="shared" si="115"/>
        <v>-1.4079181011678106E-13</v>
      </c>
      <c r="AW163" s="31">
        <f t="shared" si="116"/>
        <v>-1.0332950264216081E-5</v>
      </c>
      <c r="AX163" s="34">
        <f t="shared" si="126"/>
        <v>6.5659128542430986E-11</v>
      </c>
      <c r="AY163" s="35">
        <f t="shared" si="127"/>
        <v>2.1268655960399039E-4</v>
      </c>
      <c r="AZ163" s="10">
        <f t="shared" si="128"/>
        <v>9.3371275631357751</v>
      </c>
      <c r="BA163" s="10">
        <f t="shared" si="129"/>
        <v>-115.65324073634663</v>
      </c>
      <c r="BB163" s="10">
        <f t="shared" si="130"/>
        <v>64.346759263653368</v>
      </c>
      <c r="BC163" s="48"/>
      <c r="BD163" s="46">
        <f t="shared" si="131"/>
        <v>9</v>
      </c>
      <c r="BE163" s="46">
        <f t="shared" si="132"/>
        <v>-116</v>
      </c>
      <c r="BF163" s="46">
        <f t="shared" si="133"/>
        <v>64</v>
      </c>
    </row>
    <row r="164" spans="22:58" x14ac:dyDescent="0.2">
      <c r="V164" s="29">
        <v>2.6</v>
      </c>
      <c r="W164" s="38">
        <f t="shared" si="117"/>
        <v>3981.071705534976</v>
      </c>
      <c r="X164" s="30">
        <f t="shared" si="102"/>
        <v>-0.43247621687911453</v>
      </c>
      <c r="Y164" s="31">
        <f t="shared" si="103"/>
        <v>-6.9543770089790744</v>
      </c>
      <c r="Z164" s="31">
        <f t="shared" si="104"/>
        <v>-63.318149211574173</v>
      </c>
      <c r="AA164" s="31">
        <f t="shared" si="105"/>
        <v>1.3711417889656758E-2</v>
      </c>
      <c r="AB164" s="31">
        <f t="shared" si="106"/>
        <v>-3.2185287475967108</v>
      </c>
      <c r="AC164" s="31">
        <f t="shared" si="118"/>
        <v>5.0243595209447893E-6</v>
      </c>
      <c r="AD164" s="31">
        <f t="shared" si="107"/>
        <v>6.1626966236231102E-2</v>
      </c>
      <c r="AE164" s="31">
        <f t="shared" si="119"/>
        <v>-7.3731367836090111</v>
      </c>
      <c r="AF164" s="31">
        <f t="shared" si="120"/>
        <v>-66.475050992934655</v>
      </c>
      <c r="AG164" s="31">
        <f t="shared" si="99"/>
        <v>92.110410468749379</v>
      </c>
      <c r="AH164" s="31">
        <f t="shared" si="108"/>
        <v>-75.225302358341949</v>
      </c>
      <c r="AI164" s="31">
        <f t="shared" si="109"/>
        <v>-89.990072097196531</v>
      </c>
      <c r="AJ164" s="31">
        <f t="shared" si="121"/>
        <v>2.6329903557440422</v>
      </c>
      <c r="AK164" s="31">
        <f t="shared" si="110"/>
        <v>42.396207654476143</v>
      </c>
      <c r="AL164" s="32">
        <f t="shared" si="111"/>
        <v>-3.2569375352259912E-3</v>
      </c>
      <c r="AM164" s="31">
        <f t="shared" si="112"/>
        <v>-1.5689461937783469</v>
      </c>
      <c r="AN164" s="31">
        <f t="shared" si="122"/>
        <v>19.514841528616245</v>
      </c>
      <c r="AO164" s="31">
        <f t="shared" si="123"/>
        <v>-49.162810636498733</v>
      </c>
      <c r="AP164" s="30">
        <f t="shared" si="100"/>
        <v>23.609121289162623</v>
      </c>
      <c r="AQ164" s="30">
        <f t="shared" si="101"/>
        <v>-26.68237036067254</v>
      </c>
      <c r="AR164" s="31">
        <f t="shared" si="124"/>
        <v>9.068455673497315</v>
      </c>
      <c r="AS164" s="33">
        <f t="shared" si="125"/>
        <v>-115.63786162943339</v>
      </c>
      <c r="AT164" s="31">
        <f t="shared" si="113"/>
        <v>6.8901197484959077E-11</v>
      </c>
      <c r="AU164" s="31">
        <f t="shared" si="114"/>
        <v>2.2821430158997006E-4</v>
      </c>
      <c r="AV164" s="32">
        <f t="shared" si="115"/>
        <v>-1.4657777491610089E-13</v>
      </c>
      <c r="AW164" s="31">
        <f t="shared" si="116"/>
        <v>-1.0573635594957886E-5</v>
      </c>
      <c r="AX164" s="34">
        <f t="shared" si="126"/>
        <v>6.8754619710042977E-11</v>
      </c>
      <c r="AY164" s="35">
        <f t="shared" si="127"/>
        <v>2.1764066599501219E-4</v>
      </c>
      <c r="AZ164" s="10">
        <f t="shared" si="128"/>
        <v>9.0684556735660689</v>
      </c>
      <c r="BA164" s="10">
        <f t="shared" si="129"/>
        <v>-115.63764398876739</v>
      </c>
      <c r="BB164" s="10">
        <f t="shared" si="130"/>
        <v>64.362356011232606</v>
      </c>
      <c r="BC164" s="37"/>
      <c r="BD164" s="46">
        <f t="shared" si="131"/>
        <v>9</v>
      </c>
      <c r="BE164" s="46">
        <f t="shared" si="132"/>
        <v>-116</v>
      </c>
      <c r="BF164" s="46">
        <f t="shared" si="133"/>
        <v>64</v>
      </c>
    </row>
    <row r="165" spans="22:58" x14ac:dyDescent="0.2">
      <c r="V165" s="29">
        <v>2.61</v>
      </c>
      <c r="W165" s="36">
        <f t="shared" si="117"/>
        <v>4073.8027780411271</v>
      </c>
      <c r="X165" s="30">
        <f t="shared" si="102"/>
        <v>-0.43247621687911453</v>
      </c>
      <c r="Y165" s="31">
        <f t="shared" si="103"/>
        <v>-7.1147848875608597</v>
      </c>
      <c r="Z165" s="31">
        <f t="shared" si="104"/>
        <v>-63.843822568038618</v>
      </c>
      <c r="AA165" s="31">
        <f t="shared" si="105"/>
        <v>1.4356550179921037E-2</v>
      </c>
      <c r="AB165" s="31">
        <f t="shared" si="106"/>
        <v>-3.2933347666879085</v>
      </c>
      <c r="AC165" s="31">
        <f t="shared" si="118"/>
        <v>5.2611501463786016E-6</v>
      </c>
      <c r="AD165" s="31">
        <f t="shared" si="107"/>
        <v>6.3062441538938654E-2</v>
      </c>
      <c r="AE165" s="31">
        <f t="shared" si="119"/>
        <v>-7.5328992931099057</v>
      </c>
      <c r="AF165" s="31">
        <f t="shared" si="120"/>
        <v>-67.074094893187592</v>
      </c>
      <c r="AG165" s="31">
        <f t="shared" si="99"/>
        <v>92.110410468749379</v>
      </c>
      <c r="AH165" s="31">
        <f t="shared" si="108"/>
        <v>-75.425302352473295</v>
      </c>
      <c r="AI165" s="31">
        <f t="shared" si="109"/>
        <v>-89.99029808385005</v>
      </c>
      <c r="AJ165" s="31">
        <f t="shared" si="121"/>
        <v>2.7250572146371295</v>
      </c>
      <c r="AK165" s="31">
        <f t="shared" si="110"/>
        <v>43.053756171767496</v>
      </c>
      <c r="AL165" s="32">
        <f t="shared" si="111"/>
        <v>-3.4103720205824854E-3</v>
      </c>
      <c r="AM165" s="31">
        <f t="shared" si="112"/>
        <v>-1.6054727364115744</v>
      </c>
      <c r="AN165" s="31">
        <f t="shared" si="122"/>
        <v>19.40675495889263</v>
      </c>
      <c r="AO165" s="31">
        <f t="shared" si="123"/>
        <v>-48.542014648494131</v>
      </c>
      <c r="AP165" s="30">
        <f t="shared" si="100"/>
        <v>23.609121289162623</v>
      </c>
      <c r="AQ165" s="30">
        <f t="shared" si="101"/>
        <v>-26.68237036067254</v>
      </c>
      <c r="AR165" s="31">
        <f t="shared" si="124"/>
        <v>8.8006065942728036</v>
      </c>
      <c r="AS165" s="33">
        <f t="shared" si="125"/>
        <v>-115.61610954168172</v>
      </c>
      <c r="AT165" s="31">
        <f t="shared" si="113"/>
        <v>7.214712373735109E-11</v>
      </c>
      <c r="AU165" s="31">
        <f t="shared" si="114"/>
        <v>2.3353009555520448E-4</v>
      </c>
      <c r="AV165" s="32">
        <f t="shared" si="115"/>
        <v>-1.542923946485273E-13</v>
      </c>
      <c r="AW165" s="31">
        <f t="shared" si="116"/>
        <v>-1.0819927207250729E-5</v>
      </c>
      <c r="AX165" s="34">
        <f t="shared" si="126"/>
        <v>7.1992831342702557E-11</v>
      </c>
      <c r="AY165" s="35">
        <f t="shared" si="127"/>
        <v>2.2271016834795376E-4</v>
      </c>
      <c r="AZ165" s="10">
        <f t="shared" si="128"/>
        <v>8.8006065943447958</v>
      </c>
      <c r="BA165" s="10">
        <f t="shared" si="129"/>
        <v>-115.61588683151338</v>
      </c>
      <c r="BB165" s="10">
        <f t="shared" si="130"/>
        <v>64.384113168486621</v>
      </c>
      <c r="BC165" s="48"/>
      <c r="BD165" s="46">
        <f t="shared" si="131"/>
        <v>9</v>
      </c>
      <c r="BE165" s="46">
        <f t="shared" si="132"/>
        <v>-116</v>
      </c>
      <c r="BF165" s="46">
        <f t="shared" si="133"/>
        <v>64</v>
      </c>
    </row>
    <row r="166" spans="22:58" x14ac:dyDescent="0.2">
      <c r="V166" s="29">
        <v>2.62</v>
      </c>
      <c r="W166" s="38">
        <f t="shared" si="117"/>
        <v>4168.6938347033574</v>
      </c>
      <c r="X166" s="30">
        <f t="shared" si="102"/>
        <v>-0.43247621687911453</v>
      </c>
      <c r="Y166" s="31">
        <f t="shared" si="103"/>
        <v>-7.2766347601547841</v>
      </c>
      <c r="Z166" s="31">
        <f t="shared" si="104"/>
        <v>-64.362148466125362</v>
      </c>
      <c r="AA166" s="31">
        <f t="shared" si="105"/>
        <v>1.5031983920365109E-2</v>
      </c>
      <c r="AB166" s="31">
        <f t="shared" si="106"/>
        <v>-3.3698716055995366</v>
      </c>
      <c r="AC166" s="31">
        <f t="shared" si="118"/>
        <v>5.5091003568894197E-6</v>
      </c>
      <c r="AD166" s="31">
        <f t="shared" si="107"/>
        <v>6.4531353274821943E-2</v>
      </c>
      <c r="AE166" s="31">
        <f t="shared" si="119"/>
        <v>-7.6940734840131757</v>
      </c>
      <c r="AF166" s="31">
        <f t="shared" si="120"/>
        <v>-67.667488718450088</v>
      </c>
      <c r="AG166" s="31">
        <f t="shared" si="99"/>
        <v>92.110410468749379</v>
      </c>
      <c r="AH166" s="31">
        <f t="shared" si="108"/>
        <v>-75.625302346868779</v>
      </c>
      <c r="AI166" s="31">
        <f t="shared" si="109"/>
        <v>-89.990518926419597</v>
      </c>
      <c r="AJ166" s="31">
        <f t="shared" si="121"/>
        <v>2.819415847912123</v>
      </c>
      <c r="AK166" s="31">
        <f t="shared" si="110"/>
        <v>43.712333169666017</v>
      </c>
      <c r="AL166" s="32">
        <f t="shared" si="111"/>
        <v>-3.5710318406578859E-3</v>
      </c>
      <c r="AM166" s="31">
        <f t="shared" si="112"/>
        <v>-1.6428487400448584</v>
      </c>
      <c r="AN166" s="31">
        <f t="shared" si="122"/>
        <v>19.300952937952065</v>
      </c>
      <c r="AO166" s="31">
        <f t="shared" si="123"/>
        <v>-47.921034496798441</v>
      </c>
      <c r="AP166" s="30">
        <f t="shared" si="100"/>
        <v>23.609121289162623</v>
      </c>
      <c r="AQ166" s="30">
        <f t="shared" si="101"/>
        <v>-26.68237036067254</v>
      </c>
      <c r="AR166" s="31">
        <f t="shared" si="124"/>
        <v>8.5336303824289708</v>
      </c>
      <c r="AS166" s="33">
        <f t="shared" si="125"/>
        <v>-115.58852321524853</v>
      </c>
      <c r="AT166" s="31">
        <f t="shared" si="113"/>
        <v>7.5547342384389064E-11</v>
      </c>
      <c r="AU166" s="31">
        <f t="shared" si="114"/>
        <v>2.3896971026823351E-4</v>
      </c>
      <c r="AV166" s="32">
        <f t="shared" si="115"/>
        <v>-1.6200701438095373E-13</v>
      </c>
      <c r="AW166" s="31">
        <f t="shared" si="116"/>
        <v>-1.1071955688167546E-5</v>
      </c>
      <c r="AX166" s="34">
        <f t="shared" si="126"/>
        <v>7.5385335370008111E-11</v>
      </c>
      <c r="AY166" s="35">
        <f t="shared" si="127"/>
        <v>2.2789775458006596E-4</v>
      </c>
      <c r="AZ166" s="10">
        <f t="shared" si="128"/>
        <v>8.5336303825043558</v>
      </c>
      <c r="BA166" s="10">
        <f t="shared" si="129"/>
        <v>-115.58829531749394</v>
      </c>
      <c r="BB166" s="10">
        <f t="shared" si="130"/>
        <v>64.411704682506056</v>
      </c>
      <c r="BC166" s="37"/>
      <c r="BD166" s="46">
        <f t="shared" si="131"/>
        <v>9</v>
      </c>
      <c r="BE166" s="46">
        <f t="shared" si="132"/>
        <v>-116</v>
      </c>
      <c r="BF166" s="46">
        <f t="shared" si="133"/>
        <v>64</v>
      </c>
    </row>
    <row r="167" spans="22:58" x14ac:dyDescent="0.2">
      <c r="V167" s="29">
        <v>2.63</v>
      </c>
      <c r="W167" s="36">
        <f t="shared" si="117"/>
        <v>4265.7951880159289</v>
      </c>
      <c r="X167" s="30">
        <f t="shared" si="102"/>
        <v>-0.43247621687911453</v>
      </c>
      <c r="Y167" s="31">
        <f t="shared" si="103"/>
        <v>-7.4398861405091523</v>
      </c>
      <c r="Z167" s="31">
        <f t="shared" si="104"/>
        <v>-64.873062318681605</v>
      </c>
      <c r="AA167" s="31">
        <f t="shared" si="105"/>
        <v>1.5739137301267064E-2</v>
      </c>
      <c r="AB167" s="31">
        <f t="shared" si="106"/>
        <v>-3.4481787519710778</v>
      </c>
      <c r="AC167" s="31">
        <f t="shared" si="118"/>
        <v>5.7687360838005936E-6</v>
      </c>
      <c r="AD167" s="31">
        <f t="shared" si="107"/>
        <v>6.6034480272598228E-2</v>
      </c>
      <c r="AE167" s="31">
        <f t="shared" si="119"/>
        <v>-7.8566174513509166</v>
      </c>
      <c r="AF167" s="31">
        <f t="shared" si="120"/>
        <v>-68.255206590380098</v>
      </c>
      <c r="AG167" s="31">
        <f t="shared" si="99"/>
        <v>92.110410468749379</v>
      </c>
      <c r="AH167" s="31">
        <f t="shared" si="108"/>
        <v>-75.825302341516505</v>
      </c>
      <c r="AI167" s="31">
        <f t="shared" si="109"/>
        <v>-89.990734741998807</v>
      </c>
      <c r="AJ167" s="31">
        <f t="shared" si="121"/>
        <v>2.9160722156375574</v>
      </c>
      <c r="AK167" s="31">
        <f t="shared" si="110"/>
        <v>44.371591806022167</v>
      </c>
      <c r="AL167" s="32">
        <f t="shared" si="111"/>
        <v>-3.7392569549400353E-3</v>
      </c>
      <c r="AM167" s="31">
        <f t="shared" si="112"/>
        <v>-1.6810938946173246</v>
      </c>
      <c r="AN167" s="31">
        <f t="shared" si="122"/>
        <v>19.197441085915489</v>
      </c>
      <c r="AO167" s="31">
        <f t="shared" si="123"/>
        <v>-47.300236830593967</v>
      </c>
      <c r="AP167" s="30">
        <f t="shared" si="100"/>
        <v>23.609121289162623</v>
      </c>
      <c r="AQ167" s="30">
        <f t="shared" si="101"/>
        <v>-26.68237036067254</v>
      </c>
      <c r="AR167" s="31">
        <f t="shared" si="124"/>
        <v>8.2675745630546551</v>
      </c>
      <c r="AS167" s="33">
        <f t="shared" si="125"/>
        <v>-115.55544342097406</v>
      </c>
      <c r="AT167" s="31">
        <f t="shared" si="113"/>
        <v>7.9107639390872113E-11</v>
      </c>
      <c r="AU167" s="31">
        <f t="shared" si="114"/>
        <v>2.4453602988477863E-4</v>
      </c>
      <c r="AV167" s="32">
        <f t="shared" si="115"/>
        <v>-1.6972163411338019E-13</v>
      </c>
      <c r="AW167" s="31">
        <f t="shared" si="116"/>
        <v>-1.1329854666544877E-5</v>
      </c>
      <c r="AX167" s="34">
        <f t="shared" si="126"/>
        <v>7.8937917756758727E-11</v>
      </c>
      <c r="AY167" s="35">
        <f t="shared" si="127"/>
        <v>2.3320617521823376E-4</v>
      </c>
      <c r="AZ167" s="10">
        <f t="shared" si="128"/>
        <v>8.2675745631335928</v>
      </c>
      <c r="BA167" s="10">
        <f t="shared" si="129"/>
        <v>-115.55521021479883</v>
      </c>
      <c r="BB167" s="10">
        <f t="shared" si="130"/>
        <v>64.444789785201166</v>
      </c>
      <c r="BC167" s="48"/>
      <c r="BD167" s="46">
        <f t="shared" si="131"/>
        <v>8</v>
      </c>
      <c r="BE167" s="46">
        <f t="shared" si="132"/>
        <v>-116</v>
      </c>
      <c r="BF167" s="46">
        <f t="shared" si="133"/>
        <v>64</v>
      </c>
    </row>
    <row r="168" spans="22:58" x14ac:dyDescent="0.2">
      <c r="V168" s="29">
        <v>2.64</v>
      </c>
      <c r="W168" s="38">
        <f t="shared" si="117"/>
        <v>4365.1583224016622</v>
      </c>
      <c r="X168" s="30">
        <f t="shared" si="102"/>
        <v>-0.43247621687911453</v>
      </c>
      <c r="Y168" s="31">
        <f t="shared" si="103"/>
        <v>-7.6044988001691047</v>
      </c>
      <c r="Z168" s="31">
        <f t="shared" si="104"/>
        <v>-65.376509958266212</v>
      </c>
      <c r="AA168" s="31">
        <f t="shared" si="105"/>
        <v>1.6479494402792484E-2</v>
      </c>
      <c r="AB168" s="31">
        <f t="shared" si="106"/>
        <v>-3.528296554456853</v>
      </c>
      <c r="AC168" s="31">
        <f t="shared" si="118"/>
        <v>6.0406080511687356E-6</v>
      </c>
      <c r="AD168" s="31">
        <f t="shared" si="107"/>
        <v>6.7572619501817088E-2</v>
      </c>
      <c r="AE168" s="31">
        <f t="shared" si="119"/>
        <v>-8.0204894820373749</v>
      </c>
      <c r="AF168" s="31">
        <f t="shared" si="120"/>
        <v>-68.837233893221253</v>
      </c>
      <c r="AG168" s="31">
        <f t="shared" si="99"/>
        <v>92.110410468749379</v>
      </c>
      <c r="AH168" s="31">
        <f t="shared" si="108"/>
        <v>-76.025302336405133</v>
      </c>
      <c r="AI168" s="31">
        <f t="shared" si="109"/>
        <v>-89.990945645015927</v>
      </c>
      <c r="AJ168" s="31">
        <f t="shared" si="121"/>
        <v>3.0150298576513501</v>
      </c>
      <c r="AK168" s="31">
        <f t="shared" si="110"/>
        <v>45.031183437613493</v>
      </c>
      <c r="AL168" s="32">
        <f t="shared" si="111"/>
        <v>-3.9154032907476244E-3</v>
      </c>
      <c r="AM168" s="31">
        <f t="shared" si="112"/>
        <v>-1.7202283418136264</v>
      </c>
      <c r="AN168" s="31">
        <f t="shared" si="122"/>
        <v>19.096222586704847</v>
      </c>
      <c r="AO168" s="31">
        <f t="shared" si="123"/>
        <v>-46.679990549216058</v>
      </c>
      <c r="AP168" s="30">
        <f t="shared" si="100"/>
        <v>23.609121289162623</v>
      </c>
      <c r="AQ168" s="30">
        <f t="shared" si="101"/>
        <v>-26.68237036067254</v>
      </c>
      <c r="AR168" s="31">
        <f t="shared" si="124"/>
        <v>8.002484033157554</v>
      </c>
      <c r="AS168" s="33">
        <f t="shared" si="125"/>
        <v>-115.51722444243731</v>
      </c>
      <c r="AT168" s="31">
        <f t="shared" si="113"/>
        <v>8.2835729376532361E-11</v>
      </c>
      <c r="AU168" s="31">
        <f t="shared" si="114"/>
        <v>2.5023200574117942E-4</v>
      </c>
      <c r="AV168" s="32">
        <f t="shared" si="115"/>
        <v>-1.7743625384580665E-13</v>
      </c>
      <c r="AW168" s="31">
        <f t="shared" si="116"/>
        <v>-1.1593760883834765E-5</v>
      </c>
      <c r="AX168" s="34">
        <f t="shared" si="126"/>
        <v>8.2658293122686555E-11</v>
      </c>
      <c r="AY168" s="35">
        <f t="shared" si="127"/>
        <v>2.3863824485734466E-4</v>
      </c>
      <c r="AZ168" s="10">
        <f t="shared" si="128"/>
        <v>8.0024840332402114</v>
      </c>
      <c r="BA168" s="10">
        <f t="shared" si="129"/>
        <v>-115.51698580419246</v>
      </c>
      <c r="BB168" s="10">
        <f t="shared" si="130"/>
        <v>64.483014195807542</v>
      </c>
      <c r="BC168" s="37"/>
      <c r="BD168" s="46">
        <f t="shared" si="131"/>
        <v>8</v>
      </c>
      <c r="BE168" s="46">
        <f t="shared" si="132"/>
        <v>-116</v>
      </c>
      <c r="BF168" s="46">
        <f t="shared" si="133"/>
        <v>64</v>
      </c>
    </row>
    <row r="169" spans="22:58" x14ac:dyDescent="0.2">
      <c r="V169" s="29">
        <v>2.65</v>
      </c>
      <c r="W169" s="36">
        <f t="shared" si="117"/>
        <v>4466.8359215096334</v>
      </c>
      <c r="X169" s="30">
        <f t="shared" si="102"/>
        <v>-0.43247621687911453</v>
      </c>
      <c r="Y169" s="31">
        <f t="shared" si="103"/>
        <v>-7.7704328367148499</v>
      </c>
      <c r="Z169" s="31">
        <f t="shared" si="104"/>
        <v>-65.872447298701488</v>
      </c>
      <c r="AA169" s="31">
        <f t="shared" si="105"/>
        <v>1.7254608209656127E-2</v>
      </c>
      <c r="AB169" s="31">
        <f t="shared" si="106"/>
        <v>-3.6102662386355382</v>
      </c>
      <c r="AC169" s="31">
        <f t="shared" si="118"/>
        <v>6.3252929310358796E-6</v>
      </c>
      <c r="AD169" s="31">
        <f t="shared" si="107"/>
        <v>6.9146586495384313E-2</v>
      </c>
      <c r="AE169" s="31">
        <f t="shared" si="119"/>
        <v>-8.1856481200913773</v>
      </c>
      <c r="AF169" s="31">
        <f t="shared" si="120"/>
        <v>-69.413566950841641</v>
      </c>
      <c r="AG169" s="31">
        <f t="shared" si="99"/>
        <v>92.110410468749379</v>
      </c>
      <c r="AH169" s="31">
        <f t="shared" si="108"/>
        <v>-76.225302331523807</v>
      </c>
      <c r="AI169" s="31">
        <f t="shared" si="109"/>
        <v>-89.991151747294495</v>
      </c>
      <c r="AJ169" s="31">
        <f t="shared" si="121"/>
        <v>3.1162898785917905</v>
      </c>
      <c r="AK169" s="31">
        <f t="shared" si="110"/>
        <v>45.690758539728556</v>
      </c>
      <c r="AL169" s="32">
        <f t="shared" si="111"/>
        <v>-4.0998434905863499E-3</v>
      </c>
      <c r="AM169" s="31">
        <f t="shared" si="112"/>
        <v>-1.7602726850951178</v>
      </c>
      <c r="AN169" s="31">
        <f t="shared" si="122"/>
        <v>18.997298172326776</v>
      </c>
      <c r="AO169" s="31">
        <f t="shared" si="123"/>
        <v>-46.060665892661056</v>
      </c>
      <c r="AP169" s="30">
        <f t="shared" si="100"/>
        <v>23.609121289162623</v>
      </c>
      <c r="AQ169" s="30">
        <f t="shared" si="101"/>
        <v>-26.68237036067254</v>
      </c>
      <c r="AR169" s="31">
        <f t="shared" si="124"/>
        <v>7.7384009807254834</v>
      </c>
      <c r="AS169" s="33">
        <f t="shared" si="125"/>
        <v>-115.4742328435027</v>
      </c>
      <c r="AT169" s="31">
        <f t="shared" si="113"/>
        <v>8.6741255616035068E-11</v>
      </c>
      <c r="AU169" s="31">
        <f t="shared" si="114"/>
        <v>2.5606065791922958E-4</v>
      </c>
      <c r="AV169" s="32">
        <f t="shared" si="115"/>
        <v>-1.8515087357823309E-13</v>
      </c>
      <c r="AW169" s="31">
        <f t="shared" si="116"/>
        <v>-1.1863814266606828E-5</v>
      </c>
      <c r="AX169" s="34">
        <f t="shared" si="126"/>
        <v>8.6556104742456828E-11</v>
      </c>
      <c r="AY169" s="35">
        <f t="shared" si="127"/>
        <v>2.4419684365262277E-4</v>
      </c>
      <c r="AZ169" s="10">
        <f t="shared" si="128"/>
        <v>7.73840098081204</v>
      </c>
      <c r="BA169" s="10">
        <f t="shared" si="129"/>
        <v>-115.47398864665905</v>
      </c>
      <c r="BB169" s="10">
        <f t="shared" si="130"/>
        <v>64.526011353340948</v>
      </c>
      <c r="BC169" s="48"/>
      <c r="BD169" s="46">
        <f t="shared" si="131"/>
        <v>8</v>
      </c>
      <c r="BE169" s="46">
        <f t="shared" si="132"/>
        <v>-115</v>
      </c>
      <c r="BF169" s="46">
        <f t="shared" si="133"/>
        <v>65</v>
      </c>
    </row>
    <row r="170" spans="22:58" x14ac:dyDescent="0.2">
      <c r="V170" s="29">
        <v>2.66</v>
      </c>
      <c r="W170" s="38">
        <f t="shared" si="117"/>
        <v>4570.8818961487559</v>
      </c>
      <c r="X170" s="30">
        <f t="shared" si="102"/>
        <v>-0.43247621687911453</v>
      </c>
      <c r="Y170" s="31">
        <f t="shared" si="103"/>
        <v>-7.9376487370337534</v>
      </c>
      <c r="Z170" s="31">
        <f t="shared" si="104"/>
        <v>-66.360839980919422</v>
      </c>
      <c r="AA170" s="31">
        <f t="shared" si="105"/>
        <v>1.8066103759211222E-2</v>
      </c>
      <c r="AB170" s="31">
        <f t="shared" si="106"/>
        <v>-3.6941299230006925</v>
      </c>
      <c r="AC170" s="31">
        <f t="shared" si="118"/>
        <v>6.6233945758266638E-6</v>
      </c>
      <c r="AD170" s="31">
        <f t="shared" si="107"/>
        <v>7.0757215781926022E-2</v>
      </c>
      <c r="AE170" s="31">
        <f t="shared" si="119"/>
        <v>-8.3520522267590795</v>
      </c>
      <c r="AF170" s="31">
        <f t="shared" si="120"/>
        <v>-69.984212688138186</v>
      </c>
      <c r="AG170" s="31">
        <f t="shared" si="99"/>
        <v>92.110410468749379</v>
      </c>
      <c r="AH170" s="31">
        <f t="shared" si="108"/>
        <v>-76.42530232686218</v>
      </c>
      <c r="AI170" s="31">
        <f t="shared" si="109"/>
        <v>-89.991353158112673</v>
      </c>
      <c r="AJ170" s="31">
        <f t="shared" si="121"/>
        <v>3.2198509432192779</v>
      </c>
      <c r="AK170" s="31">
        <f t="shared" si="110"/>
        <v>46.349967631437181</v>
      </c>
      <c r="AL170" s="32">
        <f t="shared" si="111"/>
        <v>-4.292967694203685E-3</v>
      </c>
      <c r="AM170" s="31">
        <f t="shared" si="112"/>
        <v>-1.8012479999297493</v>
      </c>
      <c r="AN170" s="31">
        <f t="shared" si="122"/>
        <v>18.900666117412271</v>
      </c>
      <c r="AO170" s="31">
        <f t="shared" si="123"/>
        <v>-45.442633526605242</v>
      </c>
      <c r="AP170" s="30">
        <f t="shared" si="100"/>
        <v>23.609121289162623</v>
      </c>
      <c r="AQ170" s="30">
        <f t="shared" si="101"/>
        <v>-26.68237036067254</v>
      </c>
      <c r="AR170" s="31">
        <f t="shared" si="124"/>
        <v>7.4753648191432767</v>
      </c>
      <c r="AS170" s="33">
        <f t="shared" si="125"/>
        <v>-115.42684621474342</v>
      </c>
      <c r="AT170" s="31">
        <f t="shared" si="113"/>
        <v>9.082807541924612E-11</v>
      </c>
      <c r="AU170" s="31">
        <f t="shared" si="114"/>
        <v>2.6202507684746501E-4</v>
      </c>
      <c r="AV170" s="32">
        <f t="shared" si="115"/>
        <v>-1.9479414824376615E-13</v>
      </c>
      <c r="AW170" s="31">
        <f t="shared" si="116"/>
        <v>-1.2140158000739202E-5</v>
      </c>
      <c r="AX170" s="34">
        <f t="shared" si="126"/>
        <v>9.0633281271002349E-11</v>
      </c>
      <c r="AY170" s="35">
        <f t="shared" si="127"/>
        <v>2.4988491884672583E-4</v>
      </c>
      <c r="AZ170" s="10">
        <f t="shared" si="128"/>
        <v>7.4753648192339099</v>
      </c>
      <c r="BA170" s="10">
        <f t="shared" si="129"/>
        <v>-115.42659632982458</v>
      </c>
      <c r="BB170" s="10">
        <f t="shared" si="130"/>
        <v>64.573403670175423</v>
      </c>
      <c r="BC170" s="37"/>
      <c r="BD170" s="46">
        <f t="shared" si="131"/>
        <v>7</v>
      </c>
      <c r="BE170" s="46">
        <f t="shared" si="132"/>
        <v>-115</v>
      </c>
      <c r="BF170" s="46">
        <f t="shared" si="133"/>
        <v>65</v>
      </c>
    </row>
    <row r="171" spans="22:58" x14ac:dyDescent="0.2">
      <c r="V171" s="29">
        <v>2.67</v>
      </c>
      <c r="W171" s="36">
        <f t="shared" si="117"/>
        <v>4677.3514128719835</v>
      </c>
      <c r="X171" s="30">
        <f t="shared" si="102"/>
        <v>-0.43247621687911453</v>
      </c>
      <c r="Y171" s="31">
        <f t="shared" si="103"/>
        <v>-8.106107435643672</v>
      </c>
      <c r="Z171" s="31">
        <f t="shared" si="104"/>
        <v>-66.841663005925227</v>
      </c>
      <c r="AA171" s="31">
        <f t="shared" si="105"/>
        <v>1.8915681428472206E-2</v>
      </c>
      <c r="AB171" s="31">
        <f t="shared" si="106"/>
        <v>-3.7799306350142161</v>
      </c>
      <c r="AC171" s="31">
        <f t="shared" si="118"/>
        <v>6.9355452951032986E-6</v>
      </c>
      <c r="AD171" s="31">
        <f t="shared" si="107"/>
        <v>7.2405361328221174E-2</v>
      </c>
      <c r="AE171" s="31">
        <f t="shared" si="119"/>
        <v>-8.519661035549019</v>
      </c>
      <c r="AF171" s="31">
        <f t="shared" si="120"/>
        <v>-70.549188279611215</v>
      </c>
      <c r="AG171" s="31">
        <f t="shared" si="99"/>
        <v>92.110410468749379</v>
      </c>
      <c r="AH171" s="31">
        <f t="shared" si="108"/>
        <v>-76.625302322410334</v>
      </c>
      <c r="AI171" s="31">
        <f t="shared" si="109"/>
        <v>-89.991549984261084</v>
      </c>
      <c r="AJ171" s="31">
        <f t="shared" si="121"/>
        <v>3.3257092820707772</v>
      </c>
      <c r="AK171" s="31">
        <f t="shared" si="110"/>
        <v>47.008462200577775</v>
      </c>
      <c r="AL171" s="32">
        <f t="shared" si="111"/>
        <v>-4.495184356965662E-3</v>
      </c>
      <c r="AM171" s="31">
        <f t="shared" si="112"/>
        <v>-1.8431758442228134</v>
      </c>
      <c r="AN171" s="31">
        <f t="shared" si="122"/>
        <v>18.806322244052854</v>
      </c>
      <c r="AO171" s="31">
        <f t="shared" si="123"/>
        <v>-44.826263627906123</v>
      </c>
      <c r="AP171" s="30">
        <f t="shared" si="100"/>
        <v>23.609121289162623</v>
      </c>
      <c r="AQ171" s="30">
        <f t="shared" si="101"/>
        <v>-26.68237036067254</v>
      </c>
      <c r="AR171" s="31">
        <f t="shared" si="124"/>
        <v>7.2134121369939201</v>
      </c>
      <c r="AS171" s="33">
        <f t="shared" si="125"/>
        <v>-115.37545190751734</v>
      </c>
      <c r="AT171" s="31">
        <f t="shared" si="113"/>
        <v>9.5109689370696885E-11</v>
      </c>
      <c r="AU171" s="31">
        <f t="shared" si="114"/>
        <v>2.6812842493974872E-4</v>
      </c>
      <c r="AV171" s="32">
        <f t="shared" si="115"/>
        <v>-2.0443742290929927E-13</v>
      </c>
      <c r="AW171" s="31">
        <f t="shared" si="116"/>
        <v>-1.2422938607337538E-5</v>
      </c>
      <c r="AX171" s="34">
        <f t="shared" si="126"/>
        <v>9.4905251947787582E-11</v>
      </c>
      <c r="AY171" s="35">
        <f t="shared" si="127"/>
        <v>2.557054863324112E-4</v>
      </c>
      <c r="AZ171" s="10">
        <f t="shared" si="128"/>
        <v>7.2134121370888256</v>
      </c>
      <c r="BA171" s="10">
        <f t="shared" si="129"/>
        <v>-115.37519620203101</v>
      </c>
      <c r="BB171" s="10">
        <f t="shared" si="130"/>
        <v>64.624803797968994</v>
      </c>
      <c r="BC171" s="48"/>
      <c r="BD171" s="46">
        <f t="shared" si="131"/>
        <v>7</v>
      </c>
      <c r="BE171" s="46">
        <f t="shared" si="132"/>
        <v>-115</v>
      </c>
      <c r="BF171" s="46">
        <f t="shared" si="133"/>
        <v>65</v>
      </c>
    </row>
    <row r="172" spans="22:58" x14ac:dyDescent="0.2">
      <c r="V172" s="29">
        <v>2.68</v>
      </c>
      <c r="W172" s="38">
        <f t="shared" si="117"/>
        <v>4786.3009232263885</v>
      </c>
      <c r="X172" s="30">
        <f t="shared" si="102"/>
        <v>-0.43247621687911453</v>
      </c>
      <c r="Y172" s="31">
        <f t="shared" si="103"/>
        <v>-8.2757703681182466</v>
      </c>
      <c r="Z172" s="31">
        <f t="shared" si="104"/>
        <v>-67.314900357571631</v>
      </c>
      <c r="AA172" s="31">
        <f t="shared" si="105"/>
        <v>1.9805120365709913E-2</v>
      </c>
      <c r="AB172" s="31">
        <f t="shared" si="106"/>
        <v>-3.8677123272031015</v>
      </c>
      <c r="AC172" s="31">
        <f t="shared" si="118"/>
        <v>7.2624072017506841E-6</v>
      </c>
      <c r="AD172" s="31">
        <f t="shared" si="107"/>
        <v>7.4091896991937994E-2</v>
      </c>
      <c r="AE172" s="31">
        <f t="shared" si="119"/>
        <v>-8.6884342022244496</v>
      </c>
      <c r="AF172" s="31">
        <f t="shared" si="120"/>
        <v>-71.108520787782794</v>
      </c>
      <c r="AG172" s="31">
        <f t="shared" si="99"/>
        <v>92.110410468749379</v>
      </c>
      <c r="AH172" s="31">
        <f t="shared" si="108"/>
        <v>-76.825302318158876</v>
      </c>
      <c r="AI172" s="31">
        <f t="shared" si="109"/>
        <v>-89.991742330099569</v>
      </c>
      <c r="AJ172" s="31">
        <f t="shared" si="121"/>
        <v>3.4338587073962765</v>
      </c>
      <c r="AK172" s="31">
        <f t="shared" si="110"/>
        <v>47.665895622497224</v>
      </c>
      <c r="AL172" s="32">
        <f t="shared" si="111"/>
        <v>-4.7069211062124531E-3</v>
      </c>
      <c r="AM172" s="31">
        <f t="shared" si="112"/>
        <v>-1.886078268950611</v>
      </c>
      <c r="AN172" s="31">
        <f t="shared" si="122"/>
        <v>18.714259936880566</v>
      </c>
      <c r="AO172" s="31">
        <f t="shared" si="123"/>
        <v>-44.211924976552957</v>
      </c>
      <c r="AP172" s="30">
        <f t="shared" si="100"/>
        <v>23.609121289162623</v>
      </c>
      <c r="AQ172" s="30">
        <f t="shared" si="101"/>
        <v>-26.68237036067254</v>
      </c>
      <c r="AR172" s="31">
        <f t="shared" si="124"/>
        <v>6.9525766631461998</v>
      </c>
      <c r="AS172" s="33">
        <f t="shared" si="125"/>
        <v>-115.32044576433574</v>
      </c>
      <c r="AT172" s="31">
        <f t="shared" si="113"/>
        <v>9.9591883435186309E-11</v>
      </c>
      <c r="AU172" s="31">
        <f t="shared" si="114"/>
        <v>2.7437393827202687E-4</v>
      </c>
      <c r="AV172" s="32">
        <f t="shared" si="115"/>
        <v>-2.1408069757483239E-13</v>
      </c>
      <c r="AW172" s="31">
        <f t="shared" si="116"/>
        <v>-1.2712306020422532E-5</v>
      </c>
      <c r="AX172" s="34">
        <f t="shared" si="126"/>
        <v>9.9377802737611474E-11</v>
      </c>
      <c r="AY172" s="35">
        <f t="shared" si="127"/>
        <v>2.6166163225160432E-4</v>
      </c>
      <c r="AZ172" s="10">
        <f t="shared" si="128"/>
        <v>6.9525766632455772</v>
      </c>
      <c r="BA172" s="10">
        <f t="shared" si="129"/>
        <v>-115.32018410270349</v>
      </c>
      <c r="BB172" s="10">
        <f t="shared" si="130"/>
        <v>64.679815897296507</v>
      </c>
      <c r="BC172" s="37"/>
      <c r="BD172" s="46">
        <f t="shared" si="131"/>
        <v>7</v>
      </c>
      <c r="BE172" s="46">
        <f t="shared" si="132"/>
        <v>-115</v>
      </c>
      <c r="BF172" s="46">
        <f t="shared" si="133"/>
        <v>65</v>
      </c>
    </row>
    <row r="173" spans="22:58" x14ac:dyDescent="0.2">
      <c r="V173" s="29">
        <v>2.69</v>
      </c>
      <c r="W173" s="36">
        <f t="shared" si="117"/>
        <v>4897.7881936844624</v>
      </c>
      <c r="X173" s="30">
        <f t="shared" si="102"/>
        <v>-0.43247621687911453</v>
      </c>
      <c r="Y173" s="31">
        <f t="shared" si="103"/>
        <v>-8.4465995196939154</v>
      </c>
      <c r="Z173" s="31">
        <f t="shared" si="104"/>
        <v>-67.780544617691191</v>
      </c>
      <c r="AA173" s="31">
        <f t="shared" si="105"/>
        <v>2.0736282072438692E-2</v>
      </c>
      <c r="AB173" s="31">
        <f t="shared" si="106"/>
        <v>-3.9575198932777478</v>
      </c>
      <c r="AC173" s="31">
        <f t="shared" si="118"/>
        <v>7.6046736083050379E-6</v>
      </c>
      <c r="AD173" s="31">
        <f t="shared" si="107"/>
        <v>7.5817716984911909E-2</v>
      </c>
      <c r="AE173" s="31">
        <f t="shared" si="119"/>
        <v>-8.8583318498269819</v>
      </c>
      <c r="AF173" s="31">
        <f t="shared" si="120"/>
        <v>-71.662246793984025</v>
      </c>
      <c r="AG173" s="31">
        <f t="shared" si="99"/>
        <v>92.110410468749379</v>
      </c>
      <c r="AH173" s="31">
        <f t="shared" si="108"/>
        <v>-77.025302314098766</v>
      </c>
      <c r="AI173" s="31">
        <f t="shared" si="109"/>
        <v>-89.991930297612427</v>
      </c>
      <c r="AJ173" s="31">
        <f t="shared" si="121"/>
        <v>3.5442906392341964</v>
      </c>
      <c r="AK173" s="31">
        <f t="shared" si="110"/>
        <v>48.321924066651817</v>
      </c>
      <c r="AL173" s="32">
        <f t="shared" si="111"/>
        <v>-4.928625637292983E-3</v>
      </c>
      <c r="AM173" s="31">
        <f t="shared" si="112"/>
        <v>-1.9299778289988556</v>
      </c>
      <c r="AN173" s="31">
        <f t="shared" si="122"/>
        <v>18.624470168247516</v>
      </c>
      <c r="AO173" s="31">
        <f t="shared" si="123"/>
        <v>-43.599984059959468</v>
      </c>
      <c r="AP173" s="30">
        <f t="shared" si="100"/>
        <v>23.609121289162623</v>
      </c>
      <c r="AQ173" s="30">
        <f t="shared" si="101"/>
        <v>-26.68237036067254</v>
      </c>
      <c r="AR173" s="31">
        <f t="shared" si="124"/>
        <v>6.6928892469106209</v>
      </c>
      <c r="AS173" s="33">
        <f t="shared" si="125"/>
        <v>-115.26223085394349</v>
      </c>
      <c r="AT173" s="31">
        <f t="shared" si="113"/>
        <v>1.0428430088737955E-10</v>
      </c>
      <c r="AU173" s="31">
        <f t="shared" si="114"/>
        <v>2.8076492829813581E-4</v>
      </c>
      <c r="AV173" s="32">
        <f t="shared" si="115"/>
        <v>-2.2372397224036549E-13</v>
      </c>
      <c r="AW173" s="31">
        <f t="shared" si="116"/>
        <v>-1.3008413666426796E-5</v>
      </c>
      <c r="AX173" s="34">
        <f t="shared" si="126"/>
        <v>1.0406057691513918E-10</v>
      </c>
      <c r="AY173" s="35">
        <f t="shared" si="127"/>
        <v>2.6775651463170901E-4</v>
      </c>
      <c r="AZ173" s="10">
        <f t="shared" si="128"/>
        <v>6.6928892470146817</v>
      </c>
      <c r="BA173" s="10">
        <f t="shared" si="129"/>
        <v>-115.26196309742886</v>
      </c>
      <c r="BB173" s="10">
        <f t="shared" si="130"/>
        <v>64.738036902571139</v>
      </c>
      <c r="BC173" s="48"/>
      <c r="BD173" s="46">
        <f t="shared" si="131"/>
        <v>7</v>
      </c>
      <c r="BE173" s="46">
        <f t="shared" si="132"/>
        <v>-115</v>
      </c>
      <c r="BF173" s="46">
        <f t="shared" si="133"/>
        <v>65</v>
      </c>
    </row>
    <row r="174" spans="22:58" x14ac:dyDescent="0.2">
      <c r="V174" s="29">
        <v>2.7</v>
      </c>
      <c r="W174" s="38">
        <f t="shared" si="117"/>
        <v>5011.8723362727269</v>
      </c>
      <c r="X174" s="30">
        <f t="shared" si="102"/>
        <v>-0.43247621687911453</v>
      </c>
      <c r="Y174" s="31">
        <f t="shared" si="103"/>
        <v>-8.6185574691652853</v>
      </c>
      <c r="Z174" s="31">
        <f t="shared" si="104"/>
        <v>-68.238596575981759</v>
      </c>
      <c r="AA174" s="31">
        <f t="shared" si="105"/>
        <v>2.1711114141854952E-2</v>
      </c>
      <c r="AB174" s="31">
        <f t="shared" si="106"/>
        <v>-4.0493991842483998</v>
      </c>
      <c r="AC174" s="31">
        <f t="shared" si="118"/>
        <v>7.9630705062129691E-6</v>
      </c>
      <c r="AD174" s="31">
        <f t="shared" si="107"/>
        <v>7.7583736347213619E-2</v>
      </c>
      <c r="AE174" s="31">
        <f t="shared" si="119"/>
        <v>-9.0293146088320384</v>
      </c>
      <c r="AF174" s="31">
        <f t="shared" si="120"/>
        <v>-72.210412023882952</v>
      </c>
      <c r="AG174" s="31">
        <f t="shared" si="99"/>
        <v>92.110410468749379</v>
      </c>
      <c r="AH174" s="31">
        <f t="shared" si="108"/>
        <v>-77.225302310221394</v>
      </c>
      <c r="AI174" s="31">
        <f t="shared" si="109"/>
        <v>-89.992113986462485</v>
      </c>
      <c r="AJ174" s="31">
        <f t="shared" si="121"/>
        <v>3.6569941413931799</v>
      </c>
      <c r="AK174" s="31">
        <f t="shared" si="110"/>
        <v>48.976207385325324</v>
      </c>
      <c r="AL174" s="32">
        <f t="shared" si="111"/>
        <v>-5.1607666511240026E-3</v>
      </c>
      <c r="AM174" s="31">
        <f t="shared" si="112"/>
        <v>-1.9748975942076474</v>
      </c>
      <c r="AN174" s="31">
        <f t="shared" si="122"/>
        <v>18.536941533270042</v>
      </c>
      <c r="AO174" s="31">
        <f t="shared" si="123"/>
        <v>-42.990804195344808</v>
      </c>
      <c r="AP174" s="30">
        <f t="shared" si="100"/>
        <v>23.609121289162623</v>
      </c>
      <c r="AQ174" s="30">
        <f t="shared" si="101"/>
        <v>-26.68237036067254</v>
      </c>
      <c r="AR174" s="31">
        <f t="shared" si="124"/>
        <v>6.4343778529280904</v>
      </c>
      <c r="AS174" s="33">
        <f t="shared" si="125"/>
        <v>-115.20121621922776</v>
      </c>
      <c r="AT174" s="31">
        <f t="shared" si="113"/>
        <v>1.0920044231180779E-10</v>
      </c>
      <c r="AU174" s="31">
        <f t="shared" si="114"/>
        <v>2.873047836055826E-4</v>
      </c>
      <c r="AV174" s="32">
        <f t="shared" si="115"/>
        <v>-2.3336724690589863E-13</v>
      </c>
      <c r="AW174" s="31">
        <f t="shared" si="116"/>
        <v>-1.331141854554373E-5</v>
      </c>
      <c r="AX174" s="34">
        <f t="shared" si="126"/>
        <v>1.0896707506490189E-10</v>
      </c>
      <c r="AY174" s="35">
        <f t="shared" si="127"/>
        <v>2.7399336506003888E-4</v>
      </c>
      <c r="AZ174" s="10">
        <f t="shared" si="128"/>
        <v>6.4343778530370574</v>
      </c>
      <c r="BA174" s="10">
        <f t="shared" si="129"/>
        <v>-115.2009422258627</v>
      </c>
      <c r="BB174" s="10">
        <f t="shared" si="130"/>
        <v>64.799057774137296</v>
      </c>
      <c r="BC174" s="37"/>
      <c r="BD174" s="46">
        <f t="shared" si="131"/>
        <v>6</v>
      </c>
      <c r="BE174" s="46">
        <f t="shared" si="132"/>
        <v>-115</v>
      </c>
      <c r="BF174" s="46">
        <f t="shared" si="133"/>
        <v>65</v>
      </c>
    </row>
    <row r="175" spans="22:58" x14ac:dyDescent="0.2">
      <c r="V175" s="29">
        <v>2.71</v>
      </c>
      <c r="W175" s="36">
        <f t="shared" si="117"/>
        <v>5128.6138399136516</v>
      </c>
      <c r="X175" s="30">
        <f t="shared" si="102"/>
        <v>-0.43247621687911453</v>
      </c>
      <c r="Y175" s="31">
        <f t="shared" si="103"/>
        <v>-8.7916074281974428</v>
      </c>
      <c r="Z175" s="31">
        <f t="shared" si="104"/>
        <v>-68.689064836876994</v>
      </c>
      <c r="AA175" s="31">
        <f t="shared" si="105"/>
        <v>2.2731654159887843E-2</v>
      </c>
      <c r="AB175" s="31">
        <f t="shared" si="106"/>
        <v>-4.1433970245138063</v>
      </c>
      <c r="AC175" s="31">
        <f t="shared" si="118"/>
        <v>8.3383580971623953E-6</v>
      </c>
      <c r="AD175" s="31">
        <f t="shared" si="107"/>
        <v>7.9390891432254751E-2</v>
      </c>
      <c r="AE175" s="31">
        <f t="shared" si="119"/>
        <v>-9.2013436525585739</v>
      </c>
      <c r="AF175" s="31">
        <f t="shared" si="120"/>
        <v>-72.753070969958543</v>
      </c>
      <c r="AG175" s="31">
        <f t="shared" si="99"/>
        <v>92.110410468749379</v>
      </c>
      <c r="AH175" s="31">
        <f t="shared" si="108"/>
        <v>-77.425302306518532</v>
      </c>
      <c r="AI175" s="31">
        <f t="shared" si="109"/>
        <v>-89.992293494043992</v>
      </c>
      <c r="AJ175" s="31">
        <f t="shared" si="121"/>
        <v>3.7719559670209217</v>
      </c>
      <c r="AK175" s="31">
        <f t="shared" si="110"/>
        <v>49.628409978929042</v>
      </c>
      <c r="AL175" s="32">
        <f t="shared" si="111"/>
        <v>-5.4038348351355091E-3</v>
      </c>
      <c r="AM175" s="31">
        <f t="shared" si="112"/>
        <v>-2.0208611606244746</v>
      </c>
      <c r="AN175" s="31">
        <f t="shared" si="122"/>
        <v>18.451660294416634</v>
      </c>
      <c r="AO175" s="31">
        <f t="shared" si="123"/>
        <v>-42.384744675739427</v>
      </c>
      <c r="AP175" s="30">
        <f t="shared" si="100"/>
        <v>23.609121289162623</v>
      </c>
      <c r="AQ175" s="30">
        <f t="shared" si="101"/>
        <v>-26.68237036067254</v>
      </c>
      <c r="AR175" s="31">
        <f t="shared" si="124"/>
        <v>6.1770675703481395</v>
      </c>
      <c r="AS175" s="33">
        <f t="shared" si="125"/>
        <v>-115.13781564569797</v>
      </c>
      <c r="AT175" s="31">
        <f t="shared" si="113"/>
        <v>1.1434609367326991E-10</v>
      </c>
      <c r="AU175" s="31">
        <f t="shared" si="114"/>
        <v>2.9399697171221496E-4</v>
      </c>
      <c r="AV175" s="32">
        <f t="shared" si="115"/>
        <v>-2.4493917650453838E-13</v>
      </c>
      <c r="AW175" s="31">
        <f t="shared" si="116"/>
        <v>-1.3621481314970954E-5</v>
      </c>
      <c r="AX175" s="34">
        <f t="shared" si="126"/>
        <v>1.1410115449676536E-10</v>
      </c>
      <c r="AY175" s="35">
        <f t="shared" si="127"/>
        <v>2.80375490397244E-4</v>
      </c>
      <c r="AZ175" s="10">
        <f t="shared" si="128"/>
        <v>6.1770675704622402</v>
      </c>
      <c r="BA175" s="10">
        <f t="shared" si="129"/>
        <v>-115.13753527020758</v>
      </c>
      <c r="BB175" s="10">
        <f t="shared" si="130"/>
        <v>64.862464729792421</v>
      </c>
      <c r="BC175" s="48"/>
      <c r="BD175" s="46">
        <f t="shared" si="131"/>
        <v>6</v>
      </c>
      <c r="BE175" s="46">
        <f t="shared" si="132"/>
        <v>-115</v>
      </c>
      <c r="BF175" s="46">
        <f t="shared" si="133"/>
        <v>65</v>
      </c>
    </row>
    <row r="176" spans="22:58" x14ac:dyDescent="0.2">
      <c r="V176" s="29">
        <v>2.72</v>
      </c>
      <c r="W176" s="38">
        <f t="shared" si="117"/>
        <v>5248.0746024977288</v>
      </c>
      <c r="X176" s="30">
        <f t="shared" si="102"/>
        <v>-0.43247621687911453</v>
      </c>
      <c r="Y176" s="31">
        <f t="shared" si="103"/>
        <v>-8.9657132762040863</v>
      </c>
      <c r="Z176" s="31">
        <f t="shared" si="104"/>
        <v>-69.131965425470412</v>
      </c>
      <c r="AA176" s="31">
        <f t="shared" si="105"/>
        <v>2.3800033775295833E-2</v>
      </c>
      <c r="AB176" s="31">
        <f t="shared" si="106"/>
        <v>-4.2395612278942618</v>
      </c>
      <c r="AC176" s="31">
        <f t="shared" si="118"/>
        <v>8.7313324112008786E-6</v>
      </c>
      <c r="AD176" s="31">
        <f t="shared" si="107"/>
        <v>8.1240140403191316E-2</v>
      </c>
      <c r="AE176" s="31">
        <f t="shared" si="119"/>
        <v>-9.3743807279754954</v>
      </c>
      <c r="AF176" s="31">
        <f t="shared" si="120"/>
        <v>-73.290286512961472</v>
      </c>
      <c r="AG176" s="31">
        <f t="shared" si="99"/>
        <v>92.110410468749379</v>
      </c>
      <c r="AH176" s="31">
        <f t="shared" si="108"/>
        <v>-77.625302302982305</v>
      </c>
      <c r="AI176" s="31">
        <f t="shared" si="109"/>
        <v>-89.992468915534218</v>
      </c>
      <c r="AJ176" s="31">
        <f t="shared" si="121"/>
        <v>3.8891606133596484</v>
      </c>
      <c r="AK176" s="31">
        <f t="shared" si="110"/>
        <v>50.278201632627528</v>
      </c>
      <c r="AL176" s="32">
        <f t="shared" si="111"/>
        <v>-5.6583438895894556E-3</v>
      </c>
      <c r="AM176" s="31">
        <f t="shared" si="112"/>
        <v>-2.0678926619667064</v>
      </c>
      <c r="AN176" s="31">
        <f t="shared" si="122"/>
        <v>18.368610435237134</v>
      </c>
      <c r="AO176" s="31">
        <f t="shared" si="123"/>
        <v>-41.782159944873399</v>
      </c>
      <c r="AP176" s="30">
        <f t="shared" si="100"/>
        <v>23.609121289162623</v>
      </c>
      <c r="AQ176" s="30">
        <f t="shared" si="101"/>
        <v>-26.68237036067254</v>
      </c>
      <c r="AR176" s="31">
        <f t="shared" si="124"/>
        <v>5.9209806357517216</v>
      </c>
      <c r="AS176" s="33">
        <f t="shared" si="125"/>
        <v>-115.07244645783487</v>
      </c>
      <c r="AT176" s="31">
        <f t="shared" si="113"/>
        <v>1.1973475555629708E-10</v>
      </c>
      <c r="AU176" s="31">
        <f t="shared" si="114"/>
        <v>3.0084504090474828E-4</v>
      </c>
      <c r="AV176" s="32">
        <f t="shared" si="115"/>
        <v>-2.5651110610317818E-13</v>
      </c>
      <c r="AW176" s="31">
        <f t="shared" si="116"/>
        <v>-1.3938766374092994E-5</v>
      </c>
      <c r="AX176" s="34">
        <f t="shared" si="126"/>
        <v>1.1947824445019391E-10</v>
      </c>
      <c r="AY176" s="35">
        <f t="shared" si="127"/>
        <v>2.8690627453065528E-4</v>
      </c>
      <c r="AZ176" s="10">
        <f t="shared" si="128"/>
        <v>5.9209806358712003</v>
      </c>
      <c r="BA176" s="10">
        <f t="shared" si="129"/>
        <v>-115.07215955156035</v>
      </c>
      <c r="BB176" s="10">
        <f t="shared" si="130"/>
        <v>64.927840448439653</v>
      </c>
      <c r="BC176" s="37"/>
      <c r="BD176" s="46">
        <f t="shared" si="131"/>
        <v>6</v>
      </c>
      <c r="BE176" s="46">
        <f t="shared" si="132"/>
        <v>-115</v>
      </c>
      <c r="BF176" s="46">
        <f t="shared" si="133"/>
        <v>65</v>
      </c>
    </row>
    <row r="177" spans="22:58" x14ac:dyDescent="0.2">
      <c r="V177" s="29">
        <v>2.73</v>
      </c>
      <c r="W177" s="36">
        <f t="shared" si="117"/>
        <v>5370.3179637025296</v>
      </c>
      <c r="X177" s="30">
        <f t="shared" si="102"/>
        <v>-0.43247621687911453</v>
      </c>
      <c r="Y177" s="31">
        <f t="shared" si="103"/>
        <v>-9.140839590956034</v>
      </c>
      <c r="Z177" s="31">
        <f t="shared" si="104"/>
        <v>-69.567321394391712</v>
      </c>
      <c r="AA177" s="31">
        <f t="shared" si="105"/>
        <v>2.4918482945348396E-2</v>
      </c>
      <c r="AB177" s="31">
        <f t="shared" si="106"/>
        <v>-4.3379406135784473</v>
      </c>
      <c r="AC177" s="31">
        <f t="shared" si="118"/>
        <v>9.1428269981406192E-6</v>
      </c>
      <c r="AD177" s="31">
        <f t="shared" si="107"/>
        <v>8.3132463740885565E-2</v>
      </c>
      <c r="AE177" s="31">
        <f t="shared" si="119"/>
        <v>-9.5483881820628014</v>
      </c>
      <c r="AF177" s="31">
        <f t="shared" si="120"/>
        <v>-73.822129544229284</v>
      </c>
      <c r="AG177" s="31">
        <f t="shared" si="99"/>
        <v>92.110410468749379</v>
      </c>
      <c r="AH177" s="31">
        <f t="shared" si="108"/>
        <v>-77.825302299605255</v>
      </c>
      <c r="AI177" s="31">
        <f t="shared" si="109"/>
        <v>-89.992640343943975</v>
      </c>
      <c r="AJ177" s="31">
        <f t="shared" si="121"/>
        <v>4.0085903852119618</v>
      </c>
      <c r="AK177" s="31">
        <f t="shared" si="110"/>
        <v>50.92525831936414</v>
      </c>
      <c r="AL177" s="32">
        <f t="shared" si="111"/>
        <v>-5.9248316013042332E-3</v>
      </c>
      <c r="AM177" s="31">
        <f t="shared" si="112"/>
        <v>-2.1160167812946669</v>
      </c>
      <c r="AN177" s="31">
        <f t="shared" si="122"/>
        <v>18.287773722754778</v>
      </c>
      <c r="AO177" s="31">
        <f t="shared" si="123"/>
        <v>-41.183398805874504</v>
      </c>
      <c r="AP177" s="30">
        <f t="shared" si="100"/>
        <v>23.609121289162623</v>
      </c>
      <c r="AQ177" s="30">
        <f t="shared" si="101"/>
        <v>-26.68237036067254</v>
      </c>
      <c r="AR177" s="31">
        <f t="shared" si="124"/>
        <v>5.6661364691820602</v>
      </c>
      <c r="AS177" s="33">
        <f t="shared" si="125"/>
        <v>-115.00552835010379</v>
      </c>
      <c r="AT177" s="31">
        <f t="shared" si="113"/>
        <v>1.2537799989048728E-10</v>
      </c>
      <c r="AU177" s="31">
        <f t="shared" si="114"/>
        <v>3.0785262212011232E-4</v>
      </c>
      <c r="AV177" s="32">
        <f t="shared" si="115"/>
        <v>-2.6808303570181799E-13</v>
      </c>
      <c r="AW177" s="31">
        <f t="shared" si="116"/>
        <v>-1.4263441951647966E-5</v>
      </c>
      <c r="AX177" s="34">
        <f t="shared" si="126"/>
        <v>1.2510991685478546E-10</v>
      </c>
      <c r="AY177" s="35">
        <f t="shared" si="127"/>
        <v>2.9358918016846437E-4</v>
      </c>
      <c r="AZ177" s="10">
        <f t="shared" si="128"/>
        <v>5.6661364693071699</v>
      </c>
      <c r="BA177" s="10">
        <f t="shared" si="129"/>
        <v>-115.00523476092361</v>
      </c>
      <c r="BB177" s="10">
        <f t="shared" si="130"/>
        <v>64.994765239076386</v>
      </c>
      <c r="BC177" s="48"/>
      <c r="BD177" s="46">
        <f t="shared" si="131"/>
        <v>6</v>
      </c>
      <c r="BE177" s="46">
        <f t="shared" si="132"/>
        <v>-115</v>
      </c>
      <c r="BF177" s="46">
        <f t="shared" si="133"/>
        <v>65</v>
      </c>
    </row>
    <row r="178" spans="22:58" x14ac:dyDescent="0.2">
      <c r="V178" s="29">
        <v>2.74</v>
      </c>
      <c r="W178" s="38">
        <f t="shared" si="117"/>
        <v>5495.4087385762532</v>
      </c>
      <c r="X178" s="30">
        <f t="shared" si="102"/>
        <v>-0.43247621687911453</v>
      </c>
      <c r="Y178" s="31">
        <f t="shared" si="103"/>
        <v>-9.3169516750985153</v>
      </c>
      <c r="Z178" s="31">
        <f t="shared" si="104"/>
        <v>-69.995162433367312</v>
      </c>
      <c r="AA178" s="31">
        <f t="shared" si="105"/>
        <v>2.608933436386951E-2</v>
      </c>
      <c r="AB178" s="31">
        <f t="shared" si="106"/>
        <v>-4.4385850219511136</v>
      </c>
      <c r="AC178" s="31">
        <f t="shared" si="118"/>
        <v>9.5737146845352899E-6</v>
      </c>
      <c r="AD178" s="31">
        <f t="shared" si="107"/>
        <v>8.5068864763696392E-2</v>
      </c>
      <c r="AE178" s="31">
        <f t="shared" si="119"/>
        <v>-9.7233289838990764</v>
      </c>
      <c r="AF178" s="31">
        <f t="shared" si="120"/>
        <v>-74.348678590554726</v>
      </c>
      <c r="AG178" s="31">
        <f t="shared" si="99"/>
        <v>92.110410468749379</v>
      </c>
      <c r="AH178" s="31">
        <f t="shared" si="108"/>
        <v>-78.025302296380204</v>
      </c>
      <c r="AI178" s="31">
        <f t="shared" si="109"/>
        <v>-89.992807870166843</v>
      </c>
      <c r="AJ178" s="31">
        <f t="shared" si="121"/>
        <v>4.1302254665725684</v>
      </c>
      <c r="AK178" s="31">
        <f t="shared" si="110"/>
        <v>51.569262964748013</v>
      </c>
      <c r="AL178" s="32">
        <f t="shared" si="111"/>
        <v>-6.2038609669592144E-3</v>
      </c>
      <c r="AM178" s="31">
        <f t="shared" si="112"/>
        <v>-2.1652587628962565</v>
      </c>
      <c r="AN178" s="31">
        <f t="shared" si="122"/>
        <v>18.209129777974784</v>
      </c>
      <c r="AO178" s="31">
        <f t="shared" si="123"/>
        <v>-40.588803668315087</v>
      </c>
      <c r="AP178" s="30">
        <f t="shared" si="100"/>
        <v>23.609121289162623</v>
      </c>
      <c r="AQ178" s="30">
        <f t="shared" si="101"/>
        <v>-26.68237036067254</v>
      </c>
      <c r="AR178" s="31">
        <f t="shared" si="124"/>
        <v>5.4125517225657909</v>
      </c>
      <c r="AS178" s="33">
        <f t="shared" si="125"/>
        <v>-114.93748225886981</v>
      </c>
      <c r="AT178" s="31">
        <f t="shared" si="113"/>
        <v>1.3128739860543852E-10</v>
      </c>
      <c r="AU178" s="31">
        <f t="shared" si="114"/>
        <v>3.1502343087062346E-4</v>
      </c>
      <c r="AV178" s="32">
        <f t="shared" si="115"/>
        <v>-2.815836202335644E-13</v>
      </c>
      <c r="AW178" s="31">
        <f t="shared" si="116"/>
        <v>-1.4595680194924685E-5</v>
      </c>
      <c r="AX178" s="34">
        <f t="shared" si="126"/>
        <v>1.3100581498520496E-10</v>
      </c>
      <c r="AY178" s="35">
        <f t="shared" si="127"/>
        <v>3.0042775067569877E-4</v>
      </c>
      <c r="AZ178" s="10">
        <f t="shared" si="128"/>
        <v>5.4125517226967963</v>
      </c>
      <c r="BA178" s="10">
        <f t="shared" si="129"/>
        <v>-114.93718183111913</v>
      </c>
      <c r="BB178" s="10">
        <f t="shared" si="130"/>
        <v>65.062818168880867</v>
      </c>
      <c r="BC178" s="37"/>
      <c r="BD178" s="46">
        <f t="shared" si="131"/>
        <v>5</v>
      </c>
      <c r="BE178" s="46">
        <f t="shared" si="132"/>
        <v>-115</v>
      </c>
      <c r="BF178" s="46">
        <f t="shared" si="133"/>
        <v>65</v>
      </c>
    </row>
    <row r="179" spans="22:58" x14ac:dyDescent="0.2">
      <c r="V179" s="29">
        <v>2.75</v>
      </c>
      <c r="W179" s="36">
        <f t="shared" si="117"/>
        <v>5623.4132519034929</v>
      </c>
      <c r="X179" s="30">
        <f t="shared" si="102"/>
        <v>-0.43247621687911453</v>
      </c>
      <c r="Y179" s="31">
        <f t="shared" si="103"/>
        <v>-9.4940155787658451</v>
      </c>
      <c r="Z179" s="31">
        <f t="shared" si="104"/>
        <v>-70.415524483030495</v>
      </c>
      <c r="AA179" s="31">
        <f t="shared" si="105"/>
        <v>2.7315028078551122E-2</v>
      </c>
      <c r="AB179" s="31">
        <f t="shared" si="106"/>
        <v>-4.5415453302657198</v>
      </c>
      <c r="AC179" s="31">
        <f t="shared" si="118"/>
        <v>1.0024909434801522E-5</v>
      </c>
      <c r="AD179" s="31">
        <f t="shared" si="107"/>
        <v>8.7050370159372795E-2</v>
      </c>
      <c r="AE179" s="31">
        <f t="shared" si="119"/>
        <v>-9.8991667426569752</v>
      </c>
      <c r="AF179" s="31">
        <f t="shared" si="120"/>
        <v>-74.87001944313684</v>
      </c>
      <c r="AG179" s="31">
        <f t="shared" si="99"/>
        <v>92.110410468749379</v>
      </c>
      <c r="AH179" s="31">
        <f t="shared" si="108"/>
        <v>-78.225302293300288</v>
      </c>
      <c r="AI179" s="31">
        <f t="shared" si="109"/>
        <v>-89.992971583027426</v>
      </c>
      <c r="AJ179" s="31">
        <f t="shared" si="121"/>
        <v>4.2540439998206523</v>
      </c>
      <c r="AK179" s="31">
        <f t="shared" si="110"/>
        <v>52.209906169692808</v>
      </c>
      <c r="AL179" s="32">
        <f t="shared" si="111"/>
        <v>-6.4960213681822549E-3</v>
      </c>
      <c r="AM179" s="31">
        <f t="shared" si="112"/>
        <v>-2.2156444243837616</v>
      </c>
      <c r="AN179" s="31">
        <f t="shared" si="122"/>
        <v>18.132656153901561</v>
      </c>
      <c r="AO179" s="31">
        <f t="shared" si="123"/>
        <v>-39.99870983771838</v>
      </c>
      <c r="AP179" s="30">
        <f t="shared" si="100"/>
        <v>23.609121289162623</v>
      </c>
      <c r="AQ179" s="30">
        <f t="shared" si="101"/>
        <v>-26.68237036067254</v>
      </c>
      <c r="AR179" s="31">
        <f t="shared" si="124"/>
        <v>5.160240339734667</v>
      </c>
      <c r="AS179" s="33">
        <f t="shared" si="125"/>
        <v>-114.86872928085522</v>
      </c>
      <c r="AT179" s="31">
        <f t="shared" si="113"/>
        <v>1.3747452363074869E-10</v>
      </c>
      <c r="AU179" s="31">
        <f t="shared" si="114"/>
        <v>3.2236126921399621E-4</v>
      </c>
      <c r="AV179" s="32">
        <f t="shared" si="115"/>
        <v>-2.9508420476531086E-13</v>
      </c>
      <c r="AW179" s="31">
        <f t="shared" si="116"/>
        <v>-1.493565726103739E-5</v>
      </c>
      <c r="AX179" s="34">
        <f t="shared" si="126"/>
        <v>1.3717943942598336E-10</v>
      </c>
      <c r="AY179" s="35">
        <f t="shared" si="127"/>
        <v>3.0742561195295885E-4</v>
      </c>
      <c r="AZ179" s="10">
        <f t="shared" si="128"/>
        <v>5.1602403398718462</v>
      </c>
      <c r="BA179" s="10">
        <f t="shared" si="129"/>
        <v>-114.86842185524327</v>
      </c>
      <c r="BB179" s="10">
        <f t="shared" si="130"/>
        <v>65.13157814475673</v>
      </c>
      <c r="BC179" s="48"/>
      <c r="BD179" s="46">
        <f t="shared" si="131"/>
        <v>5</v>
      </c>
      <c r="BE179" s="46">
        <f t="shared" si="132"/>
        <v>-115</v>
      </c>
      <c r="BF179" s="46">
        <f t="shared" si="133"/>
        <v>65</v>
      </c>
    </row>
    <row r="180" spans="22:58" x14ac:dyDescent="0.2">
      <c r="V180" s="29">
        <v>2.76</v>
      </c>
      <c r="W180" s="38">
        <f t="shared" si="117"/>
        <v>5754.3993733715706</v>
      </c>
      <c r="X180" s="30">
        <f t="shared" si="102"/>
        <v>-0.43247621687911453</v>
      </c>
      <c r="Y180" s="31">
        <f t="shared" si="103"/>
        <v>-9.671998118490384</v>
      </c>
      <c r="Z180" s="31">
        <f t="shared" si="104"/>
        <v>-70.828449354383764</v>
      </c>
      <c r="AA180" s="31">
        <f t="shared" si="105"/>
        <v>2.8598116304671642E-2</v>
      </c>
      <c r="AB180" s="31">
        <f t="shared" si="106"/>
        <v>-4.6468734681233794</v>
      </c>
      <c r="AC180" s="31">
        <f t="shared" si="118"/>
        <v>1.0497368291412308E-5</v>
      </c>
      <c r="AD180" s="31">
        <f t="shared" si="107"/>
        <v>8.9078030529333579E-2</v>
      </c>
      <c r="AE180" s="31">
        <f t="shared" si="119"/>
        <v>-10.075865721696536</v>
      </c>
      <c r="AF180" s="31">
        <f t="shared" si="120"/>
        <v>-75.386244791977802</v>
      </c>
      <c r="AG180" s="31">
        <f t="shared" si="99"/>
        <v>92.110410468749379</v>
      </c>
      <c r="AH180" s="31">
        <f t="shared" si="108"/>
        <v>-78.425302290358985</v>
      </c>
      <c r="AI180" s="31">
        <f t="shared" si="109"/>
        <v>-89.993131569328455</v>
      </c>
      <c r="AJ180" s="31">
        <f t="shared" si="121"/>
        <v>4.3800221718158836</v>
      </c>
      <c r="AK180" s="31">
        <f t="shared" si="110"/>
        <v>52.846886887166519</v>
      </c>
      <c r="AL180" s="32">
        <f t="shared" si="111"/>
        <v>-6.8019298007933465E-3</v>
      </c>
      <c r="AM180" s="31">
        <f t="shared" si="112"/>
        <v>-2.2672001690032832</v>
      </c>
      <c r="AN180" s="31">
        <f t="shared" si="122"/>
        <v>18.058328420405484</v>
      </c>
      <c r="AO180" s="31">
        <f t="shared" si="123"/>
        <v>-39.413444851165217</v>
      </c>
      <c r="AP180" s="30">
        <f t="shared" si="100"/>
        <v>23.609121289162623</v>
      </c>
      <c r="AQ180" s="30">
        <f t="shared" si="101"/>
        <v>-26.68237036067254</v>
      </c>
      <c r="AR180" s="31">
        <f t="shared" si="124"/>
        <v>4.9092136271990334</v>
      </c>
      <c r="AS180" s="33">
        <f t="shared" si="125"/>
        <v>-114.79968964314301</v>
      </c>
      <c r="AT180" s="31">
        <f t="shared" si="113"/>
        <v>1.4395480420588178E-10</v>
      </c>
      <c r="AU180" s="31">
        <f t="shared" si="114"/>
        <v>3.298700277692478E-4</v>
      </c>
      <c r="AV180" s="32">
        <f t="shared" si="115"/>
        <v>-3.0858478929705737E-13</v>
      </c>
      <c r="AW180" s="31">
        <f t="shared" si="116"/>
        <v>-1.5283553410326706E-5</v>
      </c>
      <c r="AX180" s="34">
        <f t="shared" si="126"/>
        <v>1.4364621941658471E-10</v>
      </c>
      <c r="AY180" s="35">
        <f t="shared" si="127"/>
        <v>3.1458647435892107E-4</v>
      </c>
      <c r="AZ180" s="10">
        <f t="shared" si="128"/>
        <v>4.9092136273426794</v>
      </c>
      <c r="BA180" s="10">
        <f t="shared" si="129"/>
        <v>-114.79937505666865</v>
      </c>
      <c r="BB180" s="10">
        <f t="shared" si="130"/>
        <v>65.200624943331349</v>
      </c>
      <c r="BC180" s="37"/>
      <c r="BD180" s="46">
        <f t="shared" si="131"/>
        <v>5</v>
      </c>
      <c r="BE180" s="46">
        <f t="shared" si="132"/>
        <v>-115</v>
      </c>
      <c r="BF180" s="46">
        <f t="shared" si="133"/>
        <v>65</v>
      </c>
    </row>
    <row r="181" spans="22:58" x14ac:dyDescent="0.2">
      <c r="V181" s="29">
        <v>2.77</v>
      </c>
      <c r="W181" s="36">
        <f t="shared" si="117"/>
        <v>5888.4365535558954</v>
      </c>
      <c r="X181" s="30">
        <f t="shared" si="102"/>
        <v>-0.43247621687911453</v>
      </c>
      <c r="Y181" s="31">
        <f t="shared" si="103"/>
        <v>-9.8508668926077032</v>
      </c>
      <c r="Z181" s="31">
        <f t="shared" si="104"/>
        <v>-71.233984355157631</v>
      </c>
      <c r="AA181" s="31">
        <f t="shared" si="105"/>
        <v>2.9941268442459826E-2</v>
      </c>
      <c r="AB181" s="31">
        <f t="shared" si="106"/>
        <v>-4.7546224327160216</v>
      </c>
      <c r="AC181" s="31">
        <f t="shared" si="118"/>
        <v>1.0992093390304756E-5</v>
      </c>
      <c r="AD181" s="31">
        <f t="shared" si="107"/>
        <v>9.1152920945618887E-2</v>
      </c>
      <c r="AE181" s="31">
        <f t="shared" si="119"/>
        <v>-10.253390848950968</v>
      </c>
      <c r="AF181" s="31">
        <f t="shared" si="120"/>
        <v>-75.897453866928032</v>
      </c>
      <c r="AG181" s="31">
        <f t="shared" si="99"/>
        <v>92.110410468749379</v>
      </c>
      <c r="AH181" s="31">
        <f t="shared" si="108"/>
        <v>-78.625302287550085</v>
      </c>
      <c r="AI181" s="31">
        <f t="shared" si="109"/>
        <v>-89.993287913896765</v>
      </c>
      <c r="AJ181" s="31">
        <f t="shared" si="121"/>
        <v>4.508134306197916</v>
      </c>
      <c r="AK181" s="31">
        <f t="shared" si="110"/>
        <v>53.479913049906244</v>
      </c>
      <c r="AL181" s="32">
        <f t="shared" si="111"/>
        <v>-7.122232160574159E-3</v>
      </c>
      <c r="AM181" s="31">
        <f t="shared" si="112"/>
        <v>-2.3199529981567961</v>
      </c>
      <c r="AN181" s="31">
        <f t="shared" si="122"/>
        <v>17.986120255236639</v>
      </c>
      <c r="AO181" s="31">
        <f t="shared" si="123"/>
        <v>-38.833327862147314</v>
      </c>
      <c r="AP181" s="30">
        <f t="shared" si="100"/>
        <v>23.609121289162623</v>
      </c>
      <c r="AQ181" s="30">
        <f t="shared" si="101"/>
        <v>-26.68237036067254</v>
      </c>
      <c r="AR181" s="31">
        <f t="shared" si="124"/>
        <v>4.6594803347757541</v>
      </c>
      <c r="AS181" s="33">
        <f t="shared" si="125"/>
        <v>-114.73078172907535</v>
      </c>
      <c r="AT181" s="31">
        <f t="shared" si="113"/>
        <v>1.5073788360550253E-10</v>
      </c>
      <c r="AU181" s="31">
        <f t="shared" si="114"/>
        <v>3.3755368777955351E-4</v>
      </c>
      <c r="AV181" s="32">
        <f t="shared" si="115"/>
        <v>-3.240140287619105E-13</v>
      </c>
      <c r="AW181" s="31">
        <f t="shared" si="116"/>
        <v>-1.5639553101935933E-5</v>
      </c>
      <c r="AX181" s="34">
        <f t="shared" si="126"/>
        <v>1.5041386957674062E-10</v>
      </c>
      <c r="AY181" s="35">
        <f t="shared" si="127"/>
        <v>3.2191413467761755E-4</v>
      </c>
      <c r="AZ181" s="10">
        <f t="shared" si="128"/>
        <v>4.659480334926168</v>
      </c>
      <c r="BA181" s="10">
        <f t="shared" si="129"/>
        <v>-114.73045981494067</v>
      </c>
      <c r="BB181" s="10">
        <f t="shared" si="130"/>
        <v>65.269540185059327</v>
      </c>
      <c r="BC181" s="48"/>
      <c r="BD181" s="46">
        <f t="shared" si="131"/>
        <v>5</v>
      </c>
      <c r="BE181" s="46">
        <f t="shared" si="132"/>
        <v>-115</v>
      </c>
      <c r="BF181" s="46">
        <f t="shared" si="133"/>
        <v>65</v>
      </c>
    </row>
    <row r="182" spans="22:58" x14ac:dyDescent="0.2">
      <c r="V182" s="29">
        <v>2.78</v>
      </c>
      <c r="W182" s="38">
        <f t="shared" si="117"/>
        <v>6025.5958607435778</v>
      </c>
      <c r="X182" s="30">
        <f t="shared" si="102"/>
        <v>-0.43247621687911453</v>
      </c>
      <c r="Y182" s="31">
        <f t="shared" si="103"/>
        <v>-10.030590293363684</v>
      </c>
      <c r="Z182" s="31">
        <f t="shared" si="104"/>
        <v>-71.63218192415799</v>
      </c>
      <c r="AA182" s="31">
        <f t="shared" si="105"/>
        <v>3.1347276305565976E-2</v>
      </c>
      <c r="AB182" s="31">
        <f t="shared" si="106"/>
        <v>-4.8648463037886414</v>
      </c>
      <c r="AC182" s="31">
        <f t="shared" si="118"/>
        <v>1.1510134105504103E-5</v>
      </c>
      <c r="AD182" s="31">
        <f t="shared" si="107"/>
        <v>9.3276141520810471E-2</v>
      </c>
      <c r="AE182" s="31">
        <f t="shared" si="119"/>
        <v>-10.431707723803127</v>
      </c>
      <c r="AF182" s="31">
        <f t="shared" si="120"/>
        <v>-76.403752086425825</v>
      </c>
      <c r="AG182" s="31">
        <f t="shared" si="99"/>
        <v>92.110410468749379</v>
      </c>
      <c r="AH182" s="31">
        <f t="shared" si="108"/>
        <v>-78.82530228486759</v>
      </c>
      <c r="AI182" s="31">
        <f t="shared" si="109"/>
        <v>-89.993440699628309</v>
      </c>
      <c r="AJ182" s="31">
        <f t="shared" si="121"/>
        <v>4.6383529611561372</v>
      </c>
      <c r="AK182" s="31">
        <f t="shared" si="110"/>
        <v>54.10870214647116</v>
      </c>
      <c r="AL182" s="32">
        <f t="shared" si="111"/>
        <v>-7.4576045881689802E-3</v>
      </c>
      <c r="AM182" s="31">
        <f t="shared" si="112"/>
        <v>-2.3739305241366315</v>
      </c>
      <c r="AN182" s="31">
        <f t="shared" si="122"/>
        <v>17.916003540449758</v>
      </c>
      <c r="AO182" s="31">
        <f t="shared" si="123"/>
        <v>-38.258669077293781</v>
      </c>
      <c r="AP182" s="30">
        <f t="shared" si="100"/>
        <v>23.609121289162623</v>
      </c>
      <c r="AQ182" s="30">
        <f t="shared" si="101"/>
        <v>-26.68237036067254</v>
      </c>
      <c r="AR182" s="31">
        <f t="shared" si="124"/>
        <v>4.4110467451367121</v>
      </c>
      <c r="AS182" s="33">
        <f t="shared" si="125"/>
        <v>-114.66242116371961</v>
      </c>
      <c r="AT182" s="31">
        <f t="shared" si="113"/>
        <v>1.5784304837894097E-10</v>
      </c>
      <c r="AU182" s="31">
        <f t="shared" si="114"/>
        <v>3.4541632322315411E-4</v>
      </c>
      <c r="AV182" s="32">
        <f t="shared" si="115"/>
        <v>-3.3751461329365706E-13</v>
      </c>
      <c r="AW182" s="31">
        <f t="shared" si="116"/>
        <v>-1.6003845091613739E-5</v>
      </c>
      <c r="AX182" s="34">
        <f t="shared" si="126"/>
        <v>1.5750553376564733E-10</v>
      </c>
      <c r="AY182" s="35">
        <f t="shared" si="127"/>
        <v>3.2941247813154039E-4</v>
      </c>
      <c r="AZ182" s="10">
        <f t="shared" si="128"/>
        <v>4.4110467452942173</v>
      </c>
      <c r="BA182" s="10">
        <f t="shared" si="129"/>
        <v>-114.66209175124148</v>
      </c>
      <c r="BB182" s="10">
        <f t="shared" si="130"/>
        <v>65.337908248758524</v>
      </c>
      <c r="BC182" s="37"/>
      <c r="BD182" s="46">
        <f t="shared" si="131"/>
        <v>4</v>
      </c>
      <c r="BE182" s="46">
        <f t="shared" si="132"/>
        <v>-115</v>
      </c>
      <c r="BF182" s="46">
        <f t="shared" si="133"/>
        <v>65</v>
      </c>
    </row>
    <row r="183" spans="22:58" x14ac:dyDescent="0.2">
      <c r="V183" s="29">
        <v>2.79</v>
      </c>
      <c r="W183" s="36">
        <f t="shared" si="117"/>
        <v>6165.9500186148271</v>
      </c>
      <c r="X183" s="30">
        <f t="shared" si="102"/>
        <v>-0.43247621687911453</v>
      </c>
      <c r="Y183" s="31">
        <f t="shared" si="103"/>
        <v>-10.211137515930467</v>
      </c>
      <c r="Z183" s="31">
        <f t="shared" si="104"/>
        <v>-72.023099274548571</v>
      </c>
      <c r="AA183" s="31">
        <f t="shared" si="105"/>
        <v>3.2819059568194212E-2</v>
      </c>
      <c r="AB183" s="31">
        <f t="shared" si="106"/>
        <v>-4.9776002582718366</v>
      </c>
      <c r="AC183" s="31">
        <f t="shared" si="118"/>
        <v>1.2052589261246866E-5</v>
      </c>
      <c r="AD183" s="31">
        <f t="shared" si="107"/>
        <v>9.5448817991222956E-2</v>
      </c>
      <c r="AE183" s="31">
        <f t="shared" si="119"/>
        <v>-10.610782620652127</v>
      </c>
      <c r="AF183" s="31">
        <f t="shared" si="120"/>
        <v>-76.90525071482918</v>
      </c>
      <c r="AG183" s="31">
        <f t="shared" si="99"/>
        <v>92.110410468749379</v>
      </c>
      <c r="AH183" s="31">
        <f t="shared" si="108"/>
        <v>-79.02530228230583</v>
      </c>
      <c r="AI183" s="31">
        <f t="shared" si="109"/>
        <v>-89.993590007532092</v>
      </c>
      <c r="AJ183" s="31">
        <f t="shared" si="121"/>
        <v>4.770649031912483</v>
      </c>
      <c r="AK183" s="31">
        <f t="shared" si="110"/>
        <v>54.73298174353549</v>
      </c>
      <c r="AL183" s="32">
        <f t="shared" si="111"/>
        <v>-7.8087548757143528E-3</v>
      </c>
      <c r="AM183" s="31">
        <f t="shared" si="112"/>
        <v>-2.4291609830717626</v>
      </c>
      <c r="AN183" s="31">
        <f t="shared" si="122"/>
        <v>17.847948463480318</v>
      </c>
      <c r="AO183" s="31">
        <f t="shared" si="123"/>
        <v>-37.689769247068362</v>
      </c>
      <c r="AP183" s="30">
        <f t="shared" si="100"/>
        <v>23.609121289162623</v>
      </c>
      <c r="AQ183" s="30">
        <f t="shared" si="101"/>
        <v>-26.68237036067254</v>
      </c>
      <c r="AR183" s="31">
        <f t="shared" si="124"/>
        <v>4.1639167713182736</v>
      </c>
      <c r="AS183" s="33">
        <f t="shared" si="125"/>
        <v>-114.59501996189755</v>
      </c>
      <c r="AT183" s="31">
        <f t="shared" si="113"/>
        <v>1.6528187045579464E-10</v>
      </c>
      <c r="AU183" s="31">
        <f t="shared" si="114"/>
        <v>3.5346210297343596E-4</v>
      </c>
      <c r="AV183" s="32">
        <f t="shared" si="115"/>
        <v>-3.5487250769161689E-13</v>
      </c>
      <c r="AW183" s="31">
        <f t="shared" si="116"/>
        <v>-1.6376622531795076E-5</v>
      </c>
      <c r="AX183" s="34">
        <f t="shared" si="126"/>
        <v>1.6492699794810303E-10</v>
      </c>
      <c r="AY183" s="35">
        <f t="shared" si="127"/>
        <v>3.3708548044164089E-4</v>
      </c>
      <c r="AZ183" s="10">
        <f t="shared" si="128"/>
        <v>4.1639167714832004</v>
      </c>
      <c r="BA183" s="10">
        <f t="shared" si="129"/>
        <v>-114.59468287641711</v>
      </c>
      <c r="BB183" s="10">
        <f t="shared" si="130"/>
        <v>65.40531712358289</v>
      </c>
      <c r="BC183" s="48"/>
      <c r="BD183" s="46">
        <f t="shared" si="131"/>
        <v>4</v>
      </c>
      <c r="BE183" s="46">
        <f t="shared" si="132"/>
        <v>-115</v>
      </c>
      <c r="BF183" s="46">
        <f t="shared" si="133"/>
        <v>65</v>
      </c>
    </row>
    <row r="184" spans="22:58" x14ac:dyDescent="0.2">
      <c r="V184" s="29">
        <v>2.8</v>
      </c>
      <c r="W184" s="38">
        <f t="shared" si="117"/>
        <v>6309.5734448019321</v>
      </c>
      <c r="X184" s="30">
        <f t="shared" si="102"/>
        <v>-0.43247621687911453</v>
      </c>
      <c r="Y184" s="31">
        <f t="shared" si="103"/>
        <v>-10.392478564537351</v>
      </c>
      <c r="Z184" s="31">
        <f t="shared" si="104"/>
        <v>-72.406798046875934</v>
      </c>
      <c r="AA184" s="31">
        <f t="shared" si="105"/>
        <v>3.435967143865868E-2</v>
      </c>
      <c r="AB184" s="31">
        <f t="shared" si="106"/>
        <v>-5.0929405845318438</v>
      </c>
      <c r="AC184" s="31">
        <f t="shared" si="118"/>
        <v>1.2620609467533593E-5</v>
      </c>
      <c r="AD184" s="31">
        <f t="shared" si="107"/>
        <v>9.7672102313671336E-2</v>
      </c>
      <c r="AE184" s="31">
        <f t="shared" si="119"/>
        <v>-10.79058248936834</v>
      </c>
      <c r="AF184" s="31">
        <f t="shared" si="120"/>
        <v>-77.402066529094114</v>
      </c>
      <c r="AG184" s="31">
        <f t="shared" si="99"/>
        <v>92.110410468749379</v>
      </c>
      <c r="AH184" s="31">
        <f t="shared" si="108"/>
        <v>-79.225302279859363</v>
      </c>
      <c r="AI184" s="31">
        <f t="shared" si="109"/>
        <v>-89.993735916773133</v>
      </c>
      <c r="AJ184" s="31">
        <f t="shared" si="121"/>
        <v>4.9049918571457605</v>
      </c>
      <c r="AK184" s="31">
        <f t="shared" si="110"/>
        <v>55.352489952856438</v>
      </c>
      <c r="AL184" s="32">
        <f t="shared" si="111"/>
        <v>-8.1764239379506325E-3</v>
      </c>
      <c r="AM184" s="31">
        <f t="shared" si="112"/>
        <v>-2.4856732480847876</v>
      </c>
      <c r="AN184" s="31">
        <f t="shared" si="122"/>
        <v>17.781923622097825</v>
      </c>
      <c r="AO184" s="31">
        <f t="shared" si="123"/>
        <v>-37.126919212001482</v>
      </c>
      <c r="AP184" s="30">
        <f t="shared" si="100"/>
        <v>23.609121289162623</v>
      </c>
      <c r="AQ184" s="30">
        <f t="shared" si="101"/>
        <v>-26.68237036067254</v>
      </c>
      <c r="AR184" s="31">
        <f t="shared" si="124"/>
        <v>3.9180920612195678</v>
      </c>
      <c r="AS184" s="33">
        <f t="shared" si="125"/>
        <v>-114.5289857410956</v>
      </c>
      <c r="AT184" s="31">
        <f t="shared" si="113"/>
        <v>1.7306977907552731E-10</v>
      </c>
      <c r="AU184" s="31">
        <f t="shared" si="114"/>
        <v>3.6169529300931872E-4</v>
      </c>
      <c r="AV184" s="32">
        <f t="shared" si="115"/>
        <v>-3.7030174715647016E-13</v>
      </c>
      <c r="AW184" s="31">
        <f t="shared" si="116"/>
        <v>-1.6758083074012965E-5</v>
      </c>
      <c r="AX184" s="34">
        <f t="shared" si="126"/>
        <v>1.7269947732837084E-10</v>
      </c>
      <c r="AY184" s="35">
        <f t="shared" si="127"/>
        <v>3.4493720993530576E-4</v>
      </c>
      <c r="AZ184" s="10">
        <f t="shared" si="128"/>
        <v>3.9180920613922674</v>
      </c>
      <c r="BA184" s="10">
        <f t="shared" si="129"/>
        <v>-114.52864080388566</v>
      </c>
      <c r="BB184" s="10">
        <f t="shared" si="130"/>
        <v>65.471359196114335</v>
      </c>
      <c r="BC184" s="37"/>
      <c r="BD184" s="46">
        <f t="shared" si="131"/>
        <v>4</v>
      </c>
      <c r="BE184" s="46">
        <f t="shared" si="132"/>
        <v>-115</v>
      </c>
      <c r="BF184" s="46">
        <f t="shared" si="133"/>
        <v>65</v>
      </c>
    </row>
    <row r="185" spans="22:58" x14ac:dyDescent="0.2">
      <c r="V185" s="29">
        <v>2.81</v>
      </c>
      <c r="W185" s="36">
        <f t="shared" si="117"/>
        <v>6456.5422903465596</v>
      </c>
      <c r="X185" s="30">
        <f t="shared" si="102"/>
        <v>-0.43247621687911453</v>
      </c>
      <c r="Y185" s="31">
        <f t="shared" si="103"/>
        <v>-10.574584255921506</v>
      </c>
      <c r="Z185" s="31">
        <f t="shared" si="104"/>
        <v>-72.783343972516008</v>
      </c>
      <c r="AA185" s="31">
        <f t="shared" si="105"/>
        <v>3.5972304567189847E-2</v>
      </c>
      <c r="AB185" s="31">
        <f t="shared" si="106"/>
        <v>-5.2109246961817233</v>
      </c>
      <c r="AC185" s="31">
        <f t="shared" si="118"/>
        <v>1.3215399563681634E-5</v>
      </c>
      <c r="AD185" s="31">
        <f t="shared" si="107"/>
        <v>9.9947173276135823E-2</v>
      </c>
      <c r="AE185" s="31">
        <f t="shared" si="119"/>
        <v>-10.971074952833867</v>
      </c>
      <c r="AF185" s="31">
        <f t="shared" si="120"/>
        <v>-77.894321495421593</v>
      </c>
      <c r="AG185" s="31">
        <f t="shared" si="99"/>
        <v>92.110410468749379</v>
      </c>
      <c r="AH185" s="31">
        <f t="shared" si="108"/>
        <v>-79.425302277523016</v>
      </c>
      <c r="AI185" s="31">
        <f t="shared" si="109"/>
        <v>-89.993878504714445</v>
      </c>
      <c r="AJ185" s="31">
        <f t="shared" si="121"/>
        <v>5.04134932858139</v>
      </c>
      <c r="AK185" s="31">
        <f t="shared" si="110"/>
        <v>55.966975841883666</v>
      </c>
      <c r="AL185" s="32">
        <f t="shared" si="111"/>
        <v>-8.5613873507124124E-3</v>
      </c>
      <c r="AM185" s="31">
        <f t="shared" si="112"/>
        <v>-2.5434968426582532</v>
      </c>
      <c r="AN185" s="31">
        <f t="shared" si="122"/>
        <v>17.717896132457039</v>
      </c>
      <c r="AO185" s="31">
        <f t="shared" si="123"/>
        <v>-36.570399505489029</v>
      </c>
      <c r="AP185" s="30">
        <f t="shared" si="100"/>
        <v>23.609121289162623</v>
      </c>
      <c r="AQ185" s="30">
        <f t="shared" si="101"/>
        <v>-26.68237036067254</v>
      </c>
      <c r="AR185" s="31">
        <f t="shared" si="124"/>
        <v>3.6735721081132553</v>
      </c>
      <c r="AS185" s="33">
        <f t="shared" si="125"/>
        <v>-114.46472100091063</v>
      </c>
      <c r="AT185" s="31">
        <f t="shared" si="113"/>
        <v>1.8122798944240173E-10</v>
      </c>
      <c r="AU185" s="31">
        <f t="shared" si="114"/>
        <v>3.7012025867713851E-4</v>
      </c>
      <c r="AV185" s="32">
        <f t="shared" si="115"/>
        <v>-3.8765964155443004E-13</v>
      </c>
      <c r="AW185" s="31">
        <f t="shared" si="116"/>
        <v>-1.7148428973696174E-5</v>
      </c>
      <c r="AX185" s="34">
        <f t="shared" si="126"/>
        <v>1.8084032980084731E-10</v>
      </c>
      <c r="AY185" s="35">
        <f t="shared" si="127"/>
        <v>3.5297182970344234E-4</v>
      </c>
      <c r="AZ185" s="10">
        <f t="shared" si="128"/>
        <v>3.6735721082940955</v>
      </c>
      <c r="BA185" s="10">
        <f t="shared" si="129"/>
        <v>-114.46436802908093</v>
      </c>
      <c r="BB185" s="10">
        <f t="shared" si="130"/>
        <v>65.53563197091907</v>
      </c>
      <c r="BC185" s="48"/>
      <c r="BD185" s="46">
        <f t="shared" si="131"/>
        <v>4</v>
      </c>
      <c r="BE185" s="46">
        <f t="shared" si="132"/>
        <v>-114</v>
      </c>
      <c r="BF185" s="46">
        <f t="shared" si="133"/>
        <v>66</v>
      </c>
    </row>
    <row r="186" spans="22:58" x14ac:dyDescent="0.2">
      <c r="V186" s="29">
        <v>2.82</v>
      </c>
      <c r="W186" s="38">
        <f t="shared" si="117"/>
        <v>6606.9344800759645</v>
      </c>
      <c r="X186" s="30">
        <f t="shared" si="102"/>
        <v>-0.43247621687911453</v>
      </c>
      <c r="Y186" s="31">
        <f t="shared" si="103"/>
        <v>-10.757426220299141</v>
      </c>
      <c r="Z186" s="31">
        <f t="shared" si="104"/>
        <v>-73.152806548096677</v>
      </c>
      <c r="AA186" s="31">
        <f t="shared" si="105"/>
        <v>3.7660297195986431E-2</v>
      </c>
      <c r="AB186" s="31">
        <f t="shared" si="106"/>
        <v>-5.3316111453925368</v>
      </c>
      <c r="AC186" s="31">
        <f t="shared" si="118"/>
        <v>1.3838221164091527E-5</v>
      </c>
      <c r="AD186" s="31">
        <f t="shared" si="107"/>
        <v>0.10227523712264157</v>
      </c>
      <c r="AE186" s="31">
        <f t="shared" si="119"/>
        <v>-11.152228301761106</v>
      </c>
      <c r="AF186" s="31">
        <f t="shared" si="120"/>
        <v>-78.38214245636658</v>
      </c>
      <c r="AG186" s="31">
        <f t="shared" si="99"/>
        <v>92.110410468749379</v>
      </c>
      <c r="AH186" s="31">
        <f t="shared" si="108"/>
        <v>-79.62530227529183</v>
      </c>
      <c r="AI186" s="31">
        <f t="shared" si="109"/>
        <v>-89.99401784695803</v>
      </c>
      <c r="AJ186" s="31">
        <f t="shared" si="121"/>
        <v>5.1796880029740109</v>
      </c>
      <c r="AK186" s="31">
        <f t="shared" si="110"/>
        <v>56.576199787492712</v>
      </c>
      <c r="AL186" s="32">
        <f t="shared" si="111"/>
        <v>-8.9644569597442519E-3</v>
      </c>
      <c r="AM186" s="31">
        <f t="shared" si="112"/>
        <v>-2.602661954208255</v>
      </c>
      <c r="AN186" s="31">
        <f t="shared" si="122"/>
        <v>17.655831739471815</v>
      </c>
      <c r="AO186" s="31">
        <f t="shared" si="123"/>
        <v>-36.020480013673577</v>
      </c>
      <c r="AP186" s="30">
        <f t="shared" si="100"/>
        <v>23.609121289162623</v>
      </c>
      <c r="AQ186" s="30">
        <f t="shared" si="101"/>
        <v>-26.68237036067254</v>
      </c>
      <c r="AR186" s="31">
        <f t="shared" si="124"/>
        <v>3.4303543662007918</v>
      </c>
      <c r="AS186" s="33">
        <f t="shared" si="125"/>
        <v>-114.40262247004016</v>
      </c>
      <c r="AT186" s="31">
        <f t="shared" si="113"/>
        <v>1.8976807348601524E-10</v>
      </c>
      <c r="AU186" s="31">
        <f t="shared" si="114"/>
        <v>3.7874146700520749E-4</v>
      </c>
      <c r="AV186" s="32">
        <f t="shared" si="115"/>
        <v>-4.0694619088549668E-13</v>
      </c>
      <c r="AW186" s="31">
        <f t="shared" si="116"/>
        <v>-1.7547867197407515E-5</v>
      </c>
      <c r="AX186" s="34">
        <f t="shared" si="126"/>
        <v>1.8936112729512974E-10</v>
      </c>
      <c r="AY186" s="35">
        <f t="shared" si="127"/>
        <v>3.611935998078E-4</v>
      </c>
      <c r="AZ186" s="10">
        <f t="shared" si="128"/>
        <v>3.4303543663901528</v>
      </c>
      <c r="BA186" s="10">
        <f t="shared" si="129"/>
        <v>-114.40226127644036</v>
      </c>
      <c r="BB186" s="10">
        <f t="shared" si="130"/>
        <v>65.597738723559644</v>
      </c>
      <c r="BC186" s="37"/>
      <c r="BD186" s="46">
        <f t="shared" si="131"/>
        <v>3</v>
      </c>
      <c r="BE186" s="46">
        <f t="shared" si="132"/>
        <v>-114</v>
      </c>
      <c r="BF186" s="46">
        <f t="shared" si="133"/>
        <v>66</v>
      </c>
    </row>
    <row r="187" spans="22:58" x14ac:dyDescent="0.2">
      <c r="V187" s="29">
        <v>2.83</v>
      </c>
      <c r="W187" s="36">
        <f t="shared" si="117"/>
        <v>6760.8297539198211</v>
      </c>
      <c r="X187" s="30">
        <f t="shared" si="102"/>
        <v>-0.43247621687911453</v>
      </c>
      <c r="Y187" s="31">
        <f t="shared" si="103"/>
        <v>-10.940976900053982</v>
      </c>
      <c r="Z187" s="31">
        <f t="shared" si="104"/>
        <v>-73.515258721340302</v>
      </c>
      <c r="AA187" s="31">
        <f t="shared" si="105"/>
        <v>3.9427139559548491E-2</v>
      </c>
      <c r="AB187" s="31">
        <f t="shared" si="106"/>
        <v>-5.4550596356393779</v>
      </c>
      <c r="AC187" s="31">
        <f t="shared" si="118"/>
        <v>1.4490395346728223E-5</v>
      </c>
      <c r="AD187" s="31">
        <f t="shared" si="107"/>
        <v>0.10465752819268903</v>
      </c>
      <c r="AE187" s="31">
        <f t="shared" si="119"/>
        <v>-11.334011486978204</v>
      </c>
      <c r="AF187" s="31">
        <f t="shared" si="120"/>
        <v>-78.865660828786986</v>
      </c>
      <c r="AG187" s="31">
        <f t="shared" si="99"/>
        <v>92.110410468749379</v>
      </c>
      <c r="AH187" s="31">
        <f t="shared" si="108"/>
        <v>-79.825302273161043</v>
      </c>
      <c r="AI187" s="31">
        <f t="shared" si="109"/>
        <v>-89.994154017384972</v>
      </c>
      <c r="AJ187" s="31">
        <f t="shared" si="121"/>
        <v>5.3199732157235164</v>
      </c>
      <c r="AK187" s="31">
        <f t="shared" si="110"/>
        <v>57.179933772827141</v>
      </c>
      <c r="AL187" s="32">
        <f t="shared" si="111"/>
        <v>-9.3864825629877725E-3</v>
      </c>
      <c r="AM187" s="31">
        <f t="shared" si="112"/>
        <v>-2.6631994478629624</v>
      </c>
      <c r="AN187" s="31">
        <f t="shared" si="122"/>
        <v>17.595694928748863</v>
      </c>
      <c r="AO187" s="31">
        <f t="shared" si="123"/>
        <v>-35.477419692420796</v>
      </c>
      <c r="AP187" s="30">
        <f t="shared" si="100"/>
        <v>23.609121289162623</v>
      </c>
      <c r="AQ187" s="30">
        <f t="shared" si="101"/>
        <v>-26.68237036067254</v>
      </c>
      <c r="AR187" s="31">
        <f t="shared" si="124"/>
        <v>3.1884343702607403</v>
      </c>
      <c r="AS187" s="33">
        <f t="shared" si="125"/>
        <v>-114.34308052120778</v>
      </c>
      <c r="AT187" s="31">
        <f t="shared" si="113"/>
        <v>1.9871124641063043E-10</v>
      </c>
      <c r="AU187" s="31">
        <f t="shared" si="114"/>
        <v>3.8756348907229514E-4</v>
      </c>
      <c r="AV187" s="32">
        <f t="shared" si="115"/>
        <v>-4.2623274021656338E-13</v>
      </c>
      <c r="AW187" s="31">
        <f t="shared" si="116"/>
        <v>-1.7956609532580397E-5</v>
      </c>
      <c r="AX187" s="34">
        <f t="shared" si="126"/>
        <v>1.9828501367041386E-10</v>
      </c>
      <c r="AY187" s="35">
        <f t="shared" si="127"/>
        <v>3.6960687953971474E-4</v>
      </c>
      <c r="AZ187" s="10">
        <f t="shared" si="128"/>
        <v>3.1884343704590252</v>
      </c>
      <c r="BA187" s="10">
        <f t="shared" si="129"/>
        <v>-114.34271091432824</v>
      </c>
      <c r="BB187" s="10">
        <f t="shared" si="130"/>
        <v>65.657289085671763</v>
      </c>
      <c r="BC187" s="48"/>
      <c r="BD187" s="46">
        <f t="shared" si="131"/>
        <v>3</v>
      </c>
      <c r="BE187" s="46">
        <f t="shared" si="132"/>
        <v>-114</v>
      </c>
      <c r="BF187" s="46">
        <f t="shared" si="133"/>
        <v>66</v>
      </c>
    </row>
    <row r="188" spans="22:58" x14ac:dyDescent="0.2">
      <c r="V188" s="29">
        <v>2.84</v>
      </c>
      <c r="W188" s="38">
        <f t="shared" si="117"/>
        <v>6918.3097091893669</v>
      </c>
      <c r="X188" s="30">
        <f t="shared" si="102"/>
        <v>-0.43247621687911453</v>
      </c>
      <c r="Y188" s="31">
        <f t="shared" si="103"/>
        <v>-11.125209546333821</v>
      </c>
      <c r="Z188" s="31">
        <f t="shared" si="104"/>
        <v>-73.87077658866302</v>
      </c>
      <c r="AA188" s="31">
        <f t="shared" si="105"/>
        <v>4.127648054348089E-2</v>
      </c>
      <c r="AB188" s="31">
        <f t="shared" si="106"/>
        <v>-5.5813310338118969</v>
      </c>
      <c r="AC188" s="31">
        <f t="shared" si="118"/>
        <v>1.5173305447672182E-5</v>
      </c>
      <c r="AD188" s="31">
        <f t="shared" si="107"/>
        <v>0.10709530957557001</v>
      </c>
      <c r="AE188" s="31">
        <f t="shared" si="119"/>
        <v>-11.516394109364008</v>
      </c>
      <c r="AF188" s="31">
        <f t="shared" si="120"/>
        <v>-79.345012312899343</v>
      </c>
      <c r="AG188" s="31">
        <f t="shared" si="99"/>
        <v>92.110410468749379</v>
      </c>
      <c r="AH188" s="31">
        <f t="shared" si="108"/>
        <v>-80.025302271126165</v>
      </c>
      <c r="AI188" s="31">
        <f t="shared" si="109"/>
        <v>-89.994287088194639</v>
      </c>
      <c r="AJ188" s="31">
        <f t="shared" si="121"/>
        <v>5.4621691953849076</v>
      </c>
      <c r="AK188" s="31">
        <f t="shared" si="110"/>
        <v>57.777961627707782</v>
      </c>
      <c r="AL188" s="32">
        <f t="shared" si="111"/>
        <v>-9.8283536695435905E-3</v>
      </c>
      <c r="AM188" s="31">
        <f t="shared" si="112"/>
        <v>-2.7251408804429622</v>
      </c>
      <c r="AN188" s="31">
        <f t="shared" si="122"/>
        <v>17.537449039338579</v>
      </c>
      <c r="AO188" s="31">
        <f t="shared" si="123"/>
        <v>-34.941466340929821</v>
      </c>
      <c r="AP188" s="30">
        <f t="shared" si="100"/>
        <v>23.609121289162623</v>
      </c>
      <c r="AQ188" s="30">
        <f t="shared" si="101"/>
        <v>-26.68237036067254</v>
      </c>
      <c r="AR188" s="31">
        <f t="shared" si="124"/>
        <v>2.9478058584646547</v>
      </c>
      <c r="AS188" s="33">
        <f t="shared" si="125"/>
        <v>-114.28647865382916</v>
      </c>
      <c r="AT188" s="31">
        <f t="shared" si="113"/>
        <v>2.0807679476557664E-10</v>
      </c>
      <c r="AU188" s="31">
        <f t="shared" si="114"/>
        <v>3.9659100243127313E-4</v>
      </c>
      <c r="AV188" s="32">
        <f t="shared" si="115"/>
        <v>-4.4551928954763007E-13</v>
      </c>
      <c r="AW188" s="31">
        <f t="shared" si="116"/>
        <v>-1.8374872699811275E-5</v>
      </c>
      <c r="AX188" s="34">
        <f t="shared" si="126"/>
        <v>2.07631275476029E-10</v>
      </c>
      <c r="AY188" s="35">
        <f t="shared" si="127"/>
        <v>3.7821612973146186E-4</v>
      </c>
      <c r="AZ188" s="10">
        <f t="shared" si="128"/>
        <v>2.947805858672286</v>
      </c>
      <c r="BA188" s="10">
        <f t="shared" si="129"/>
        <v>-114.28610043769943</v>
      </c>
      <c r="BB188" s="10">
        <f t="shared" si="130"/>
        <v>65.713899562300568</v>
      </c>
      <c r="BC188" s="37"/>
      <c r="BD188" s="46">
        <f t="shared" si="131"/>
        <v>3</v>
      </c>
      <c r="BE188" s="46">
        <f t="shared" si="132"/>
        <v>-114</v>
      </c>
      <c r="BF188" s="46">
        <f t="shared" si="133"/>
        <v>66</v>
      </c>
    </row>
    <row r="189" spans="22:58" x14ac:dyDescent="0.2">
      <c r="V189" s="29">
        <v>2.85</v>
      </c>
      <c r="W189" s="36">
        <f t="shared" si="117"/>
        <v>7079.4578438413873</v>
      </c>
      <c r="X189" s="30">
        <f t="shared" si="102"/>
        <v>-0.43247621687911453</v>
      </c>
      <c r="Y189" s="31">
        <f t="shared" si="103"/>
        <v>-11.31009821373992</v>
      </c>
      <c r="Z189" s="31">
        <f t="shared" si="104"/>
        <v>-74.219439104772675</v>
      </c>
      <c r="AA189" s="31">
        <f t="shared" si="105"/>
        <v>4.3212134609932701E-2</v>
      </c>
      <c r="AB189" s="31">
        <f t="shared" si="106"/>
        <v>-5.7104873816141941</v>
      </c>
      <c r="AC189" s="31">
        <f t="shared" si="118"/>
        <v>1.5888399994526905E-5</v>
      </c>
      <c r="AD189" s="31">
        <f t="shared" si="107"/>
        <v>0.10958987377991697</v>
      </c>
      <c r="AE189" s="31">
        <f t="shared" si="119"/>
        <v>-11.699346407609108</v>
      </c>
      <c r="AF189" s="31">
        <f t="shared" si="120"/>
        <v>-79.820336612606965</v>
      </c>
      <c r="AG189" s="31">
        <f t="shared" si="99"/>
        <v>92.110410468749379</v>
      </c>
      <c r="AH189" s="31">
        <f t="shared" si="108"/>
        <v>-80.22530226918289</v>
      </c>
      <c r="AI189" s="31">
        <f t="shared" si="109"/>
        <v>-89.994417129942931</v>
      </c>
      <c r="AJ189" s="31">
        <f t="shared" si="121"/>
        <v>5.6062391783601448</v>
      </c>
      <c r="AK189" s="31">
        <f t="shared" si="110"/>
        <v>58.370079213514394</v>
      </c>
      <c r="AL189" s="32">
        <f t="shared" si="111"/>
        <v>-1.0291001338705908E-2</v>
      </c>
      <c r="AM189" s="31">
        <f t="shared" si="112"/>
        <v>-2.7885185146398399</v>
      </c>
      <c r="AN189" s="31">
        <f t="shared" si="122"/>
        <v>17.481056376587926</v>
      </c>
      <c r="AO189" s="31">
        <f t="shared" si="123"/>
        <v>-34.412856431068377</v>
      </c>
      <c r="AP189" s="30">
        <f t="shared" si="100"/>
        <v>23.609121289162623</v>
      </c>
      <c r="AQ189" s="30">
        <f t="shared" si="101"/>
        <v>-26.68237036067254</v>
      </c>
      <c r="AR189" s="31">
        <f t="shared" si="124"/>
        <v>2.7084608974688997</v>
      </c>
      <c r="AS189" s="33">
        <f t="shared" si="125"/>
        <v>-114.23319304367534</v>
      </c>
      <c r="AT189" s="31">
        <f t="shared" si="113"/>
        <v>2.1788400510018311E-10</v>
      </c>
      <c r="AU189" s="31">
        <f t="shared" si="114"/>
        <v>4.0582879358921626E-4</v>
      </c>
      <c r="AV189" s="32">
        <f t="shared" si="115"/>
        <v>-4.6673449381180352E-13</v>
      </c>
      <c r="AW189" s="31">
        <f t="shared" si="116"/>
        <v>-1.8802878467767805E-5</v>
      </c>
      <c r="AX189" s="34">
        <f t="shared" si="126"/>
        <v>2.1741727060637131E-10</v>
      </c>
      <c r="AY189" s="35">
        <f t="shared" si="127"/>
        <v>3.8702591512144844E-4</v>
      </c>
      <c r="AZ189" s="10">
        <f t="shared" si="128"/>
        <v>2.7084608976863169</v>
      </c>
      <c r="BA189" s="10">
        <f t="shared" si="129"/>
        <v>-114.23280601776023</v>
      </c>
      <c r="BB189" s="10">
        <f t="shared" si="130"/>
        <v>65.767193982239775</v>
      </c>
      <c r="BC189" s="48"/>
      <c r="BD189" s="46">
        <f t="shared" si="131"/>
        <v>3</v>
      </c>
      <c r="BE189" s="46">
        <f t="shared" si="132"/>
        <v>-114</v>
      </c>
      <c r="BF189" s="46">
        <f t="shared" si="133"/>
        <v>66</v>
      </c>
    </row>
    <row r="190" spans="22:58" x14ac:dyDescent="0.2">
      <c r="V190" s="29">
        <v>2.86</v>
      </c>
      <c r="W190" s="38">
        <f t="shared" si="117"/>
        <v>7244.3596007499027</v>
      </c>
      <c r="X190" s="30">
        <f t="shared" si="102"/>
        <v>-0.43247621687911453</v>
      </c>
      <c r="Y190" s="31">
        <f t="shared" si="103"/>
        <v>-11.495617753286789</v>
      </c>
      <c r="Z190" s="31">
        <f t="shared" si="104"/>
        <v>-74.561327804419406</v>
      </c>
      <c r="AA190" s="31">
        <f t="shared" si="105"/>
        <v>4.5238088997931532E-2</v>
      </c>
      <c r="AB190" s="31">
        <f t="shared" si="106"/>
        <v>-5.8425919061734559</v>
      </c>
      <c r="AC190" s="31">
        <f t="shared" si="118"/>
        <v>1.6637195782539496E-5</v>
      </c>
      <c r="AD190" s="31">
        <f t="shared" si="107"/>
        <v>0.11214254341883914</v>
      </c>
      <c r="AE190" s="31">
        <f t="shared" si="119"/>
        <v>-11.882839243972189</v>
      </c>
      <c r="AF190" s="31">
        <f t="shared" si="120"/>
        <v>-80.291777167174018</v>
      </c>
      <c r="AG190" s="31">
        <f t="shared" si="99"/>
        <v>92.110410468749379</v>
      </c>
      <c r="AH190" s="31">
        <f t="shared" si="108"/>
        <v>-80.425302267327055</v>
      </c>
      <c r="AI190" s="31">
        <f t="shared" si="109"/>
        <v>-89.994544211579694</v>
      </c>
      <c r="AJ190" s="31">
        <f t="shared" si="121"/>
        <v>5.7521455230937129</v>
      </c>
      <c r="AK190" s="31">
        <f t="shared" si="110"/>
        <v>58.956094553855415</v>
      </c>
      <c r="AL190" s="32">
        <f t="shared" si="111"/>
        <v>-1.0775400102545084E-2</v>
      </c>
      <c r="AM190" s="31">
        <f t="shared" si="112"/>
        <v>-2.8533653333886702</v>
      </c>
      <c r="AN190" s="31">
        <f t="shared" si="122"/>
        <v>17.426478324413491</v>
      </c>
      <c r="AO190" s="31">
        <f t="shared" si="123"/>
        <v>-33.891814991112952</v>
      </c>
      <c r="AP190" s="30">
        <f t="shared" si="100"/>
        <v>23.609121289162623</v>
      </c>
      <c r="AQ190" s="30">
        <f t="shared" si="101"/>
        <v>-26.68237036067254</v>
      </c>
      <c r="AR190" s="31">
        <f t="shared" si="124"/>
        <v>2.4703900089313855</v>
      </c>
      <c r="AS190" s="33">
        <f t="shared" si="125"/>
        <v>-114.18359215828697</v>
      </c>
      <c r="AT190" s="31">
        <f t="shared" si="113"/>
        <v>2.2815216396377886E-10</v>
      </c>
      <c r="AU190" s="31">
        <f t="shared" si="114"/>
        <v>4.1528176054526997E-4</v>
      </c>
      <c r="AV190" s="32">
        <f t="shared" si="115"/>
        <v>-4.8987835300908363E-13</v>
      </c>
      <c r="AW190" s="31">
        <f t="shared" si="116"/>
        <v>-1.9240853770773431E-5</v>
      </c>
      <c r="AX190" s="34">
        <f t="shared" si="126"/>
        <v>2.2766228561076978E-10</v>
      </c>
      <c r="AY190" s="35">
        <f t="shared" si="127"/>
        <v>3.9604090677449654E-4</v>
      </c>
      <c r="AZ190" s="10">
        <f t="shared" si="128"/>
        <v>2.4703900091590478</v>
      </c>
      <c r="BA190" s="10">
        <f t="shared" si="129"/>
        <v>-114.18319611738019</v>
      </c>
      <c r="BB190" s="10">
        <f t="shared" si="130"/>
        <v>65.816803882619809</v>
      </c>
      <c r="BC190" s="37"/>
      <c r="BD190" s="46">
        <f t="shared" si="131"/>
        <v>2</v>
      </c>
      <c r="BE190" s="46">
        <f t="shared" si="132"/>
        <v>-114</v>
      </c>
      <c r="BF190" s="46">
        <f t="shared" si="133"/>
        <v>66</v>
      </c>
    </row>
    <row r="191" spans="22:58" x14ac:dyDescent="0.2">
      <c r="V191" s="29">
        <v>2.87</v>
      </c>
      <c r="W191" s="36">
        <f t="shared" si="117"/>
        <v>7413.1024130091828</v>
      </c>
      <c r="X191" s="30">
        <f t="shared" si="102"/>
        <v>-0.43247621687911453</v>
      </c>
      <c r="Y191" s="31">
        <f t="shared" si="103"/>
        <v>-11.681743803802615</v>
      </c>
      <c r="Z191" s="31">
        <f t="shared" si="104"/>
        <v>-74.896526536373429</v>
      </c>
      <c r="AA191" s="31">
        <f t="shared" si="105"/>
        <v>4.7358511206822169E-2</v>
      </c>
      <c r="AB191" s="31">
        <f t="shared" si="106"/>
        <v>-5.977709029771213</v>
      </c>
      <c r="AC191" s="31">
        <f t="shared" si="118"/>
        <v>1.7421281091504963E-5</v>
      </c>
      <c r="AD191" s="31">
        <f t="shared" si="107"/>
        <v>0.11475467191100987</v>
      </c>
      <c r="AE191" s="31">
        <f t="shared" si="119"/>
        <v>-12.066844088193816</v>
      </c>
      <c r="AF191" s="31">
        <f t="shared" si="120"/>
        <v>-80.759480894233633</v>
      </c>
      <c r="AG191" s="31">
        <f t="shared" si="99"/>
        <v>92.110410468749379</v>
      </c>
      <c r="AH191" s="31">
        <f t="shared" si="108"/>
        <v>-80.625302265554751</v>
      </c>
      <c r="AI191" s="31">
        <f t="shared" si="109"/>
        <v>-89.994668400485295</v>
      </c>
      <c r="AJ191" s="31">
        <f t="shared" si="121"/>
        <v>5.8998498231329393</v>
      </c>
      <c r="AK191" s="31">
        <f t="shared" si="110"/>
        <v>59.535827912716222</v>
      </c>
      <c r="AL191" s="32">
        <f t="shared" si="111"/>
        <v>-1.1282569975689632E-2</v>
      </c>
      <c r="AM191" s="31">
        <f t="shared" si="112"/>
        <v>-2.9197150544294814</v>
      </c>
      <c r="AN191" s="31">
        <f t="shared" si="122"/>
        <v>17.373675456351876</v>
      </c>
      <c r="AO191" s="31">
        <f t="shared" si="123"/>
        <v>-33.378555542198555</v>
      </c>
      <c r="AP191" s="30">
        <f t="shared" si="100"/>
        <v>23.609121289162623</v>
      </c>
      <c r="AQ191" s="30">
        <f t="shared" si="101"/>
        <v>-26.68237036067254</v>
      </c>
      <c r="AR191" s="31">
        <f t="shared" si="124"/>
        <v>2.2335822966481409</v>
      </c>
      <c r="AS191" s="33">
        <f t="shared" si="125"/>
        <v>-114.13803643643219</v>
      </c>
      <c r="AT191" s="31">
        <f t="shared" si="113"/>
        <v>2.3890441521555892E-10</v>
      </c>
      <c r="AU191" s="31">
        <f t="shared" si="114"/>
        <v>4.2495491538763848E-4</v>
      </c>
      <c r="AV191" s="32">
        <f t="shared" si="115"/>
        <v>-5.1302221220636394E-13</v>
      </c>
      <c r="AW191" s="31">
        <f t="shared" si="116"/>
        <v>-1.9689030829131153E-5</v>
      </c>
      <c r="AX191" s="34">
        <f t="shared" si="126"/>
        <v>2.3839139300335258E-10</v>
      </c>
      <c r="AY191" s="35">
        <f t="shared" si="127"/>
        <v>4.0526588455850731E-4</v>
      </c>
      <c r="AZ191" s="10">
        <f t="shared" si="128"/>
        <v>2.2335822968865324</v>
      </c>
      <c r="BA191" s="10">
        <f t="shared" si="129"/>
        <v>-114.13763117054764</v>
      </c>
      <c r="BB191" s="10">
        <f t="shared" si="130"/>
        <v>65.862368829452365</v>
      </c>
      <c r="BC191" s="48"/>
      <c r="BD191" s="46">
        <f t="shared" si="131"/>
        <v>2</v>
      </c>
      <c r="BE191" s="46">
        <f t="shared" si="132"/>
        <v>-114</v>
      </c>
      <c r="BF191" s="46">
        <f t="shared" si="133"/>
        <v>66</v>
      </c>
    </row>
    <row r="192" spans="22:58" x14ac:dyDescent="0.2">
      <c r="V192" s="29">
        <v>2.88</v>
      </c>
      <c r="W192" s="38">
        <f t="shared" si="117"/>
        <v>7585.7757502918375</v>
      </c>
      <c r="X192" s="30">
        <f t="shared" si="102"/>
        <v>-0.43247621687911453</v>
      </c>
      <c r="Y192" s="31">
        <f t="shared" si="103"/>
        <v>-11.868452781932229</v>
      </c>
      <c r="Z192" s="31">
        <f t="shared" si="104"/>
        <v>-75.225121209632562</v>
      </c>
      <c r="AA192" s="31">
        <f t="shared" si="105"/>
        <v>4.9577756771041287E-2</v>
      </c>
      <c r="AB192" s="31">
        <f t="shared" si="106"/>
        <v>-6.1159043786048786</v>
      </c>
      <c r="AC192" s="31">
        <f t="shared" si="118"/>
        <v>1.8242319049239392E-5</v>
      </c>
      <c r="AD192" s="31">
        <f t="shared" si="107"/>
        <v>0.1174276441980722</v>
      </c>
      <c r="AE192" s="31">
        <f t="shared" si="119"/>
        <v>-12.251332999721253</v>
      </c>
      <c r="AF192" s="31">
        <f t="shared" si="120"/>
        <v>-81.223597944039369</v>
      </c>
      <c r="AG192" s="31">
        <f t="shared" si="99"/>
        <v>92.110410468749379</v>
      </c>
      <c r="AH192" s="31">
        <f t="shared" si="108"/>
        <v>-80.825302263862199</v>
      </c>
      <c r="AI192" s="31">
        <f t="shared" si="109"/>
        <v>-89.994789762506329</v>
      </c>
      <c r="AJ192" s="31">
        <f t="shared" si="121"/>
        <v>6.0493130184574264</v>
      </c>
      <c r="AK192" s="31">
        <f t="shared" si="110"/>
        <v>60.109111822107138</v>
      </c>
      <c r="AL192" s="32">
        <f t="shared" si="111"/>
        <v>-1.1813578556102875E-2</v>
      </c>
      <c r="AM192" s="31">
        <f t="shared" si="112"/>
        <v>-2.9876021450518202</v>
      </c>
      <c r="AN192" s="31">
        <f t="shared" si="122"/>
        <v>17.322607644788501</v>
      </c>
      <c r="AO192" s="31">
        <f t="shared" si="123"/>
        <v>-32.873280085451015</v>
      </c>
      <c r="AP192" s="30">
        <f t="shared" si="100"/>
        <v>23.609121289162623</v>
      </c>
      <c r="AQ192" s="30">
        <f t="shared" si="101"/>
        <v>-26.68237036067254</v>
      </c>
      <c r="AR192" s="31">
        <f t="shared" si="124"/>
        <v>1.9980255735573316</v>
      </c>
      <c r="AS192" s="33">
        <f t="shared" si="125"/>
        <v>-114.09687802949038</v>
      </c>
      <c r="AT192" s="31">
        <f t="shared" si="113"/>
        <v>2.501639027147181E-10</v>
      </c>
      <c r="AU192" s="31">
        <f t="shared" si="114"/>
        <v>4.3485338695105504E-4</v>
      </c>
      <c r="AV192" s="32">
        <f t="shared" si="115"/>
        <v>-5.3616607140364415E-13</v>
      </c>
      <c r="AW192" s="31">
        <f t="shared" si="116"/>
        <v>-2.0147647272249578E-5</v>
      </c>
      <c r="AX192" s="34">
        <f t="shared" si="126"/>
        <v>2.4962773664331447E-10</v>
      </c>
      <c r="AY192" s="35">
        <f t="shared" si="127"/>
        <v>4.1470573967880548E-4</v>
      </c>
      <c r="AZ192" s="10">
        <f t="shared" si="128"/>
        <v>1.9980255738069592</v>
      </c>
      <c r="BA192" s="10">
        <f t="shared" si="129"/>
        <v>-114.09646332375071</v>
      </c>
      <c r="BB192" s="10">
        <f t="shared" si="130"/>
        <v>65.903536676249288</v>
      </c>
      <c r="BC192" s="37"/>
      <c r="BD192" s="46">
        <f t="shared" si="131"/>
        <v>2</v>
      </c>
      <c r="BE192" s="46">
        <f t="shared" si="132"/>
        <v>-114</v>
      </c>
      <c r="BF192" s="46">
        <f t="shared" si="133"/>
        <v>66</v>
      </c>
    </row>
    <row r="193" spans="22:58" x14ac:dyDescent="0.2">
      <c r="V193" s="29">
        <v>2.89</v>
      </c>
      <c r="W193" s="36">
        <f t="shared" si="117"/>
        <v>7762.4711662869231</v>
      </c>
      <c r="X193" s="30">
        <f t="shared" si="102"/>
        <v>-0.43247621687911453</v>
      </c>
      <c r="Y193" s="31">
        <f t="shared" si="103"/>
        <v>-12.055721870896917</v>
      </c>
      <c r="Z193" s="31">
        <f t="shared" si="104"/>
        <v>-75.54719955179975</v>
      </c>
      <c r="AA193" s="31">
        <f t="shared" si="105"/>
        <v>5.1900377334318376E-2</v>
      </c>
      <c r="AB193" s="31">
        <f t="shared" si="106"/>
        <v>-6.257244790481403</v>
      </c>
      <c r="AC193" s="31">
        <f t="shared" si="118"/>
        <v>1.9102051168622299E-5</v>
      </c>
      <c r="AD193" s="31">
        <f t="shared" si="107"/>
        <v>0.12016287747874708</v>
      </c>
      <c r="AE193" s="31">
        <f t="shared" si="119"/>
        <v>-12.436278608390545</v>
      </c>
      <c r="AF193" s="31">
        <f t="shared" si="120"/>
        <v>-81.68428146480241</v>
      </c>
      <c r="AG193" s="31">
        <f t="shared" si="99"/>
        <v>92.110410468749379</v>
      </c>
      <c r="AH193" s="31">
        <f t="shared" si="108"/>
        <v>-81.025302262245845</v>
      </c>
      <c r="AI193" s="31">
        <f t="shared" si="109"/>
        <v>-89.994908361990525</v>
      </c>
      <c r="AJ193" s="31">
        <f t="shared" si="121"/>
        <v>6.2004955045297354</v>
      </c>
      <c r="AK193" s="31">
        <f t="shared" si="110"/>
        <v>60.675791061525686</v>
      </c>
      <c r="AL193" s="32">
        <f t="shared" si="111"/>
        <v>-1.2369543220761836E-2</v>
      </c>
      <c r="AM193" s="31">
        <f t="shared" si="112"/>
        <v>-3.0570618370159437</v>
      </c>
      <c r="AN193" s="31">
        <f t="shared" si="122"/>
        <v>17.273234167812507</v>
      </c>
      <c r="AO193" s="31">
        <f t="shared" si="123"/>
        <v>-32.376179137480783</v>
      </c>
      <c r="AP193" s="30">
        <f t="shared" si="100"/>
        <v>23.609121289162623</v>
      </c>
      <c r="AQ193" s="30">
        <f t="shared" si="101"/>
        <v>-26.68237036067254</v>
      </c>
      <c r="AR193" s="31">
        <f t="shared" si="124"/>
        <v>1.7637064879120459</v>
      </c>
      <c r="AS193" s="33">
        <f t="shared" si="125"/>
        <v>-114.0604606022832</v>
      </c>
      <c r="AT193" s="31">
        <f t="shared" si="113"/>
        <v>2.6195377032045106E-10</v>
      </c>
      <c r="AU193" s="31">
        <f t="shared" si="114"/>
        <v>4.4498242353616346E-4</v>
      </c>
      <c r="AV193" s="32">
        <f t="shared" si="115"/>
        <v>-5.6123858553403123E-13</v>
      </c>
      <c r="AW193" s="31">
        <f t="shared" si="116"/>
        <v>-2.0616946264637421E-5</v>
      </c>
      <c r="AX193" s="34">
        <f t="shared" si="126"/>
        <v>2.6139253173491705E-10</v>
      </c>
      <c r="AY193" s="35">
        <f t="shared" si="127"/>
        <v>4.2436547727152602E-4</v>
      </c>
      <c r="AZ193" s="10">
        <f t="shared" si="128"/>
        <v>1.7637064881734383</v>
      </c>
      <c r="BA193" s="10">
        <f t="shared" si="129"/>
        <v>-114.06003623680593</v>
      </c>
      <c r="BB193" s="10">
        <f t="shared" si="130"/>
        <v>65.939963763194072</v>
      </c>
      <c r="BC193" s="48"/>
      <c r="BD193" s="46">
        <f t="shared" si="131"/>
        <v>2</v>
      </c>
      <c r="BE193" s="46">
        <f t="shared" si="132"/>
        <v>-114</v>
      </c>
      <c r="BF193" s="46">
        <f t="shared" si="133"/>
        <v>66</v>
      </c>
    </row>
    <row r="194" spans="22:58" x14ac:dyDescent="0.2">
      <c r="V194" s="29">
        <v>2.9</v>
      </c>
      <c r="W194" s="38">
        <f t="shared" si="117"/>
        <v>7943.2823472428208</v>
      </c>
      <c r="X194" s="30">
        <f t="shared" si="102"/>
        <v>-0.43247621687911453</v>
      </c>
      <c r="Y194" s="31">
        <f t="shared" si="103"/>
        <v>-12.243529008156358</v>
      </c>
      <c r="Z194" s="31">
        <f t="shared" si="104"/>
        <v>-75.862850879512507</v>
      </c>
      <c r="AA194" s="31">
        <f t="shared" si="105"/>
        <v>5.4331129031374222E-2</v>
      </c>
      <c r="AB194" s="31">
        <f t="shared" si="106"/>
        <v>-6.4017983213377141</v>
      </c>
      <c r="AC194" s="31">
        <f t="shared" si="118"/>
        <v>2.0002301031206109E-5</v>
      </c>
      <c r="AD194" s="31">
        <f t="shared" si="107"/>
        <v>0.12296182196002746</v>
      </c>
      <c r="AE194" s="31">
        <f t="shared" si="119"/>
        <v>-12.621654093703068</v>
      </c>
      <c r="AF194" s="31">
        <f t="shared" si="120"/>
        <v>-82.141687378890182</v>
      </c>
      <c r="AG194" s="31">
        <f t="shared" si="99"/>
        <v>92.110410468749379</v>
      </c>
      <c r="AH194" s="31">
        <f t="shared" si="108"/>
        <v>-81.225302260702236</v>
      </c>
      <c r="AI194" s="31">
        <f t="shared" si="109"/>
        <v>-89.99502426182093</v>
      </c>
      <c r="AJ194" s="31">
        <f t="shared" si="121"/>
        <v>6.3533572385688055</v>
      </c>
      <c r="AK194" s="31">
        <f t="shared" si="110"/>
        <v>61.235722591791991</v>
      </c>
      <c r="AL194" s="32">
        <f t="shared" si="111"/>
        <v>-1.2951633420356707E-2</v>
      </c>
      <c r="AM194" s="31">
        <f t="shared" si="112"/>
        <v>-3.1281301416430085</v>
      </c>
      <c r="AN194" s="31">
        <f t="shared" si="122"/>
        <v>17.22551381319559</v>
      </c>
      <c r="AO194" s="31">
        <f t="shared" si="123"/>
        <v>-31.887431811671949</v>
      </c>
      <c r="AP194" s="30">
        <f t="shared" si="100"/>
        <v>23.609121289162623</v>
      </c>
      <c r="AQ194" s="30">
        <f t="shared" si="101"/>
        <v>-26.68237036067254</v>
      </c>
      <c r="AR194" s="31">
        <f t="shared" si="124"/>
        <v>1.5306106479826056</v>
      </c>
      <c r="AS194" s="33">
        <f t="shared" si="125"/>
        <v>-114.02911919056213</v>
      </c>
      <c r="AT194" s="31">
        <f t="shared" si="113"/>
        <v>2.7429909054688514E-10</v>
      </c>
      <c r="AU194" s="31">
        <f t="shared" si="114"/>
        <v>4.5534739569223119E-4</v>
      </c>
      <c r="AV194" s="32">
        <f t="shared" si="115"/>
        <v>-5.8823975459752506E-13</v>
      </c>
      <c r="AW194" s="31">
        <f t="shared" si="116"/>
        <v>-2.1097176634832301E-5</v>
      </c>
      <c r="AX194" s="34">
        <f t="shared" si="126"/>
        <v>2.7371085079228759E-10</v>
      </c>
      <c r="AY194" s="35">
        <f t="shared" si="127"/>
        <v>4.3425021905739891E-4</v>
      </c>
      <c r="AZ194" s="10">
        <f t="shared" si="128"/>
        <v>1.5306106482563164</v>
      </c>
      <c r="BA194" s="10">
        <f t="shared" si="129"/>
        <v>-114.02868494034307</v>
      </c>
      <c r="BB194" s="10">
        <f t="shared" si="130"/>
        <v>65.971315059656931</v>
      </c>
      <c r="BC194" s="37"/>
      <c r="BD194" s="46">
        <f t="shared" si="131"/>
        <v>2</v>
      </c>
      <c r="BE194" s="46">
        <f t="shared" si="132"/>
        <v>-114</v>
      </c>
      <c r="BF194" s="46">
        <f t="shared" si="133"/>
        <v>66</v>
      </c>
    </row>
    <row r="195" spans="22:58" x14ac:dyDescent="0.2">
      <c r="V195" s="29">
        <v>2.91</v>
      </c>
      <c r="W195" s="36">
        <f t="shared" si="117"/>
        <v>8128.3051616409975</v>
      </c>
      <c r="X195" s="30">
        <f t="shared" si="102"/>
        <v>-0.43247621687911453</v>
      </c>
      <c r="Y195" s="31">
        <f t="shared" si="103"/>
        <v>-12.431852872110124</v>
      </c>
      <c r="Z195" s="31">
        <f t="shared" si="104"/>
        <v>-76.172165880758499</v>
      </c>
      <c r="AA195" s="31">
        <f t="shared" si="105"/>
        <v>5.6874981184940158E-2</v>
      </c>
      <c r="AB195" s="31">
        <f t="shared" si="106"/>
        <v>-6.5496342504763003</v>
      </c>
      <c r="AC195" s="31">
        <f t="shared" si="118"/>
        <v>2.0944978163679386E-5</v>
      </c>
      <c r="AD195" s="31">
        <f t="shared" si="107"/>
        <v>0.12582596162585991</v>
      </c>
      <c r="AE195" s="31">
        <f t="shared" si="119"/>
        <v>-12.807433162826134</v>
      </c>
      <c r="AF195" s="31">
        <f t="shared" si="120"/>
        <v>-82.595974169608937</v>
      </c>
      <c r="AG195" s="31">
        <f t="shared" si="99"/>
        <v>92.110410468749379</v>
      </c>
      <c r="AH195" s="31">
        <f t="shared" si="108"/>
        <v>-81.425302259228104</v>
      </c>
      <c r="AI195" s="31">
        <f t="shared" si="109"/>
        <v>-89.995137523449117</v>
      </c>
      <c r="AJ195" s="31">
        <f t="shared" si="121"/>
        <v>6.5078578426000577</v>
      </c>
      <c r="AK195" s="31">
        <f t="shared" si="110"/>
        <v>61.788775446022647</v>
      </c>
      <c r="AL195" s="32">
        <f t="shared" si="111"/>
        <v>-1.356107307721746E-2</v>
      </c>
      <c r="AM195" s="31">
        <f t="shared" si="112"/>
        <v>-3.2008438650659192</v>
      </c>
      <c r="AN195" s="31">
        <f t="shared" si="122"/>
        <v>17.179404979044115</v>
      </c>
      <c r="AO195" s="31">
        <f t="shared" si="123"/>
        <v>-31.407205942492389</v>
      </c>
      <c r="AP195" s="30">
        <f t="shared" si="100"/>
        <v>23.609121289162623</v>
      </c>
      <c r="AQ195" s="30">
        <f t="shared" si="101"/>
        <v>-26.68237036067254</v>
      </c>
      <c r="AR195" s="31">
        <f t="shared" si="124"/>
        <v>1.298722744708062</v>
      </c>
      <c r="AS195" s="33">
        <f t="shared" si="125"/>
        <v>-114.00318011210132</v>
      </c>
      <c r="AT195" s="31">
        <f t="shared" si="113"/>
        <v>2.8722686456308066E-10</v>
      </c>
      <c r="AU195" s="31">
        <f t="shared" si="114"/>
        <v>4.6595379906468938E-4</v>
      </c>
      <c r="AV195" s="32">
        <f t="shared" si="115"/>
        <v>-6.1524092366101899E-13</v>
      </c>
      <c r="AW195" s="31">
        <f t="shared" si="116"/>
        <v>-2.1588593007333106E-5</v>
      </c>
      <c r="AX195" s="34">
        <f t="shared" si="126"/>
        <v>2.8661162363941963E-10</v>
      </c>
      <c r="AY195" s="35">
        <f t="shared" si="127"/>
        <v>4.443652060573563E-4</v>
      </c>
      <c r="AZ195" s="10">
        <f t="shared" si="128"/>
        <v>1.2987227449946737</v>
      </c>
      <c r="BA195" s="10">
        <f t="shared" si="129"/>
        <v>-114.00273574689525</v>
      </c>
      <c r="BB195" s="10">
        <f t="shared" si="130"/>
        <v>65.997264253104746</v>
      </c>
      <c r="BC195" s="48"/>
      <c r="BD195" s="46">
        <f t="shared" si="131"/>
        <v>1</v>
      </c>
      <c r="BE195" s="46">
        <f t="shared" si="132"/>
        <v>-114</v>
      </c>
      <c r="BF195" s="46">
        <f t="shared" si="133"/>
        <v>66</v>
      </c>
    </row>
    <row r="196" spans="22:58" x14ac:dyDescent="0.2">
      <c r="V196" s="29">
        <v>2.92</v>
      </c>
      <c r="W196" s="38">
        <f t="shared" si="117"/>
        <v>8317.6377110267131</v>
      </c>
      <c r="X196" s="30">
        <f t="shared" si="102"/>
        <v>-0.43247621687911453</v>
      </c>
      <c r="Y196" s="31">
        <f t="shared" si="103"/>
        <v>-12.620672867967297</v>
      </c>
      <c r="Z196" s="31">
        <f t="shared" si="104"/>
        <v>-76.475236408867005</v>
      </c>
      <c r="AA196" s="31">
        <f t="shared" si="105"/>
        <v>5.9537125325776083E-2</v>
      </c>
      <c r="AB196" s="31">
        <f t="shared" si="106"/>
        <v>-6.7008230843964913</v>
      </c>
      <c r="AC196" s="31">
        <f t="shared" si="118"/>
        <v>2.1932082082110165E-5</v>
      </c>
      <c r="AD196" s="31">
        <f t="shared" si="107"/>
        <v>0.1287568150237168</v>
      </c>
      <c r="AE196" s="31">
        <f t="shared" si="119"/>
        <v>-12.993590027438554</v>
      </c>
      <c r="AF196" s="31">
        <f t="shared" si="120"/>
        <v>-83.047302678239774</v>
      </c>
      <c r="AG196" s="31">
        <f t="shared" ref="AG196:AG259" si="134">DC_gain_comp</f>
        <v>92.110410468749379</v>
      </c>
      <c r="AH196" s="31">
        <f t="shared" si="108"/>
        <v>-81.625302257820294</v>
      </c>
      <c r="AI196" s="31">
        <f t="shared" si="109"/>
        <v>-89.99524820692794</v>
      </c>
      <c r="AJ196" s="31">
        <f t="shared" si="121"/>
        <v>6.6639567028884104</v>
      </c>
      <c r="AK196" s="31">
        <f t="shared" si="110"/>
        <v>62.334830580667642</v>
      </c>
      <c r="AL196" s="32">
        <f t="shared" si="111"/>
        <v>-1.4199143090883397E-2</v>
      </c>
      <c r="AM196" s="31">
        <f t="shared" si="112"/>
        <v>-3.2752406236312432</v>
      </c>
      <c r="AN196" s="31">
        <f t="shared" si="122"/>
        <v>17.134865770726609</v>
      </c>
      <c r="AO196" s="31">
        <f t="shared" si="123"/>
        <v>-30.935658249891542</v>
      </c>
      <c r="AP196" s="30">
        <f t="shared" ref="AP196:AP259" si="135">-20*LOG(GmPS*Rsns)</f>
        <v>23.609121289162623</v>
      </c>
      <c r="AQ196" s="30">
        <f t="shared" ref="AQ196:AQ259" si="136">20*LOG(Vref/Vout)</f>
        <v>-26.68237036067254</v>
      </c>
      <c r="AR196" s="31">
        <f t="shared" si="124"/>
        <v>1.0680266717781386</v>
      </c>
      <c r="AS196" s="33">
        <f t="shared" si="125"/>
        <v>-113.98296092813132</v>
      </c>
      <c r="AT196" s="31">
        <f t="shared" si="113"/>
        <v>3.0076216488316449E-10</v>
      </c>
      <c r="AU196" s="31">
        <f t="shared" si="114"/>
        <v>4.7680725730899572E-4</v>
      </c>
      <c r="AV196" s="32">
        <f t="shared" si="115"/>
        <v>-6.4609940259072635E-13</v>
      </c>
      <c r="AW196" s="31">
        <f t="shared" si="116"/>
        <v>-2.2091455937605205E-5</v>
      </c>
      <c r="AX196" s="34">
        <f t="shared" si="126"/>
        <v>3.0011606548057378E-10</v>
      </c>
      <c r="AY196" s="35">
        <f t="shared" si="127"/>
        <v>4.5471580137139054E-4</v>
      </c>
      <c r="AZ196" s="10">
        <f t="shared" si="128"/>
        <v>1.0680266720782547</v>
      </c>
      <c r="BA196" s="10">
        <f t="shared" si="129"/>
        <v>-113.98250621232995</v>
      </c>
      <c r="BB196" s="10">
        <f t="shared" si="130"/>
        <v>66.017493787670048</v>
      </c>
      <c r="BC196" s="37"/>
      <c r="BD196" s="46">
        <f t="shared" si="131"/>
        <v>1</v>
      </c>
      <c r="BE196" s="46">
        <f t="shared" si="132"/>
        <v>-114</v>
      </c>
      <c r="BF196" s="46">
        <f t="shared" si="133"/>
        <v>66</v>
      </c>
    </row>
    <row r="197" spans="22:58" x14ac:dyDescent="0.2">
      <c r="V197" s="29">
        <v>2.93</v>
      </c>
      <c r="W197" s="36">
        <f t="shared" si="117"/>
        <v>8511.3803820237772</v>
      </c>
      <c r="X197" s="30">
        <f t="shared" ref="X197:X260" si="137">DC_gain_power</f>
        <v>-0.43247621687911453</v>
      </c>
      <c r="Y197" s="31">
        <f t="shared" si="103"/>
        <v>-12.809969112904698</v>
      </c>
      <c r="Z197" s="31">
        <f t="shared" si="104"/>
        <v>-76.772155287930275</v>
      </c>
      <c r="AA197" s="31">
        <f t="shared" si="105"/>
        <v>6.2322984543076262E-2</v>
      </c>
      <c r="AB197" s="31">
        <f t="shared" si="106"/>
        <v>-6.8554365590947377</v>
      </c>
      <c r="AC197" s="31">
        <f t="shared" si="118"/>
        <v>2.2965706532898066E-5</v>
      </c>
      <c r="AD197" s="31">
        <f t="shared" si="107"/>
        <v>0.13175593606947744</v>
      </c>
      <c r="AE197" s="31">
        <f t="shared" si="119"/>
        <v>-13.180099379534203</v>
      </c>
      <c r="AF197" s="31">
        <f t="shared" si="120"/>
        <v>-83.495835910955535</v>
      </c>
      <c r="AG197" s="31">
        <f t="shared" si="134"/>
        <v>92.110410468749379</v>
      </c>
      <c r="AH197" s="31">
        <f t="shared" si="108"/>
        <v>-81.825302256475879</v>
      </c>
      <c r="AI197" s="31">
        <f t="shared" si="109"/>
        <v>-89.995356370943227</v>
      </c>
      <c r="AJ197" s="31">
        <f t="shared" si="121"/>
        <v>6.8216130654138514</v>
      </c>
      <c r="AK197" s="31">
        <f t="shared" si="110"/>
        <v>62.873780689655746</v>
      </c>
      <c r="AL197" s="32">
        <f t="shared" si="111"/>
        <v>-1.4867183955881524E-2</v>
      </c>
      <c r="AM197" s="31">
        <f t="shared" si="112"/>
        <v>-3.3513588594416253</v>
      </c>
      <c r="AN197" s="31">
        <f t="shared" si="122"/>
        <v>17.091854093731467</v>
      </c>
      <c r="AO197" s="31">
        <f t="shared" si="123"/>
        <v>-30.472934540729106</v>
      </c>
      <c r="AP197" s="30">
        <f t="shared" si="135"/>
        <v>23.609121289162623</v>
      </c>
      <c r="AQ197" s="30">
        <f t="shared" si="136"/>
        <v>-26.68237036067254</v>
      </c>
      <c r="AR197" s="31">
        <f t="shared" si="124"/>
        <v>0.83850564268734828</v>
      </c>
      <c r="AS197" s="33">
        <f t="shared" si="125"/>
        <v>-113.96877045168463</v>
      </c>
      <c r="AT197" s="31">
        <f t="shared" si="113"/>
        <v>3.1493777864099533E-10</v>
      </c>
      <c r="AU197" s="31">
        <f t="shared" si="114"/>
        <v>4.8791352507237141E-4</v>
      </c>
      <c r="AV197" s="32">
        <f t="shared" si="115"/>
        <v>-6.7502922658732724E-13</v>
      </c>
      <c r="AW197" s="31">
        <f t="shared" si="116"/>
        <v>-2.2606032050230434E-5</v>
      </c>
      <c r="AX197" s="34">
        <f t="shared" si="126"/>
        <v>3.1426274941440799E-10</v>
      </c>
      <c r="AY197" s="35">
        <f t="shared" si="127"/>
        <v>4.65307493022141E-4</v>
      </c>
      <c r="AZ197" s="10">
        <f t="shared" si="128"/>
        <v>0.83850564300161101</v>
      </c>
      <c r="BA197" s="10">
        <f t="shared" si="129"/>
        <v>-113.96830514419162</v>
      </c>
      <c r="BB197" s="10">
        <f t="shared" si="130"/>
        <v>66.031694855808382</v>
      </c>
      <c r="BC197" s="48"/>
      <c r="BD197" s="46">
        <f t="shared" si="131"/>
        <v>1</v>
      </c>
      <c r="BE197" s="46">
        <f t="shared" si="132"/>
        <v>-114</v>
      </c>
      <c r="BF197" s="46">
        <f t="shared" si="133"/>
        <v>66</v>
      </c>
    </row>
    <row r="198" spans="22:58" x14ac:dyDescent="0.2">
      <c r="V198" s="29">
        <v>2.94</v>
      </c>
      <c r="W198" s="38">
        <f t="shared" si="117"/>
        <v>8709.6358995608098</v>
      </c>
      <c r="X198" s="30">
        <f t="shared" si="137"/>
        <v>-0.43247621687911453</v>
      </c>
      <c r="Y198" s="31">
        <f t="shared" ref="Y198:Y232" si="138">20*LOG(1/SQRT((W198/fp)^2+1))</f>
        <v>-12.999722420625709</v>
      </c>
      <c r="Z198" s="31">
        <f t="shared" ref="Z198:Z232" si="139">-180/PI()*ATAN(W198/fp)</f>
        <v>-77.063016129376351</v>
      </c>
      <c r="AA198" s="31">
        <f t="shared" ref="AA198:AA232" si="140">20*LOG(SQRT((W198/fzRHP)^2+1))</f>
        <v>6.5238223172309789E-2</v>
      </c>
      <c r="AB198" s="31">
        <f t="shared" ref="AB198:AB232" si="141">-180/PI()*ATAN(W198/fzRHP)</f>
        <v>-7.0135476406989978</v>
      </c>
      <c r="AC198" s="31">
        <f t="shared" si="118"/>
        <v>2.4048043940076991E-5</v>
      </c>
      <c r="AD198" s="31">
        <f t="shared" ref="AD198:AD232" si="142">180/PI()*ATAN(W198/fzESR)</f>
        <v>0.13482491487104042</v>
      </c>
      <c r="AE198" s="31">
        <f t="shared" si="119"/>
        <v>-13.366936366288574</v>
      </c>
      <c r="AF198" s="31">
        <f t="shared" si="120"/>
        <v>-83.941738855204306</v>
      </c>
      <c r="AG198" s="31">
        <f t="shared" si="134"/>
        <v>92.110410468749379</v>
      </c>
      <c r="AH198" s="31">
        <f t="shared" ref="AH198:AH232" si="143">20*LOG(1/SQRT((W198/fp_comp1)^2+1))</f>
        <v>-82.02530225519196</v>
      </c>
      <c r="AI198" s="31">
        <f t="shared" ref="AI198:AI232" si="144">-180/PI()*ATAN(W198/fp_comp1)</f>
        <v>-89.995462072844958</v>
      </c>
      <c r="AJ198" s="31">
        <f t="shared" si="121"/>
        <v>6.9807861271015481</v>
      </c>
      <c r="AK198" s="31">
        <f t="shared" ref="AK198:AK232" si="145">180/PI()*ATAN(W198/fz_comp)</f>
        <v>63.405529984772926</v>
      </c>
      <c r="AL198" s="32">
        <f t="shared" ref="AL198:AL232" si="146">20*LOG(1/SQRT((W198/fp_comp2)^2+1))</f>
        <v>-1.5566598496439234E-2</v>
      </c>
      <c r="AM198" s="31">
        <f t="shared" ref="AM198:AM232" si="147">-180/PI()*ATAN(W198/fp_comp2)</f>
        <v>-3.4292378560268237</v>
      </c>
      <c r="AN198" s="31">
        <f t="shared" si="122"/>
        <v>17.05032774216253</v>
      </c>
      <c r="AO198" s="31">
        <f t="shared" si="123"/>
        <v>-30.019169944098856</v>
      </c>
      <c r="AP198" s="30">
        <f t="shared" si="135"/>
        <v>23.609121289162623</v>
      </c>
      <c r="AQ198" s="30">
        <f t="shared" si="136"/>
        <v>-26.68237036067254</v>
      </c>
      <c r="AR198" s="31">
        <f t="shared" si="124"/>
        <v>0.61014230436403949</v>
      </c>
      <c r="AS198" s="33">
        <f t="shared" si="125"/>
        <v>-113.96090879930316</v>
      </c>
      <c r="AT198" s="31">
        <f t="shared" ref="AT198:AT232" si="148">20*LOG(SQRT((W198/fz_ff)^2+1))</f>
        <v>3.2978070700563263E-10</v>
      </c>
      <c r="AU198" s="31">
        <f t="shared" ref="AU198:AU232" si="149">180/PI()*ATAN(W198/fz_ff)</f>
        <v>4.9927849104498844E-4</v>
      </c>
      <c r="AV198" s="32">
        <f t="shared" ref="AV198:AV232" si="150">20*LOG(1/SQRT((W198/fp_ff)^2+1))</f>
        <v>-7.0781636045014156E-13</v>
      </c>
      <c r="AW198" s="31">
        <f t="shared" ref="AW198:AW232" si="151">-180/PI()*ATAN(W198/fp_ff)</f>
        <v>-2.3132594180274852E-5</v>
      </c>
      <c r="AX198" s="34">
        <f t="shared" si="126"/>
        <v>3.2907289064518251E-10</v>
      </c>
      <c r="AY198" s="35">
        <f t="shared" si="127"/>
        <v>4.761458968647136E-4</v>
      </c>
      <c r="AZ198" s="10">
        <f t="shared" si="128"/>
        <v>0.61014230469311237</v>
      </c>
      <c r="BA198" s="10">
        <f t="shared" si="129"/>
        <v>-113.96043265340629</v>
      </c>
      <c r="BB198" s="10">
        <f t="shared" si="130"/>
        <v>66.039567346593714</v>
      </c>
      <c r="BC198" s="37"/>
      <c r="BD198" s="46">
        <f t="shared" si="131"/>
        <v>1</v>
      </c>
      <c r="BE198" s="46">
        <f t="shared" si="132"/>
        <v>-114</v>
      </c>
      <c r="BF198" s="46">
        <f t="shared" si="133"/>
        <v>66</v>
      </c>
    </row>
    <row r="199" spans="22:58" x14ac:dyDescent="0.2">
      <c r="V199" s="29">
        <v>2.95</v>
      </c>
      <c r="W199" s="36">
        <f t="shared" ref="W199:W232" si="152">10*10^V199</f>
        <v>8912.509381337466</v>
      </c>
      <c r="X199" s="30">
        <f t="shared" si="137"/>
        <v>-0.43247621687911453</v>
      </c>
      <c r="Y199" s="31">
        <f t="shared" si="138"/>
        <v>-13.189914285424146</v>
      </c>
      <c r="Z199" s="31">
        <f t="shared" si="139"/>
        <v>-77.347913159389762</v>
      </c>
      <c r="AA199" s="31">
        <f t="shared" si="140"/>
        <v>6.8288756827196678E-2</v>
      </c>
      <c r="AB199" s="31">
        <f t="shared" si="141"/>
        <v>-7.1752305242942862</v>
      </c>
      <c r="AC199" s="31">
        <f t="shared" ref="AC199:AC232" si="153">20*LOG(SQRT((W199/fzESR)^2+1))</f>
        <v>2.5181390047395019E-5</v>
      </c>
      <c r="AD199" s="31">
        <f t="shared" si="142"/>
        <v>0.13796537857110816</v>
      </c>
      <c r="AE199" s="31">
        <f t="shared" ref="AE199:AE232" si="154">X199+Y199+AA199+AC199</f>
        <v>-13.554076564086017</v>
      </c>
      <c r="AF199" s="31">
        <f t="shared" ref="AF199:AF232" si="155">Z199+AB199+AD199</f>
        <v>-84.385178305112944</v>
      </c>
      <c r="AG199" s="31">
        <f t="shared" si="134"/>
        <v>92.110410468749379</v>
      </c>
      <c r="AH199" s="31">
        <f t="shared" si="143"/>
        <v>-82.225302253965822</v>
      </c>
      <c r="AI199" s="31">
        <f t="shared" si="144"/>
        <v>-89.995565368677688</v>
      </c>
      <c r="AJ199" s="31">
        <f t="shared" ref="AJ199:AJ232" si="156">20*LOG(SQRT((W199/fz_comp)^2+1))</f>
        <v>7.1414351225702477</v>
      </c>
      <c r="AK199" s="31">
        <f t="shared" si="145"/>
        <v>63.929993945441701</v>
      </c>
      <c r="AL199" s="32">
        <f t="shared" si="146"/>
        <v>-1.6298854723017987E-2</v>
      </c>
      <c r="AM199" s="31">
        <f t="shared" si="147"/>
        <v>-3.5089177541303589</v>
      </c>
      <c r="AN199" s="31">
        <f t="shared" ref="AN199:AN232" si="157">AG199+AH199+AJ199+AL199</f>
        <v>17.010244482630785</v>
      </c>
      <c r="AO199" s="31">
        <f t="shared" ref="AO199:AO232" si="158">AI199+AK199+AM199</f>
        <v>-29.574489177366345</v>
      </c>
      <c r="AP199" s="30">
        <f t="shared" si="135"/>
        <v>23.609121289162623</v>
      </c>
      <c r="AQ199" s="30">
        <f t="shared" si="136"/>
        <v>-26.68237036067254</v>
      </c>
      <c r="AR199" s="31">
        <f t="shared" ref="AR199:AR232" si="159">AE199+AN199+AP199+AQ199</f>
        <v>0.38291884703485124</v>
      </c>
      <c r="AS199" s="33">
        <f t="shared" ref="AS199:AS232" si="160">AF199+AO199</f>
        <v>-113.95966748247929</v>
      </c>
      <c r="AT199" s="31">
        <f t="shared" si="148"/>
        <v>3.4532180845600147E-10</v>
      </c>
      <c r="AU199" s="31">
        <f t="shared" si="149"/>
        <v>5.1090818108223679E-4</v>
      </c>
      <c r="AV199" s="32">
        <f t="shared" si="150"/>
        <v>-7.4060349431295607E-13</v>
      </c>
      <c r="AW199" s="31">
        <f t="shared" si="151"/>
        <v>-2.3671421517949771E-5</v>
      </c>
      <c r="AX199" s="34">
        <f t="shared" ref="AX199:AX232" si="161">AT199+AV199</f>
        <v>3.4458120496168851E-10</v>
      </c>
      <c r="AY199" s="35">
        <f t="shared" ref="AY199:AY232" si="162">AU199+AW199</f>
        <v>4.87236759564287E-4</v>
      </c>
      <c r="AZ199" s="10">
        <f t="shared" ref="AZ199:AZ232" si="163">AR199+AX199</f>
        <v>0.38291884737943244</v>
      </c>
      <c r="BA199" s="10">
        <f t="shared" ref="BA199:BA232" si="164">AS199+AY199</f>
        <v>-113.95918024571972</v>
      </c>
      <c r="BB199" s="10">
        <f t="shared" ref="BB199:BB232" si="165">BA199+180</f>
        <v>66.040819754280278</v>
      </c>
      <c r="BC199" s="48"/>
      <c r="BD199" s="46">
        <f t="shared" ref="BD199:BD232" si="166">ROUND(AZ199,0)</f>
        <v>0</v>
      </c>
      <c r="BE199" s="46">
        <f t="shared" ref="BE199:BE232" si="167">ROUND(BA199,0)</f>
        <v>-114</v>
      </c>
      <c r="BF199" s="46">
        <f t="shared" ref="BF199:BF232" si="168">ROUND(BB199,0)</f>
        <v>66</v>
      </c>
    </row>
    <row r="200" spans="22:58" x14ac:dyDescent="0.2">
      <c r="V200" s="29">
        <v>2.96</v>
      </c>
      <c r="W200" s="38">
        <f t="shared" si="152"/>
        <v>9120.1083935590977</v>
      </c>
      <c r="X200" s="30">
        <f t="shared" si="137"/>
        <v>-0.43247621687911453</v>
      </c>
      <c r="Y200" s="31">
        <f t="shared" si="138"/>
        <v>-13.380526865849053</v>
      </c>
      <c r="Z200" s="31">
        <f t="shared" si="139"/>
        <v>-77.626941056854406</v>
      </c>
      <c r="AA200" s="31">
        <f t="shared" si="140"/>
        <v>7.1480762781933105E-2</v>
      </c>
      <c r="AB200" s="31">
        <f t="shared" si="141"/>
        <v>-7.3405606307873166</v>
      </c>
      <c r="AC200" s="31">
        <f t="shared" si="153"/>
        <v>2.6368148795671655E-5</v>
      </c>
      <c r="AD200" s="31">
        <f t="shared" si="142"/>
        <v>0.14117899220958038</v>
      </c>
      <c r="AE200" s="31">
        <f t="shared" si="154"/>
        <v>-13.74149595179744</v>
      </c>
      <c r="AF200" s="31">
        <f t="shared" si="155"/>
        <v>-84.826322695432154</v>
      </c>
      <c r="AG200" s="31">
        <f t="shared" si="134"/>
        <v>92.110410468749379</v>
      </c>
      <c r="AH200" s="31">
        <f t="shared" si="143"/>
        <v>-82.425302252794864</v>
      </c>
      <c r="AI200" s="31">
        <f t="shared" si="144"/>
        <v>-89.995666313210236</v>
      </c>
      <c r="AJ200" s="31">
        <f t="shared" si="156"/>
        <v>7.3035194062120183</v>
      </c>
      <c r="AK200" s="31">
        <f t="shared" si="145"/>
        <v>64.447099041076015</v>
      </c>
      <c r="AL200" s="32">
        <f t="shared" si="146"/>
        <v>-1.7065488815780891E-2</v>
      </c>
      <c r="AM200" s="31">
        <f t="shared" si="147"/>
        <v>-3.5904395675970893</v>
      </c>
      <c r="AN200" s="31">
        <f t="shared" si="157"/>
        <v>16.971562133350751</v>
      </c>
      <c r="AO200" s="31">
        <f t="shared" si="158"/>
        <v>-29.139006839731309</v>
      </c>
      <c r="AP200" s="30">
        <f t="shared" si="135"/>
        <v>23.609121289162623</v>
      </c>
      <c r="AQ200" s="30">
        <f t="shared" si="136"/>
        <v>-26.68237036067254</v>
      </c>
      <c r="AR200" s="31">
        <f t="shared" si="159"/>
        <v>0.15681711004339505</v>
      </c>
      <c r="AS200" s="33">
        <f t="shared" si="160"/>
        <v>-113.96532953516346</v>
      </c>
      <c r="AT200" s="31">
        <f t="shared" si="148"/>
        <v>3.615957987808925E-10</v>
      </c>
      <c r="AU200" s="31">
        <f t="shared" si="149"/>
        <v>5.228087613997058E-4</v>
      </c>
      <c r="AV200" s="32">
        <f t="shared" si="150"/>
        <v>-7.7531928310887735E-13</v>
      </c>
      <c r="AW200" s="31">
        <f t="shared" si="151"/>
        <v>-2.4222799756641757E-5</v>
      </c>
      <c r="AX200" s="34">
        <f t="shared" si="161"/>
        <v>3.6082047949778362E-10</v>
      </c>
      <c r="AY200" s="35">
        <f t="shared" si="162"/>
        <v>4.9858596164306407E-4</v>
      </c>
      <c r="AZ200" s="10">
        <f t="shared" si="163"/>
        <v>0.15681711040421553</v>
      </c>
      <c r="BA200" s="10">
        <f t="shared" si="164"/>
        <v>-113.96483094920183</v>
      </c>
      <c r="BB200" s="10">
        <f t="shared" si="165"/>
        <v>66.035169050798174</v>
      </c>
      <c r="BC200" s="37"/>
      <c r="BD200" s="46">
        <f t="shared" si="166"/>
        <v>0</v>
      </c>
      <c r="BE200" s="46">
        <f t="shared" si="167"/>
        <v>-114</v>
      </c>
      <c r="BF200" s="46">
        <f t="shared" si="168"/>
        <v>66</v>
      </c>
    </row>
    <row r="201" spans="22:58" x14ac:dyDescent="0.2">
      <c r="V201" s="29">
        <v>2.97</v>
      </c>
      <c r="W201" s="36">
        <f t="shared" si="152"/>
        <v>9332.5430079699199</v>
      </c>
      <c r="X201" s="30">
        <f t="shared" si="137"/>
        <v>-0.43247621687911453</v>
      </c>
      <c r="Y201" s="31">
        <f t="shared" si="138"/>
        <v>-13.571542968059671</v>
      </c>
      <c r="Z201" s="31">
        <f t="shared" si="139"/>
        <v>-77.900194801476644</v>
      </c>
      <c r="AA201" s="31">
        <f t="shared" si="140"/>
        <v>7.4820690709395676E-2</v>
      </c>
      <c r="AB201" s="31">
        <f t="shared" si="141"/>
        <v>-7.509614601649794</v>
      </c>
      <c r="AC201" s="31">
        <f t="shared" si="153"/>
        <v>2.761083741421544E-5</v>
      </c>
      <c r="AD201" s="31">
        <f t="shared" si="142"/>
        <v>0.14446745960602242</v>
      </c>
      <c r="AE201" s="31">
        <f t="shared" si="154"/>
        <v>-13.929170883391976</v>
      </c>
      <c r="AF201" s="31">
        <f t="shared" si="155"/>
        <v>-85.265341943520426</v>
      </c>
      <c r="AG201" s="31">
        <f t="shared" si="134"/>
        <v>92.110410468749379</v>
      </c>
      <c r="AH201" s="31">
        <f t="shared" si="143"/>
        <v>-82.625302251676629</v>
      </c>
      <c r="AI201" s="31">
        <f t="shared" si="144"/>
        <v>-89.995764959964717</v>
      </c>
      <c r="AJ201" s="31">
        <f t="shared" si="156"/>
        <v>7.4669985294646937</v>
      </c>
      <c r="AK201" s="31">
        <f t="shared" si="145"/>
        <v>64.956782429164079</v>
      </c>
      <c r="AL201" s="32">
        <f t="shared" si="146"/>
        <v>-1.7868108240188127E-2</v>
      </c>
      <c r="AM201" s="31">
        <f t="shared" si="147"/>
        <v>-3.6738451993459433</v>
      </c>
      <c r="AN201" s="31">
        <f t="shared" si="157"/>
        <v>16.934238638297256</v>
      </c>
      <c r="AO201" s="31">
        <f t="shared" si="158"/>
        <v>-28.712827730146582</v>
      </c>
      <c r="AP201" s="30">
        <f t="shared" si="135"/>
        <v>23.609121289162623</v>
      </c>
      <c r="AQ201" s="30">
        <f t="shared" si="136"/>
        <v>-26.68237036067254</v>
      </c>
      <c r="AR201" s="31">
        <f t="shared" si="159"/>
        <v>-6.8181316604636777E-2</v>
      </c>
      <c r="AS201" s="33">
        <f t="shared" si="160"/>
        <v>-113.97816967366701</v>
      </c>
      <c r="AT201" s="31">
        <f t="shared" si="148"/>
        <v>3.7863739376909603E-10</v>
      </c>
      <c r="AU201" s="31">
        <f t="shared" si="149"/>
        <v>5.3498654184260062E-4</v>
      </c>
      <c r="AV201" s="32">
        <f t="shared" si="150"/>
        <v>-8.1196372683790569E-13</v>
      </c>
      <c r="AW201" s="31">
        <f t="shared" si="151"/>
        <v>-2.478702124439142E-5</v>
      </c>
      <c r="AX201" s="34">
        <f t="shared" si="161"/>
        <v>3.7782543004225811E-10</v>
      </c>
      <c r="AY201" s="35">
        <f t="shared" si="162"/>
        <v>5.1019952059820921E-4</v>
      </c>
      <c r="AZ201" s="10">
        <f t="shared" si="163"/>
        <v>-6.8181316226811353E-2</v>
      </c>
      <c r="BA201" s="10">
        <f t="shared" si="164"/>
        <v>-113.97765947414641</v>
      </c>
      <c r="BB201" s="10">
        <f t="shared" si="165"/>
        <v>66.022340525853593</v>
      </c>
      <c r="BC201" s="48"/>
      <c r="BD201" s="46">
        <f t="shared" si="166"/>
        <v>0</v>
      </c>
      <c r="BE201" s="46">
        <f t="shared" si="167"/>
        <v>-114</v>
      </c>
      <c r="BF201" s="46">
        <f t="shared" si="168"/>
        <v>66</v>
      </c>
    </row>
    <row r="202" spans="22:58" x14ac:dyDescent="0.2">
      <c r="V202" s="29">
        <v>2.98</v>
      </c>
      <c r="W202" s="38">
        <f t="shared" si="152"/>
        <v>9549.9258602143673</v>
      </c>
      <c r="X202" s="30">
        <f t="shared" si="137"/>
        <v>-0.43247621687911453</v>
      </c>
      <c r="Y202" s="31">
        <f t="shared" si="138"/>
        <v>-13.762946028951699</v>
      </c>
      <c r="Z202" s="31">
        <f t="shared" si="139"/>
        <v>-78.167769531732674</v>
      </c>
      <c r="AA202" s="31">
        <f t="shared" si="140"/>
        <v>7.8315273780182271E-2</v>
      </c>
      <c r="AB202" s="31">
        <f t="shared" si="141"/>
        <v>-7.6824702913697811</v>
      </c>
      <c r="AC202" s="31">
        <f t="shared" si="153"/>
        <v>2.8912091761015663E-5</v>
      </c>
      <c r="AD202" s="31">
        <f t="shared" si="142"/>
        <v>0.14783252426266436</v>
      </c>
      <c r="AE202" s="31">
        <f t="shared" si="154"/>
        <v>-14.117078059958871</v>
      </c>
      <c r="AF202" s="31">
        <f t="shared" si="155"/>
        <v>-85.702407298839788</v>
      </c>
      <c r="AG202" s="31">
        <f t="shared" si="134"/>
        <v>92.110410468749379</v>
      </c>
      <c r="AH202" s="31">
        <f t="shared" si="143"/>
        <v>-82.825302250608701</v>
      </c>
      <c r="AI202" s="31">
        <f t="shared" si="144"/>
        <v>-89.995861361244934</v>
      </c>
      <c r="AJ202" s="31">
        <f t="shared" si="156"/>
        <v>7.6318323131827004</v>
      </c>
      <c r="AK202" s="31">
        <f t="shared" si="145"/>
        <v>65.458991632176961</v>
      </c>
      <c r="AL202" s="32">
        <f t="shared" si="146"/>
        <v>-1.8708395000202948E-2</v>
      </c>
      <c r="AM202" s="31">
        <f t="shared" si="147"/>
        <v>-3.7591774574099688</v>
      </c>
      <c r="AN202" s="31">
        <f t="shared" si="157"/>
        <v>16.898232136323173</v>
      </c>
      <c r="AO202" s="31">
        <f t="shared" si="158"/>
        <v>-28.296047186477942</v>
      </c>
      <c r="AP202" s="30">
        <f t="shared" si="135"/>
        <v>23.609121289162623</v>
      </c>
      <c r="AQ202" s="30">
        <f t="shared" si="136"/>
        <v>-26.68237036067254</v>
      </c>
      <c r="AR202" s="31">
        <f t="shared" si="159"/>
        <v>-0.29209499514561443</v>
      </c>
      <c r="AS202" s="33">
        <f t="shared" si="160"/>
        <v>-113.99845448531772</v>
      </c>
      <c r="AT202" s="31">
        <f t="shared" si="148"/>
        <v>3.9648323786433491E-10</v>
      </c>
      <c r="AU202" s="31">
        <f t="shared" si="149"/>
        <v>5.4744797923129778E-4</v>
      </c>
      <c r="AV202" s="32">
        <f t="shared" si="150"/>
        <v>-8.5053682550004089E-13</v>
      </c>
      <c r="AW202" s="31">
        <f t="shared" si="151"/>
        <v>-2.536438513889984E-5</v>
      </c>
      <c r="AX202" s="34">
        <f t="shared" si="161"/>
        <v>3.9563270103883487E-10</v>
      </c>
      <c r="AY202" s="35">
        <f t="shared" si="162"/>
        <v>5.220835940923979E-4</v>
      </c>
      <c r="AZ202" s="10">
        <f t="shared" si="163"/>
        <v>-0.29209499474998174</v>
      </c>
      <c r="BA202" s="10">
        <f t="shared" si="164"/>
        <v>-113.99793240172363</v>
      </c>
      <c r="BB202" s="10">
        <f t="shared" si="165"/>
        <v>66.002067598276369</v>
      </c>
      <c r="BC202" s="37"/>
      <c r="BD202" s="46">
        <f t="shared" si="166"/>
        <v>0</v>
      </c>
      <c r="BE202" s="46">
        <f t="shared" si="167"/>
        <v>-114</v>
      </c>
      <c r="BF202" s="46">
        <f t="shared" si="168"/>
        <v>66</v>
      </c>
    </row>
    <row r="203" spans="22:58" x14ac:dyDescent="0.2">
      <c r="V203" s="29">
        <v>2.99</v>
      </c>
      <c r="W203" s="36">
        <f t="shared" si="152"/>
        <v>9772.3722095581143</v>
      </c>
      <c r="X203" s="30">
        <f t="shared" si="137"/>
        <v>-0.43247621687911453</v>
      </c>
      <c r="Y203" s="31">
        <f t="shared" si="138"/>
        <v>-13.954720099129801</v>
      </c>
      <c r="Z203" s="31">
        <f t="shared" si="139"/>
        <v>-78.429760412275883</v>
      </c>
      <c r="AA203" s="31">
        <f t="shared" si="140"/>
        <v>8.1971540126813486E-2</v>
      </c>
      <c r="AB203" s="31">
        <f t="shared" si="141"/>
        <v>-7.8592067574316653</v>
      </c>
      <c r="AC203" s="31">
        <f t="shared" si="153"/>
        <v>3.0274671915563409E-5</v>
      </c>
      <c r="AD203" s="31">
        <f t="shared" si="142"/>
        <v>0.15127597028841663</v>
      </c>
      <c r="AE203" s="31">
        <f t="shared" si="154"/>
        <v>-14.305194501210186</v>
      </c>
      <c r="AF203" s="31">
        <f t="shared" si="155"/>
        <v>-86.137691199419137</v>
      </c>
      <c r="AG203" s="31">
        <f t="shared" si="134"/>
        <v>92.110410468749379</v>
      </c>
      <c r="AH203" s="31">
        <f t="shared" si="143"/>
        <v>-83.025302249588847</v>
      </c>
      <c r="AI203" s="31">
        <f t="shared" si="144"/>
        <v>-89.995955568164163</v>
      </c>
      <c r="AJ203" s="31">
        <f t="shared" si="156"/>
        <v>7.7979809150549446</v>
      </c>
      <c r="AK203" s="31">
        <f t="shared" si="145"/>
        <v>65.953684196325213</v>
      </c>
      <c r="AL203" s="32">
        <f t="shared" si="146"/>
        <v>-1.9588109034691065E-2</v>
      </c>
      <c r="AM203" s="31">
        <f t="shared" si="147"/>
        <v>-3.8464800710246343</v>
      </c>
      <c r="AN203" s="31">
        <f t="shared" si="157"/>
        <v>16.863501025180785</v>
      </c>
      <c r="AO203" s="31">
        <f t="shared" si="158"/>
        <v>-27.888751442863583</v>
      </c>
      <c r="AP203" s="30">
        <f t="shared" si="135"/>
        <v>23.609121289162623</v>
      </c>
      <c r="AQ203" s="30">
        <f t="shared" si="136"/>
        <v>-26.68237036067254</v>
      </c>
      <c r="AR203" s="31">
        <f t="shared" si="159"/>
        <v>-0.51494254753931656</v>
      </c>
      <c r="AS203" s="33">
        <f t="shared" si="160"/>
        <v>-114.02644264228272</v>
      </c>
      <c r="AT203" s="31">
        <f t="shared" si="148"/>
        <v>4.1516804685539838E-10</v>
      </c>
      <c r="AU203" s="31">
        <f t="shared" si="149"/>
        <v>5.6019968078484326E-4</v>
      </c>
      <c r="AV203" s="32">
        <f t="shared" si="150"/>
        <v>-8.9103857909528295E-13</v>
      </c>
      <c r="AW203" s="31">
        <f t="shared" si="151"/>
        <v>-2.5955197566146231E-5</v>
      </c>
      <c r="AX203" s="34">
        <f t="shared" si="161"/>
        <v>4.1427700827630311E-10</v>
      </c>
      <c r="AY203" s="35">
        <f t="shared" si="162"/>
        <v>5.3424448321869706E-4</v>
      </c>
      <c r="AZ203" s="10">
        <f t="shared" si="163"/>
        <v>-0.51494254712503951</v>
      </c>
      <c r="BA203" s="10">
        <f t="shared" si="164"/>
        <v>-114.0259083977995</v>
      </c>
      <c r="BB203" s="10">
        <f t="shared" si="165"/>
        <v>65.974091602200502</v>
      </c>
      <c r="BC203" s="48"/>
      <c r="BD203" s="46">
        <f t="shared" si="166"/>
        <v>-1</v>
      </c>
      <c r="BE203" s="46">
        <f t="shared" si="167"/>
        <v>-114</v>
      </c>
      <c r="BF203" s="46">
        <f t="shared" si="168"/>
        <v>66</v>
      </c>
    </row>
    <row r="204" spans="22:58" x14ac:dyDescent="0.2">
      <c r="V204" s="29">
        <v>3</v>
      </c>
      <c r="W204" s="50">
        <f t="shared" si="152"/>
        <v>10000</v>
      </c>
      <c r="X204" s="30">
        <f t="shared" si="137"/>
        <v>-0.43247621687911453</v>
      </c>
      <c r="Y204" s="31">
        <f t="shared" si="138"/>
        <v>-14.146849825794071</v>
      </c>
      <c r="Z204" s="31">
        <f t="shared" si="139"/>
        <v>-78.686262510432584</v>
      </c>
      <c r="AA204" s="31">
        <f t="shared" si="140"/>
        <v>8.5796824676357131E-2</v>
      </c>
      <c r="AB204" s="31">
        <f t="shared" si="141"/>
        <v>-8.0399042476344764</v>
      </c>
      <c r="AC204" s="31">
        <f t="shared" si="153"/>
        <v>3.170146803972878E-5</v>
      </c>
      <c r="AD204" s="31">
        <f t="shared" si="142"/>
        <v>0.15479962334438385</v>
      </c>
      <c r="AE204" s="31">
        <f t="shared" si="154"/>
        <v>-14.493497516528789</v>
      </c>
      <c r="AF204" s="31">
        <f t="shared" si="155"/>
        <v>-86.571367134722678</v>
      </c>
      <c r="AG204" s="31">
        <f t="shared" si="134"/>
        <v>92.110410468749379</v>
      </c>
      <c r="AH204" s="31">
        <f t="shared" si="143"/>
        <v>-83.225302248614895</v>
      </c>
      <c r="AI204" s="31">
        <f t="shared" si="144"/>
        <v>-89.996047630672095</v>
      </c>
      <c r="AJ204" s="31">
        <f t="shared" si="156"/>
        <v>7.9654048920568323</v>
      </c>
      <c r="AK204" s="31">
        <f t="shared" si="145"/>
        <v>66.440827335084293</v>
      </c>
      <c r="AL204" s="32">
        <f t="shared" si="146"/>
        <v>-2.0509091762802835E-2</v>
      </c>
      <c r="AM204" s="31">
        <f t="shared" si="147"/>
        <v>-3.9357977067430325</v>
      </c>
      <c r="AN204" s="31">
        <f t="shared" si="157"/>
        <v>16.830004020428511</v>
      </c>
      <c r="AO204" s="31">
        <f t="shared" si="158"/>
        <v>-27.491018002330833</v>
      </c>
      <c r="AP204" s="30">
        <f t="shared" si="135"/>
        <v>23.609121289162623</v>
      </c>
      <c r="AQ204" s="30">
        <f t="shared" si="136"/>
        <v>-26.68237036067254</v>
      </c>
      <c r="AR204" s="31">
        <f t="shared" si="159"/>
        <v>-0.73674256761019663</v>
      </c>
      <c r="AS204" s="33">
        <f t="shared" si="160"/>
        <v>-114.06238513705351</v>
      </c>
      <c r="AT204" s="31">
        <f t="shared" si="148"/>
        <v>4.3473425115080734E-10</v>
      </c>
      <c r="AU204" s="31">
        <f t="shared" si="149"/>
        <v>5.7324840762418424E-4</v>
      </c>
      <c r="AV204" s="32">
        <f t="shared" si="150"/>
        <v>-9.3346898762363208E-13</v>
      </c>
      <c r="AW204" s="31">
        <f t="shared" si="151"/>
        <v>-2.6559771782699812E-5</v>
      </c>
      <c r="AX204" s="34">
        <f t="shared" si="161"/>
        <v>4.338007821631837E-10</v>
      </c>
      <c r="AY204" s="35">
        <f t="shared" si="162"/>
        <v>5.4668863584148443E-4</v>
      </c>
      <c r="AZ204" s="10">
        <f t="shared" si="163"/>
        <v>-0.73674256717639586</v>
      </c>
      <c r="BA204" s="10">
        <f t="shared" si="164"/>
        <v>-114.06183844841767</v>
      </c>
      <c r="BB204" s="10">
        <f t="shared" si="165"/>
        <v>65.938161551582326</v>
      </c>
      <c r="BC204" s="37"/>
      <c r="BD204" s="46">
        <f t="shared" si="166"/>
        <v>-1</v>
      </c>
      <c r="BE204" s="46">
        <f t="shared" si="167"/>
        <v>-114</v>
      </c>
      <c r="BF204" s="46">
        <f t="shared" si="168"/>
        <v>66</v>
      </c>
    </row>
    <row r="205" spans="22:58" x14ac:dyDescent="0.2">
      <c r="V205" s="29">
        <v>3.01</v>
      </c>
      <c r="W205" s="36">
        <f t="shared" si="152"/>
        <v>10232.929922807547</v>
      </c>
      <c r="X205" s="30">
        <f t="shared" si="137"/>
        <v>-0.43247621687911453</v>
      </c>
      <c r="Y205" s="31">
        <f t="shared" si="138"/>
        <v>-14.339320435602357</v>
      </c>
      <c r="Z205" s="31">
        <f t="shared" si="139"/>
        <v>-78.93737068141175</v>
      </c>
      <c r="AA205" s="31">
        <f t="shared" si="140"/>
        <v>8.9798781353920332E-2</v>
      </c>
      <c r="AB205" s="31">
        <f t="shared" si="141"/>
        <v>-8.2246441845485521</v>
      </c>
      <c r="AC205" s="31">
        <f t="shared" si="153"/>
        <v>3.3195506489333896E-5</v>
      </c>
      <c r="AD205" s="31">
        <f t="shared" si="142"/>
        <v>0.15840535161138</v>
      </c>
      <c r="AE205" s="31">
        <f t="shared" si="154"/>
        <v>-14.681964675621062</v>
      </c>
      <c r="AF205" s="31">
        <f t="shared" si="155"/>
        <v>-87.003609514348923</v>
      </c>
      <c r="AG205" s="31">
        <f t="shared" si="134"/>
        <v>92.110410468749379</v>
      </c>
      <c r="AH205" s="31">
        <f t="shared" si="143"/>
        <v>-83.425302247684783</v>
      </c>
      <c r="AI205" s="31">
        <f t="shared" si="144"/>
        <v>-89.996137597581537</v>
      </c>
      <c r="AJ205" s="31">
        <f t="shared" si="156"/>
        <v>8.134065257959854</v>
      </c>
      <c r="AK205" s="31">
        <f t="shared" si="145"/>
        <v>66.920397560292443</v>
      </c>
      <c r="AL205" s="32">
        <f t="shared" si="146"/>
        <v>-2.1473269784332755E-2</v>
      </c>
      <c r="AM205" s="31">
        <f t="shared" si="147"/>
        <v>-4.0271759845550328</v>
      </c>
      <c r="AN205" s="31">
        <f t="shared" si="157"/>
        <v>16.797700209240116</v>
      </c>
      <c r="AO205" s="31">
        <f t="shared" si="158"/>
        <v>-27.102916021844127</v>
      </c>
      <c r="AP205" s="30">
        <f t="shared" si="135"/>
        <v>23.609121289162623</v>
      </c>
      <c r="AQ205" s="30">
        <f t="shared" si="136"/>
        <v>-26.68237036067254</v>
      </c>
      <c r="AR205" s="31">
        <f t="shared" si="159"/>
        <v>-0.9575135378908648</v>
      </c>
      <c r="AS205" s="33">
        <f t="shared" si="160"/>
        <v>-114.10652553619305</v>
      </c>
      <c r="AT205" s="31">
        <f t="shared" si="148"/>
        <v>4.5522235250414887E-10</v>
      </c>
      <c r="AU205" s="31">
        <f t="shared" si="149"/>
        <v>5.8660107835700694E-4</v>
      </c>
      <c r="AV205" s="32">
        <f t="shared" si="150"/>
        <v>-9.7589939615198141E-13</v>
      </c>
      <c r="AW205" s="31">
        <f t="shared" si="151"/>
        <v>-2.7178428341812757E-5</v>
      </c>
      <c r="AX205" s="34">
        <f t="shared" si="161"/>
        <v>4.542464531079969E-10</v>
      </c>
      <c r="AY205" s="35">
        <f t="shared" si="162"/>
        <v>5.5942265001519419E-4</v>
      </c>
      <c r="AZ205" s="10">
        <f t="shared" si="163"/>
        <v>-0.95751353743661838</v>
      </c>
      <c r="BA205" s="10">
        <f t="shared" si="164"/>
        <v>-114.10596611354303</v>
      </c>
      <c r="BB205" s="10">
        <f t="shared" si="165"/>
        <v>65.894033886456967</v>
      </c>
      <c r="BC205" s="48"/>
      <c r="BD205" s="46">
        <f t="shared" si="166"/>
        <v>-1</v>
      </c>
      <c r="BE205" s="46">
        <f t="shared" si="167"/>
        <v>-114</v>
      </c>
      <c r="BF205" s="46">
        <f t="shared" si="168"/>
        <v>66</v>
      </c>
    </row>
    <row r="206" spans="22:58" x14ac:dyDescent="0.2">
      <c r="V206" s="29">
        <v>3.02</v>
      </c>
      <c r="W206" s="38">
        <f t="shared" si="152"/>
        <v>10471.285480508999</v>
      </c>
      <c r="X206" s="30">
        <f t="shared" si="137"/>
        <v>-0.43247621687911453</v>
      </c>
      <c r="Y206" s="31">
        <f t="shared" si="138"/>
        <v>-14.532117717564025</v>
      </c>
      <c r="Z206" s="31">
        <f t="shared" si="139"/>
        <v>-79.183179461853044</v>
      </c>
      <c r="AA206" s="31">
        <f t="shared" si="140"/>
        <v>9.3985395658189169E-2</v>
      </c>
      <c r="AB206" s="31">
        <f t="shared" si="141"/>
        <v>-8.4135091468995249</v>
      </c>
      <c r="AC206" s="31">
        <f t="shared" si="153"/>
        <v>3.4759956251636181E-5</v>
      </c>
      <c r="AD206" s="31">
        <f t="shared" si="142"/>
        <v>0.16209506677995231</v>
      </c>
      <c r="AE206" s="31">
        <f t="shared" si="154"/>
        <v>-14.8705737788287</v>
      </c>
      <c r="AF206" s="31">
        <f t="shared" si="155"/>
        <v>-87.434593541972617</v>
      </c>
      <c r="AG206" s="31">
        <f t="shared" si="134"/>
        <v>92.110410468749379</v>
      </c>
      <c r="AH206" s="31">
        <f t="shared" si="143"/>
        <v>-83.625302246796522</v>
      </c>
      <c r="AI206" s="31">
        <f t="shared" si="144"/>
        <v>-89.996225516594109</v>
      </c>
      <c r="AJ206" s="31">
        <f t="shared" si="156"/>
        <v>8.3039235359542101</v>
      </c>
      <c r="AK206" s="31">
        <f t="shared" si="145"/>
        <v>67.392380303489915</v>
      </c>
      <c r="AL206" s="32">
        <f t="shared" si="146"/>
        <v>-2.248265874121512E-2</v>
      </c>
      <c r="AM206" s="31">
        <f t="shared" si="147"/>
        <v>-4.1206614939850628</v>
      </c>
      <c r="AN206" s="31">
        <f t="shared" si="157"/>
        <v>16.766549099165854</v>
      </c>
      <c r="AO206" s="31">
        <f t="shared" si="158"/>
        <v>-26.724506707089255</v>
      </c>
      <c r="AP206" s="30">
        <f t="shared" si="135"/>
        <v>23.609121289162623</v>
      </c>
      <c r="AQ206" s="30">
        <f t="shared" si="136"/>
        <v>-26.68237036067254</v>
      </c>
      <c r="AR206" s="31">
        <f t="shared" si="159"/>
        <v>-1.1772737511727627</v>
      </c>
      <c r="AS206" s="33">
        <f t="shared" si="160"/>
        <v>-114.15910024906188</v>
      </c>
      <c r="AT206" s="31">
        <f t="shared" si="148"/>
        <v>4.7667670997887554E-10</v>
      </c>
      <c r="AU206" s="31">
        <f t="shared" si="149"/>
        <v>6.0026477274607013E-4</v>
      </c>
      <c r="AV206" s="32">
        <f t="shared" si="150"/>
        <v>-1.0221871145465445E-12</v>
      </c>
      <c r="AW206" s="31">
        <f t="shared" si="151"/>
        <v>-2.7811495263381523E-5</v>
      </c>
      <c r="AX206" s="34">
        <f t="shared" si="161"/>
        <v>4.7565452286432895E-10</v>
      </c>
      <c r="AY206" s="35">
        <f t="shared" si="162"/>
        <v>5.7245327748268863E-4</v>
      </c>
      <c r="AZ206" s="10">
        <f t="shared" si="163"/>
        <v>-1.177273750697108</v>
      </c>
      <c r="BA206" s="10">
        <f t="shared" si="164"/>
        <v>-114.15852779578439</v>
      </c>
      <c r="BB206" s="10">
        <f t="shared" si="165"/>
        <v>65.841472204215606</v>
      </c>
      <c r="BC206" s="37"/>
      <c r="BD206" s="46">
        <f t="shared" si="166"/>
        <v>-1</v>
      </c>
      <c r="BE206" s="46">
        <f t="shared" si="167"/>
        <v>-114</v>
      </c>
      <c r="BF206" s="46">
        <f t="shared" si="168"/>
        <v>66</v>
      </c>
    </row>
    <row r="207" spans="22:58" x14ac:dyDescent="0.2">
      <c r="V207" s="29">
        <v>3.03</v>
      </c>
      <c r="W207" s="36">
        <f t="shared" si="152"/>
        <v>10715.193052376069</v>
      </c>
      <c r="X207" s="30">
        <f t="shared" si="137"/>
        <v>-0.43247621687911453</v>
      </c>
      <c r="Y207" s="31">
        <f t="shared" si="138"/>
        <v>-14.725228006015541</v>
      </c>
      <c r="Z207" s="31">
        <f t="shared" si="139"/>
        <v>-79.423782971339264</v>
      </c>
      <c r="AA207" s="31">
        <f t="shared" si="140"/>
        <v>9.8364997609081156E-2</v>
      </c>
      <c r="AB207" s="31">
        <f t="shared" si="141"/>
        <v>-8.6065828476580641</v>
      </c>
      <c r="AC207" s="31">
        <f t="shared" si="153"/>
        <v>3.6398135654716755E-5</v>
      </c>
      <c r="AD207" s="31">
        <f t="shared" si="142"/>
        <v>0.16587072506344033</v>
      </c>
      <c r="AE207" s="31">
        <f t="shared" si="154"/>
        <v>-15.059302827149921</v>
      </c>
      <c r="AF207" s="31">
        <f t="shared" si="155"/>
        <v>-87.864495093933883</v>
      </c>
      <c r="AG207" s="31">
        <f t="shared" si="134"/>
        <v>92.110410468749379</v>
      </c>
      <c r="AH207" s="31">
        <f t="shared" si="143"/>
        <v>-83.825302245948237</v>
      </c>
      <c r="AI207" s="31">
        <f t="shared" si="144"/>
        <v>-89.996311434325634</v>
      </c>
      <c r="AJ207" s="31">
        <f t="shared" si="156"/>
        <v>8.4749418064692623</v>
      </c>
      <c r="AK207" s="31">
        <f t="shared" si="145"/>
        <v>67.85676953002357</v>
      </c>
      <c r="AL207" s="32">
        <f t="shared" si="146"/>
        <v>-2.3539367346479562E-2</v>
      </c>
      <c r="AM207" s="31">
        <f t="shared" si="147"/>
        <v>-4.2163018101411742</v>
      </c>
      <c r="AN207" s="31">
        <f t="shared" si="157"/>
        <v>16.736510661923923</v>
      </c>
      <c r="AO207" s="31">
        <f t="shared" si="158"/>
        <v>-26.355843714443239</v>
      </c>
      <c r="AP207" s="30">
        <f t="shared" si="135"/>
        <v>23.609121289162623</v>
      </c>
      <c r="AQ207" s="30">
        <f t="shared" si="136"/>
        <v>-26.68237036067254</v>
      </c>
      <c r="AR207" s="31">
        <f t="shared" si="159"/>
        <v>-1.3960412367359147</v>
      </c>
      <c r="AS207" s="33">
        <f t="shared" si="160"/>
        <v>-114.22033880837712</v>
      </c>
      <c r="AT207" s="31">
        <f t="shared" si="148"/>
        <v>4.9914168263843891E-10</v>
      </c>
      <c r="AU207" s="31">
        <f t="shared" si="149"/>
        <v>6.1424673546299393E-4</v>
      </c>
      <c r="AV207" s="32">
        <f t="shared" si="150"/>
        <v>-1.0704034878742146E-12</v>
      </c>
      <c r="AW207" s="31">
        <f t="shared" si="151"/>
        <v>-2.8459308207867597E-5</v>
      </c>
      <c r="AX207" s="34">
        <f t="shared" si="161"/>
        <v>4.9807127915056464E-10</v>
      </c>
      <c r="AY207" s="35">
        <f t="shared" si="162"/>
        <v>5.8578742725512629E-4</v>
      </c>
      <c r="AZ207" s="10">
        <f t="shared" si="163"/>
        <v>-1.3960412362378434</v>
      </c>
      <c r="BA207" s="10">
        <f t="shared" si="164"/>
        <v>-114.21975302094987</v>
      </c>
      <c r="BB207" s="10">
        <f t="shared" si="165"/>
        <v>65.780246979050133</v>
      </c>
      <c r="BC207" s="48"/>
      <c r="BD207" s="46">
        <f t="shared" si="166"/>
        <v>-1</v>
      </c>
      <c r="BE207" s="46">
        <f t="shared" si="167"/>
        <v>-114</v>
      </c>
      <c r="BF207" s="46">
        <f t="shared" si="168"/>
        <v>66</v>
      </c>
    </row>
    <row r="208" spans="22:58" x14ac:dyDescent="0.2">
      <c r="V208" s="29">
        <v>3.04</v>
      </c>
      <c r="W208" s="38">
        <f t="shared" si="152"/>
        <v>10964.781961431863</v>
      </c>
      <c r="X208" s="30">
        <f t="shared" si="137"/>
        <v>-0.43247621687911453</v>
      </c>
      <c r="Y208" s="31">
        <f t="shared" si="138"/>
        <v>-14.918638163722576</v>
      </c>
      <c r="Z208" s="31">
        <f t="shared" si="139"/>
        <v>-79.659274821501882</v>
      </c>
      <c r="AA208" s="31">
        <f t="shared" si="140"/>
        <v>0.10294627506603483</v>
      </c>
      <c r="AB208" s="31">
        <f t="shared" si="141"/>
        <v>-8.803950108602379</v>
      </c>
      <c r="AC208" s="31">
        <f t="shared" si="153"/>
        <v>3.8113519412415801E-5</v>
      </c>
      <c r="AD208" s="31">
        <f t="shared" si="142"/>
        <v>0.16973432823460097</v>
      </c>
      <c r="AE208" s="31">
        <f t="shared" si="154"/>
        <v>-15.248129992016244</v>
      </c>
      <c r="AF208" s="31">
        <f t="shared" si="155"/>
        <v>-88.293490601869664</v>
      </c>
      <c r="AG208" s="31">
        <f t="shared" si="134"/>
        <v>92.110410468749379</v>
      </c>
      <c r="AH208" s="31">
        <f t="shared" si="143"/>
        <v>-84.025302245138136</v>
      </c>
      <c r="AI208" s="31">
        <f t="shared" si="144"/>
        <v>-89.996395396330854</v>
      </c>
      <c r="AJ208" s="31">
        <f t="shared" si="156"/>
        <v>8.6470827503019407</v>
      </c>
      <c r="AK208" s="31">
        <f t="shared" si="145"/>
        <v>68.313567348284195</v>
      </c>
      <c r="AL208" s="32">
        <f t="shared" si="146"/>
        <v>-2.4645601587221046E-2</v>
      </c>
      <c r="AM208" s="31">
        <f t="shared" si="147"/>
        <v>-4.31414550968546</v>
      </c>
      <c r="AN208" s="31">
        <f t="shared" si="157"/>
        <v>16.707545372325963</v>
      </c>
      <c r="AO208" s="31">
        <f t="shared" si="158"/>
        <v>-25.996973557732119</v>
      </c>
      <c r="AP208" s="30">
        <f t="shared" si="135"/>
        <v>23.609121289162623</v>
      </c>
      <c r="AQ208" s="30">
        <f t="shared" si="136"/>
        <v>-26.68237036067254</v>
      </c>
      <c r="AR208" s="31">
        <f t="shared" si="159"/>
        <v>-1.6138336912001954</v>
      </c>
      <c r="AS208" s="33">
        <f t="shared" si="160"/>
        <v>-114.29046415960178</v>
      </c>
      <c r="AT208" s="31">
        <f t="shared" si="148"/>
        <v>5.2266548685615614E-10</v>
      </c>
      <c r="AU208" s="31">
        <f t="shared" si="149"/>
        <v>6.2855437992947745E-4</v>
      </c>
      <c r="AV208" s="32">
        <f t="shared" si="150"/>
        <v>-1.1205485161349919E-12</v>
      </c>
      <c r="AW208" s="31">
        <f t="shared" si="151"/>
        <v>-2.9122210654268975E-5</v>
      </c>
      <c r="AX208" s="34">
        <f t="shared" si="161"/>
        <v>5.2154493834002111E-10</v>
      </c>
      <c r="AY208" s="35">
        <f t="shared" si="162"/>
        <v>5.9943216927520844E-4</v>
      </c>
      <c r="AZ208" s="10">
        <f t="shared" si="163"/>
        <v>-1.6138336906786503</v>
      </c>
      <c r="BA208" s="10">
        <f t="shared" si="164"/>
        <v>-114.2898647274325</v>
      </c>
      <c r="BB208" s="10">
        <f t="shared" si="165"/>
        <v>65.710135272567499</v>
      </c>
      <c r="BC208" s="37"/>
      <c r="BD208" s="46">
        <f t="shared" si="166"/>
        <v>-2</v>
      </c>
      <c r="BE208" s="46">
        <f t="shared" si="167"/>
        <v>-114</v>
      </c>
      <c r="BF208" s="46">
        <f t="shared" si="168"/>
        <v>66</v>
      </c>
    </row>
    <row r="209" spans="22:58" x14ac:dyDescent="0.2">
      <c r="V209" s="29">
        <v>3.05</v>
      </c>
      <c r="W209" s="36">
        <f t="shared" si="152"/>
        <v>11220.184543019637</v>
      </c>
      <c r="X209" s="30">
        <f t="shared" si="137"/>
        <v>-0.43247621687911453</v>
      </c>
      <c r="Y209" s="31">
        <f t="shared" si="138"/>
        <v>-15.112335565148726</v>
      </c>
      <c r="Z209" s="31">
        <f t="shared" si="139"/>
        <v>-79.889748032353793</v>
      </c>
      <c r="AA209" s="31">
        <f t="shared" si="140"/>
        <v>0.10773828741398705</v>
      </c>
      <c r="AB209" s="31">
        <f t="shared" si="141"/>
        <v>-9.0056968311094607</v>
      </c>
      <c r="AC209" s="31">
        <f t="shared" si="153"/>
        <v>3.9909745991310947E-5</v>
      </c>
      <c r="AD209" s="31">
        <f t="shared" si="142"/>
        <v>0.17368792468634808</v>
      </c>
      <c r="AE209" s="31">
        <f t="shared" si="154"/>
        <v>-15.437033584867862</v>
      </c>
      <c r="AF209" s="31">
        <f t="shared" si="155"/>
        <v>-88.721756938776906</v>
      </c>
      <c r="AG209" s="31">
        <f t="shared" si="134"/>
        <v>92.110410468749379</v>
      </c>
      <c r="AH209" s="31">
        <f t="shared" si="143"/>
        <v>-84.225302244364499</v>
      </c>
      <c r="AI209" s="31">
        <f t="shared" si="144"/>
        <v>-89.996477447127504</v>
      </c>
      <c r="AJ209" s="31">
        <f t="shared" si="156"/>
        <v>8.8203096871855386</v>
      </c>
      <c r="AK209" s="31">
        <f t="shared" si="145"/>
        <v>68.762783616282647</v>
      </c>
      <c r="AL209" s="32">
        <f t="shared" si="146"/>
        <v>-2.5803669108298215E-2</v>
      </c>
      <c r="AM209" s="31">
        <f t="shared" si="147"/>
        <v>-4.4142421866934551</v>
      </c>
      <c r="AN209" s="31">
        <f t="shared" si="157"/>
        <v>16.679614242462119</v>
      </c>
      <c r="AO209" s="31">
        <f t="shared" si="158"/>
        <v>-25.647936017538314</v>
      </c>
      <c r="AP209" s="30">
        <f t="shared" si="135"/>
        <v>23.609121289162623</v>
      </c>
      <c r="AQ209" s="30">
        <f t="shared" si="136"/>
        <v>-26.68237036067254</v>
      </c>
      <c r="AR209" s="31">
        <f t="shared" si="159"/>
        <v>-1.8306684139156602</v>
      </c>
      <c r="AS209" s="33">
        <f t="shared" si="160"/>
        <v>-114.36969295631522</v>
      </c>
      <c r="AT209" s="31">
        <f t="shared" si="148"/>
        <v>5.4729826766027612E-10</v>
      </c>
      <c r="AU209" s="31">
        <f t="shared" si="149"/>
        <v>6.4319529224799246E-4</v>
      </c>
      <c r="AV209" s="32">
        <f t="shared" si="150"/>
        <v>-1.174550854261983E-12</v>
      </c>
      <c r="AW209" s="31">
        <f t="shared" si="151"/>
        <v>-2.9800554082237204E-5</v>
      </c>
      <c r="AX209" s="34">
        <f t="shared" si="161"/>
        <v>5.4612371680601412E-10</v>
      </c>
      <c r="AY209" s="35">
        <f t="shared" si="162"/>
        <v>6.1339473816575526E-4</v>
      </c>
      <c r="AZ209" s="10">
        <f t="shared" si="163"/>
        <v>-1.8306684133695363</v>
      </c>
      <c r="BA209" s="10">
        <f t="shared" si="164"/>
        <v>-114.36907956157705</v>
      </c>
      <c r="BB209" s="10">
        <f t="shared" si="165"/>
        <v>65.630920438422947</v>
      </c>
      <c r="BC209" s="48"/>
      <c r="BD209" s="46">
        <f t="shared" si="166"/>
        <v>-2</v>
      </c>
      <c r="BE209" s="46">
        <f t="shared" si="167"/>
        <v>-114</v>
      </c>
      <c r="BF209" s="46">
        <f t="shared" si="168"/>
        <v>66</v>
      </c>
    </row>
    <row r="210" spans="22:58" x14ac:dyDescent="0.2">
      <c r="V210" s="29">
        <v>3.06</v>
      </c>
      <c r="W210" s="38">
        <f t="shared" si="152"/>
        <v>11481.536214968839</v>
      </c>
      <c r="X210" s="30">
        <f t="shared" si="137"/>
        <v>-0.43247621687911453</v>
      </c>
      <c r="Y210" s="31">
        <f t="shared" si="138"/>
        <v>-15.306308079926271</v>
      </c>
      <c r="Z210" s="31">
        <f t="shared" si="139"/>
        <v>-80.115294955489659</v>
      </c>
      <c r="AA210" s="31">
        <f t="shared" si="140"/>
        <v>0.11275047961228571</v>
      </c>
      <c r="AB210" s="31">
        <f t="shared" si="141"/>
        <v>-9.2119099629196022</v>
      </c>
      <c r="AC210" s="31">
        <f t="shared" si="153"/>
        <v>4.1790625322878105E-5</v>
      </c>
      <c r="AD210" s="31">
        <f t="shared" si="142"/>
        <v>0.17773361051716763</v>
      </c>
      <c r="AE210" s="31">
        <f t="shared" si="154"/>
        <v>-15.625992026567777</v>
      </c>
      <c r="AF210" s="31">
        <f t="shared" si="155"/>
        <v>-89.1494713078921</v>
      </c>
      <c r="AG210" s="31">
        <f t="shared" si="134"/>
        <v>92.110410468749379</v>
      </c>
      <c r="AH210" s="31">
        <f t="shared" si="143"/>
        <v>-84.425302243625694</v>
      </c>
      <c r="AI210" s="31">
        <f t="shared" si="144"/>
        <v>-89.996557630220011</v>
      </c>
      <c r="AJ210" s="31">
        <f t="shared" si="156"/>
        <v>8.9945866099504634</v>
      </c>
      <c r="AK210" s="31">
        <f t="shared" si="145"/>
        <v>69.204435547604731</v>
      </c>
      <c r="AL210" s="32">
        <f t="shared" si="146"/>
        <v>-2.7015983783615999E-2</v>
      </c>
      <c r="AM210" s="31">
        <f t="shared" si="147"/>
        <v>-4.5166424683674231</v>
      </c>
      <c r="AN210" s="31">
        <f t="shared" si="157"/>
        <v>16.652678851290531</v>
      </c>
      <c r="AO210" s="31">
        <f t="shared" si="158"/>
        <v>-25.308764550982701</v>
      </c>
      <c r="AP210" s="30">
        <f t="shared" si="135"/>
        <v>23.609121289162623</v>
      </c>
      <c r="AQ210" s="30">
        <f t="shared" si="136"/>
        <v>-26.68237036067254</v>
      </c>
      <c r="AR210" s="31">
        <f t="shared" si="159"/>
        <v>-2.0465622467871647</v>
      </c>
      <c r="AS210" s="33">
        <f t="shared" si="160"/>
        <v>-114.4582358588748</v>
      </c>
      <c r="AT210" s="31">
        <f t="shared" si="148"/>
        <v>5.7309209873397989E-10</v>
      </c>
      <c r="AU210" s="31">
        <f t="shared" si="149"/>
        <v>6.5817723522403971E-4</v>
      </c>
      <c r="AV210" s="32">
        <f t="shared" si="150"/>
        <v>-1.2304818473220816E-12</v>
      </c>
      <c r="AW210" s="31">
        <f t="shared" si="151"/>
        <v>-3.0494698158436844E-5</v>
      </c>
      <c r="AX210" s="34">
        <f t="shared" si="161"/>
        <v>5.7186161688665783E-10</v>
      </c>
      <c r="AY210" s="35">
        <f t="shared" si="162"/>
        <v>6.2768253706560289E-4</v>
      </c>
      <c r="AZ210" s="10">
        <f t="shared" si="163"/>
        <v>-2.046562246215303</v>
      </c>
      <c r="BA210" s="10">
        <f t="shared" si="164"/>
        <v>-114.45760817633773</v>
      </c>
      <c r="BB210" s="10">
        <f t="shared" si="165"/>
        <v>65.542391823662271</v>
      </c>
      <c r="BC210" s="37"/>
      <c r="BD210" s="46">
        <f t="shared" si="166"/>
        <v>-2</v>
      </c>
      <c r="BE210" s="46">
        <f t="shared" si="167"/>
        <v>-114</v>
      </c>
      <c r="BF210" s="46">
        <f t="shared" si="168"/>
        <v>66</v>
      </c>
    </row>
    <row r="211" spans="22:58" x14ac:dyDescent="0.2">
      <c r="V211" s="29">
        <v>3.07</v>
      </c>
      <c r="W211" s="36">
        <f t="shared" si="152"/>
        <v>11748.975549395294</v>
      </c>
      <c r="X211" s="30">
        <f t="shared" si="137"/>
        <v>-0.43247621687911453</v>
      </c>
      <c r="Y211" s="31">
        <f t="shared" si="138"/>
        <v>-15.500544056559857</v>
      </c>
      <c r="Z211" s="31">
        <f t="shared" si="139"/>
        <v>-80.336007203801543</v>
      </c>
      <c r="AA211" s="31">
        <f t="shared" si="140"/>
        <v>0.1179926965998522</v>
      </c>
      <c r="AB211" s="31">
        <f t="shared" si="141"/>
        <v>-9.4226774606069306</v>
      </c>
      <c r="AC211" s="31">
        <f t="shared" si="153"/>
        <v>4.3760146893617571E-5</v>
      </c>
      <c r="AD211" s="31">
        <f t="shared" si="142"/>
        <v>0.18187353064177533</v>
      </c>
      <c r="AE211" s="31">
        <f t="shared" si="154"/>
        <v>-15.814983816692227</v>
      </c>
      <c r="AF211" s="31">
        <f t="shared" si="155"/>
        <v>-89.576811133766697</v>
      </c>
      <c r="AG211" s="31">
        <f t="shared" si="134"/>
        <v>92.110410468749379</v>
      </c>
      <c r="AH211" s="31">
        <f t="shared" si="143"/>
        <v>-84.625302242920114</v>
      </c>
      <c r="AI211" s="31">
        <f t="shared" si="144"/>
        <v>-89.996635988122534</v>
      </c>
      <c r="AJ211" s="31">
        <f t="shared" si="156"/>
        <v>9.1698782144439281</v>
      </c>
      <c r="AK211" s="31">
        <f t="shared" si="145"/>
        <v>69.638547318616062</v>
      </c>
      <c r="AL211" s="32">
        <f t="shared" si="146"/>
        <v>-2.8285070482085749E-2</v>
      </c>
      <c r="AM211" s="31">
        <f t="shared" si="147"/>
        <v>-4.6213980305653628</v>
      </c>
      <c r="AN211" s="31">
        <f t="shared" si="157"/>
        <v>16.626701369791107</v>
      </c>
      <c r="AO211" s="31">
        <f t="shared" si="158"/>
        <v>-24.979486700071835</v>
      </c>
      <c r="AP211" s="30">
        <f t="shared" si="135"/>
        <v>23.609121289162623</v>
      </c>
      <c r="AQ211" s="30">
        <f t="shared" si="136"/>
        <v>-26.68237036067254</v>
      </c>
      <c r="AR211" s="31">
        <f t="shared" si="159"/>
        <v>-2.2615315184110365</v>
      </c>
      <c r="AS211" s="33">
        <f t="shared" si="160"/>
        <v>-114.55629783383853</v>
      </c>
      <c r="AT211" s="31">
        <f t="shared" si="148"/>
        <v>6.0010098241538026E-10</v>
      </c>
      <c r="AU211" s="31">
        <f t="shared" si="149"/>
        <v>6.7350815248208443E-4</v>
      </c>
      <c r="AV211" s="32">
        <f t="shared" si="150"/>
        <v>-1.2883414953152872E-12</v>
      </c>
      <c r="AW211" s="31">
        <f t="shared" si="151"/>
        <v>-3.1205010927245068E-5</v>
      </c>
      <c r="AX211" s="34">
        <f t="shared" si="161"/>
        <v>5.9881264092006493E-10</v>
      </c>
      <c r="AY211" s="35">
        <f t="shared" si="162"/>
        <v>6.4230314155483935E-4</v>
      </c>
      <c r="AZ211" s="10">
        <f t="shared" si="163"/>
        <v>-2.2615315178122239</v>
      </c>
      <c r="BA211" s="10">
        <f t="shared" si="164"/>
        <v>-114.55565553069697</v>
      </c>
      <c r="BB211" s="10">
        <f t="shared" si="165"/>
        <v>65.444344469303033</v>
      </c>
      <c r="BC211" s="48"/>
      <c r="BD211" s="46">
        <f t="shared" si="166"/>
        <v>-2</v>
      </c>
      <c r="BE211" s="46">
        <f t="shared" si="167"/>
        <v>-115</v>
      </c>
      <c r="BF211" s="46">
        <f t="shared" si="168"/>
        <v>65</v>
      </c>
    </row>
    <row r="212" spans="22:58" x14ac:dyDescent="0.2">
      <c r="V212" s="29">
        <v>3.08</v>
      </c>
      <c r="W212" s="38">
        <f t="shared" si="152"/>
        <v>12022.644346174138</v>
      </c>
      <c r="X212" s="30">
        <f t="shared" si="137"/>
        <v>-0.43247621687911453</v>
      </c>
      <c r="Y212" s="31">
        <f t="shared" si="138"/>
        <v>-15.695032306390576</v>
      </c>
      <c r="Z212" s="31">
        <f t="shared" si="139"/>
        <v>-80.551975587366329</v>
      </c>
      <c r="AA212" s="31">
        <f t="shared" si="140"/>
        <v>0.12347519804780172</v>
      </c>
      <c r="AB212" s="31">
        <f t="shared" si="141"/>
        <v>-9.6380882474778442</v>
      </c>
      <c r="AC212" s="31">
        <f t="shared" si="153"/>
        <v>4.5822488199639795E-5</v>
      </c>
      <c r="AD212" s="31">
        <f t="shared" si="142"/>
        <v>0.18610987992761072</v>
      </c>
      <c r="AE212" s="31">
        <f t="shared" si="154"/>
        <v>-16.003987502733686</v>
      </c>
      <c r="AF212" s="31">
        <f t="shared" si="155"/>
        <v>-90.003953954916554</v>
      </c>
      <c r="AG212" s="31">
        <f t="shared" si="134"/>
        <v>92.110410468749379</v>
      </c>
      <c r="AH212" s="31">
        <f t="shared" si="143"/>
        <v>-84.825302242246309</v>
      </c>
      <c r="AI212" s="31">
        <f t="shared" si="144"/>
        <v>-89.996712562381433</v>
      </c>
      <c r="AJ212" s="31">
        <f t="shared" si="156"/>
        <v>9.3461499253890814</v>
      </c>
      <c r="AK212" s="31">
        <f t="shared" si="145"/>
        <v>70.065149678621552</v>
      </c>
      <c r="AL212" s="32">
        <f t="shared" si="146"/>
        <v>-2.9613570035496764E-2</v>
      </c>
      <c r="AM212" s="31">
        <f t="shared" si="147"/>
        <v>-4.7285616131047865</v>
      </c>
      <c r="AN212" s="31">
        <f t="shared" si="157"/>
        <v>16.601644581856654</v>
      </c>
      <c r="AO212" s="31">
        <f t="shared" si="158"/>
        <v>-24.660124496864668</v>
      </c>
      <c r="AP212" s="30">
        <f t="shared" si="135"/>
        <v>23.609121289162623</v>
      </c>
      <c r="AQ212" s="30">
        <f t="shared" si="136"/>
        <v>-26.68237036067254</v>
      </c>
      <c r="AR212" s="31">
        <f t="shared" si="159"/>
        <v>-2.4755919923869492</v>
      </c>
      <c r="AS212" s="33">
        <f t="shared" si="160"/>
        <v>-114.66407845178122</v>
      </c>
      <c r="AT212" s="31">
        <f t="shared" si="148"/>
        <v>6.2838277835245519E-10</v>
      </c>
      <c r="AU212" s="31">
        <f t="shared" si="149"/>
        <v>6.8919617267737922E-4</v>
      </c>
      <c r="AV212" s="32">
        <f t="shared" si="150"/>
        <v>-1.3481297982415999E-12</v>
      </c>
      <c r="AW212" s="31">
        <f t="shared" si="151"/>
        <v>-3.1931869005894109E-5</v>
      </c>
      <c r="AX212" s="34">
        <f t="shared" si="161"/>
        <v>6.270346485542136E-10</v>
      </c>
      <c r="AY212" s="35">
        <f t="shared" si="162"/>
        <v>6.5726430367148516E-4</v>
      </c>
      <c r="AZ212" s="10">
        <f t="shared" si="163"/>
        <v>-2.4755919917599143</v>
      </c>
      <c r="BA212" s="10">
        <f t="shared" si="164"/>
        <v>-114.66342118747755</v>
      </c>
      <c r="BB212" s="10">
        <f t="shared" si="165"/>
        <v>65.336578812522447</v>
      </c>
      <c r="BC212" s="37"/>
      <c r="BD212" s="46">
        <f t="shared" si="166"/>
        <v>-2</v>
      </c>
      <c r="BE212" s="46">
        <f t="shared" si="167"/>
        <v>-115</v>
      </c>
      <c r="BF212" s="46">
        <f t="shared" si="168"/>
        <v>65</v>
      </c>
    </row>
    <row r="213" spans="22:58" x14ac:dyDescent="0.2">
      <c r="V213" s="29">
        <v>3.09</v>
      </c>
      <c r="W213" s="36">
        <f t="shared" si="152"/>
        <v>12302.687708123824</v>
      </c>
      <c r="X213" s="30">
        <f t="shared" si="137"/>
        <v>-0.43247621687911453</v>
      </c>
      <c r="Y213" s="31">
        <f t="shared" si="138"/>
        <v>-15.889762087843515</v>
      </c>
      <c r="Z213" s="31">
        <f t="shared" si="139"/>
        <v>-80.763290055170742</v>
      </c>
      <c r="AA213" s="31">
        <f t="shared" si="140"/>
        <v>0.12920867344829554</v>
      </c>
      <c r="AB213" s="31">
        <f t="shared" si="141"/>
        <v>-9.8582321666069177</v>
      </c>
      <c r="AC213" s="31">
        <f t="shared" si="153"/>
        <v>4.7982023608135895E-5</v>
      </c>
      <c r="AD213" s="31">
        <f t="shared" si="142"/>
        <v>0.19044490435775652</v>
      </c>
      <c r="AE213" s="31">
        <f t="shared" si="154"/>
        <v>-16.192981649250722</v>
      </c>
      <c r="AF213" s="31">
        <f t="shared" si="155"/>
        <v>-90.431077317419906</v>
      </c>
      <c r="AG213" s="31">
        <f t="shared" si="134"/>
        <v>92.110410468749379</v>
      </c>
      <c r="AH213" s="31">
        <f t="shared" si="143"/>
        <v>-85.02530224160283</v>
      </c>
      <c r="AI213" s="31">
        <f t="shared" si="144"/>
        <v>-89.996787393597401</v>
      </c>
      <c r="AJ213" s="31">
        <f t="shared" si="156"/>
        <v>9.5233679183734417</v>
      </c>
      <c r="AK213" s="31">
        <f t="shared" si="145"/>
        <v>70.484279564517024</v>
      </c>
      <c r="AL213" s="32">
        <f t="shared" si="146"/>
        <v>-3.1004244415663802E-2</v>
      </c>
      <c r="AM213" s="31">
        <f t="shared" si="147"/>
        <v>-4.8381870347965936</v>
      </c>
      <c r="AN213" s="31">
        <f t="shared" si="157"/>
        <v>16.577471901104328</v>
      </c>
      <c r="AO213" s="31">
        <f t="shared" si="158"/>
        <v>-24.350694863876971</v>
      </c>
      <c r="AP213" s="30">
        <f t="shared" si="135"/>
        <v>23.609121289162623</v>
      </c>
      <c r="AQ213" s="30">
        <f t="shared" si="136"/>
        <v>-26.68237036067254</v>
      </c>
      <c r="AR213" s="31">
        <f t="shared" si="159"/>
        <v>-2.6887588196563108</v>
      </c>
      <c r="AS213" s="33">
        <f t="shared" si="160"/>
        <v>-114.78177218129687</v>
      </c>
      <c r="AT213" s="31">
        <f t="shared" si="148"/>
        <v>6.5799727484811357E-10</v>
      </c>
      <c r="AU213" s="31">
        <f t="shared" si="149"/>
        <v>7.0524961380587551E-4</v>
      </c>
      <c r="AV213" s="32">
        <f t="shared" si="150"/>
        <v>-1.4117754110341272E-12</v>
      </c>
      <c r="AW213" s="31">
        <f t="shared" si="151"/>
        <v>-3.2675657784158293E-5</v>
      </c>
      <c r="AX213" s="34">
        <f t="shared" si="161"/>
        <v>6.5658549943707942E-10</v>
      </c>
      <c r="AY213" s="35">
        <f t="shared" si="162"/>
        <v>6.7257395602171718E-4</v>
      </c>
      <c r="AZ213" s="10">
        <f t="shared" si="163"/>
        <v>-2.6887588189997254</v>
      </c>
      <c r="BA213" s="10">
        <f t="shared" si="164"/>
        <v>-114.78109960734085</v>
      </c>
      <c r="BB213" s="10">
        <f t="shared" si="165"/>
        <v>65.218900392659151</v>
      </c>
      <c r="BC213" s="48"/>
      <c r="BD213" s="46">
        <f t="shared" si="166"/>
        <v>-3</v>
      </c>
      <c r="BE213" s="46">
        <f t="shared" si="167"/>
        <v>-115</v>
      </c>
      <c r="BF213" s="46">
        <f t="shared" si="168"/>
        <v>65</v>
      </c>
    </row>
    <row r="214" spans="22:58" x14ac:dyDescent="0.2">
      <c r="V214" s="29">
        <v>3.1</v>
      </c>
      <c r="W214" s="38">
        <f t="shared" si="152"/>
        <v>12589.25411794168</v>
      </c>
      <c r="X214" s="30">
        <f t="shared" si="137"/>
        <v>-0.43247621687911453</v>
      </c>
      <c r="Y214" s="31">
        <f t="shared" si="138"/>
        <v>-16.084723090979193</v>
      </c>
      <c r="Z214" s="31">
        <f t="shared" si="139"/>
        <v>-80.970039642349974</v>
      </c>
      <c r="AA214" s="31">
        <f t="shared" si="140"/>
        <v>0.13520425752591625</v>
      </c>
      <c r="AB214" s="31">
        <f t="shared" si="141"/>
        <v>-10.083199928709567</v>
      </c>
      <c r="AC214" s="31">
        <f t="shared" si="153"/>
        <v>5.0243333631512879E-5</v>
      </c>
      <c r="AD214" s="31">
        <f t="shared" si="142"/>
        <v>0.19488090222090573</v>
      </c>
      <c r="AE214" s="31">
        <f t="shared" si="154"/>
        <v>-16.381944806998757</v>
      </c>
      <c r="AF214" s="31">
        <f t="shared" si="155"/>
        <v>-90.858358668838633</v>
      </c>
      <c r="AG214" s="31">
        <f t="shared" si="134"/>
        <v>92.110410468749379</v>
      </c>
      <c r="AH214" s="31">
        <f t="shared" si="143"/>
        <v>-85.225302240988299</v>
      </c>
      <c r="AI214" s="31">
        <f t="shared" si="144"/>
        <v>-89.996860521446948</v>
      </c>
      <c r="AJ214" s="31">
        <f t="shared" si="156"/>
        <v>9.7014991381647384</v>
      </c>
      <c r="AK214" s="31">
        <f t="shared" si="145"/>
        <v>70.895979721309843</v>
      </c>
      <c r="AL214" s="32">
        <f t="shared" si="146"/>
        <v>-3.245998212843787E-2</v>
      </c>
      <c r="AM214" s="31">
        <f t="shared" si="147"/>
        <v>-4.9503292081613299</v>
      </c>
      <c r="AN214" s="31">
        <f t="shared" si="157"/>
        <v>16.554147383797382</v>
      </c>
      <c r="AO214" s="31">
        <f t="shared" si="158"/>
        <v>-24.051210008298433</v>
      </c>
      <c r="AP214" s="30">
        <f t="shared" si="135"/>
        <v>23.609121289162623</v>
      </c>
      <c r="AQ214" s="30">
        <f t="shared" si="136"/>
        <v>-26.68237036067254</v>
      </c>
      <c r="AR214" s="31">
        <f t="shared" si="159"/>
        <v>-2.9010464947112915</v>
      </c>
      <c r="AS214" s="33">
        <f t="shared" si="160"/>
        <v>-114.90956867713706</v>
      </c>
      <c r="AT214" s="31">
        <f t="shared" si="148"/>
        <v>6.8900811751512957E-10</v>
      </c>
      <c r="AU214" s="31">
        <f t="shared" si="149"/>
        <v>7.2167698761454286E-4</v>
      </c>
      <c r="AV214" s="32">
        <f t="shared" si="150"/>
        <v>-1.4792783336928683E-12</v>
      </c>
      <c r="AW214" s="31">
        <f t="shared" si="151"/>
        <v>-3.3436771628693087E-5</v>
      </c>
      <c r="AX214" s="34">
        <f t="shared" si="161"/>
        <v>6.8752883918143665E-10</v>
      </c>
      <c r="AY214" s="35">
        <f t="shared" si="162"/>
        <v>6.8824021598584977E-4</v>
      </c>
      <c r="AZ214" s="10">
        <f t="shared" si="163"/>
        <v>-2.9010464940237628</v>
      </c>
      <c r="BA214" s="10">
        <f t="shared" si="164"/>
        <v>-114.90888043692108</v>
      </c>
      <c r="BB214" s="10">
        <f t="shared" si="165"/>
        <v>65.091119563078919</v>
      </c>
      <c r="BC214" s="37"/>
      <c r="BD214" s="46">
        <f t="shared" si="166"/>
        <v>-3</v>
      </c>
      <c r="BE214" s="46">
        <f t="shared" si="167"/>
        <v>-115</v>
      </c>
      <c r="BF214" s="46">
        <f t="shared" si="168"/>
        <v>65</v>
      </c>
    </row>
    <row r="215" spans="22:58" x14ac:dyDescent="0.2">
      <c r="V215" s="29">
        <v>3.11</v>
      </c>
      <c r="W215" s="36">
        <f t="shared" si="152"/>
        <v>12882.495516931347</v>
      </c>
      <c r="X215" s="30">
        <f t="shared" si="137"/>
        <v>-0.43247621687911453</v>
      </c>
      <c r="Y215" s="31">
        <f t="shared" si="138"/>
        <v>-16.27990542236558</v>
      </c>
      <c r="Z215" s="31">
        <f t="shared" si="139"/>
        <v>-81.172312422626263</v>
      </c>
      <c r="AA215" s="31">
        <f t="shared" si="140"/>
        <v>0.14147354595491857</v>
      </c>
      <c r="AB215" s="31">
        <f t="shared" si="141"/>
        <v>-10.313083054538842</v>
      </c>
      <c r="AC215" s="31">
        <f t="shared" si="153"/>
        <v>5.2611214652760086E-5</v>
      </c>
      <c r="AD215" s="31">
        <f t="shared" si="142"/>
        <v>0.19942022532899537</v>
      </c>
      <c r="AE215" s="31">
        <f t="shared" si="154"/>
        <v>-16.570855482075121</v>
      </c>
      <c r="AF215" s="31">
        <f t="shared" si="155"/>
        <v>-91.285975251836106</v>
      </c>
      <c r="AG215" s="31">
        <f t="shared" si="134"/>
        <v>92.110410468749379</v>
      </c>
      <c r="AH215" s="31">
        <f t="shared" si="143"/>
        <v>-85.425302240401436</v>
      </c>
      <c r="AI215" s="31">
        <f t="shared" si="144"/>
        <v>-89.996931984703437</v>
      </c>
      <c r="AJ215" s="31">
        <f t="shared" si="156"/>
        <v>9.8805113135567986</v>
      </c>
      <c r="AK215" s="31">
        <f t="shared" si="145"/>
        <v>71.300298329726544</v>
      </c>
      <c r="AL215" s="32">
        <f t="shared" si="146"/>
        <v>-3.3983803832262731E-2</v>
      </c>
      <c r="AM215" s="31">
        <f t="shared" si="147"/>
        <v>-5.065044153775963</v>
      </c>
      <c r="AN215" s="31">
        <f t="shared" si="157"/>
        <v>16.531635738072477</v>
      </c>
      <c r="AO215" s="31">
        <f t="shared" si="158"/>
        <v>-23.761677808752857</v>
      </c>
      <c r="AP215" s="30">
        <f t="shared" si="135"/>
        <v>23.609121289162623</v>
      </c>
      <c r="AQ215" s="30">
        <f t="shared" si="136"/>
        <v>-26.68237036067254</v>
      </c>
      <c r="AR215" s="31">
        <f t="shared" si="159"/>
        <v>-3.1124688155125604</v>
      </c>
      <c r="AS215" s="33">
        <f t="shared" si="160"/>
        <v>-115.04765306058897</v>
      </c>
      <c r="AT215" s="31">
        <f t="shared" si="148"/>
        <v>7.2148088062120847E-10</v>
      </c>
      <c r="AU215" s="31">
        <f t="shared" si="149"/>
        <v>7.3848700411440567E-4</v>
      </c>
      <c r="AV215" s="32">
        <f t="shared" si="150"/>
        <v>-1.5487099112847171E-12</v>
      </c>
      <c r="AW215" s="31">
        <f t="shared" si="151"/>
        <v>-3.421561409213339E-5</v>
      </c>
      <c r="AX215" s="34">
        <f t="shared" si="161"/>
        <v>7.1993217070992379E-10</v>
      </c>
      <c r="AY215" s="35">
        <f t="shared" si="162"/>
        <v>7.0427139002227231E-4</v>
      </c>
      <c r="AZ215" s="10">
        <f t="shared" si="163"/>
        <v>-3.1124688147926283</v>
      </c>
      <c r="BA215" s="10">
        <f t="shared" si="164"/>
        <v>-115.04694878919895</v>
      </c>
      <c r="BB215" s="10">
        <f t="shared" si="165"/>
        <v>64.95305121080105</v>
      </c>
      <c r="BC215" s="48"/>
      <c r="BD215" s="46">
        <f t="shared" si="166"/>
        <v>-3</v>
      </c>
      <c r="BE215" s="46">
        <f t="shared" si="167"/>
        <v>-115</v>
      </c>
      <c r="BF215" s="46">
        <f t="shared" si="168"/>
        <v>65</v>
      </c>
    </row>
    <row r="216" spans="22:58" x14ac:dyDescent="0.2">
      <c r="V216" s="29">
        <v>3.12</v>
      </c>
      <c r="W216" s="38">
        <f t="shared" si="152"/>
        <v>13182.567385564089</v>
      </c>
      <c r="X216" s="30">
        <f t="shared" si="137"/>
        <v>-0.43247621687911453</v>
      </c>
      <c r="Y216" s="31">
        <f t="shared" si="138"/>
        <v>-16.475299590284902</v>
      </c>
      <c r="Z216" s="31">
        <f t="shared" si="139"/>
        <v>-81.370195465644926</v>
      </c>
      <c r="AA216" s="31">
        <f t="shared" si="140"/>
        <v>0.14802861136271536</v>
      </c>
      <c r="AB216" s="31">
        <f t="shared" si="141"/>
        <v>-10.547973811483722</v>
      </c>
      <c r="AC216" s="31">
        <f t="shared" si="153"/>
        <v>5.5090689084682133E-5</v>
      </c>
      <c r="AD216" s="31">
        <f t="shared" si="142"/>
        <v>0.20406528026315301</v>
      </c>
      <c r="AE216" s="31">
        <f t="shared" si="154"/>
        <v>-16.759692105112215</v>
      </c>
      <c r="AF216" s="31">
        <f t="shared" si="155"/>
        <v>-91.714103996865489</v>
      </c>
      <c r="AG216" s="31">
        <f t="shared" si="134"/>
        <v>92.110410468749379</v>
      </c>
      <c r="AH216" s="31">
        <f t="shared" si="143"/>
        <v>-85.625302239840991</v>
      </c>
      <c r="AI216" s="31">
        <f t="shared" si="144"/>
        <v>-89.997001821257598</v>
      </c>
      <c r="AJ216" s="31">
        <f t="shared" si="156"/>
        <v>10.060372968951521</v>
      </c>
      <c r="AK216" s="31">
        <f t="shared" si="145"/>
        <v>71.697288641975419</v>
      </c>
      <c r="AL216" s="32">
        <f t="shared" si="146"/>
        <v>-3.5578868189075429E-2</v>
      </c>
      <c r="AM216" s="31">
        <f t="shared" si="147"/>
        <v>-5.1823890141956639</v>
      </c>
      <c r="AN216" s="31">
        <f t="shared" si="157"/>
        <v>16.50990232967083</v>
      </c>
      <c r="AO216" s="31">
        <f t="shared" si="158"/>
        <v>-23.482102193477843</v>
      </c>
      <c r="AP216" s="30">
        <f t="shared" si="135"/>
        <v>23.609121289162623</v>
      </c>
      <c r="AQ216" s="30">
        <f t="shared" si="136"/>
        <v>-26.68237036067254</v>
      </c>
      <c r="AR216" s="31">
        <f t="shared" si="159"/>
        <v>-3.3230388469513024</v>
      </c>
      <c r="AS216" s="33">
        <f t="shared" si="160"/>
        <v>-115.19620619034333</v>
      </c>
      <c r="AT216" s="31">
        <f t="shared" si="148"/>
        <v>7.5548306708898649E-10</v>
      </c>
      <c r="AU216" s="31">
        <f t="shared" si="149"/>
        <v>7.5568857619870823E-4</v>
      </c>
      <c r="AV216" s="32">
        <f t="shared" si="150"/>
        <v>-1.6219987987427805E-12</v>
      </c>
      <c r="AW216" s="31">
        <f t="shared" si="151"/>
        <v>-3.5012598127062544E-5</v>
      </c>
      <c r="AX216" s="34">
        <f t="shared" si="161"/>
        <v>7.5386106829024376E-10</v>
      </c>
      <c r="AY216" s="35">
        <f t="shared" si="162"/>
        <v>7.2067597807164564E-4</v>
      </c>
      <c r="AZ216" s="10">
        <f t="shared" si="163"/>
        <v>-3.3230388461974414</v>
      </c>
      <c r="BA216" s="10">
        <f t="shared" si="164"/>
        <v>-115.19548551436526</v>
      </c>
      <c r="BB216" s="10">
        <f t="shared" si="165"/>
        <v>64.804514485634741</v>
      </c>
      <c r="BC216" s="37"/>
      <c r="BD216" s="46">
        <f t="shared" si="166"/>
        <v>-3</v>
      </c>
      <c r="BE216" s="46">
        <f t="shared" si="167"/>
        <v>-115</v>
      </c>
      <c r="BF216" s="46">
        <f t="shared" si="168"/>
        <v>65</v>
      </c>
    </row>
    <row r="217" spans="22:58" x14ac:dyDescent="0.2">
      <c r="V217" s="29">
        <v>3.13</v>
      </c>
      <c r="W217" s="36">
        <f t="shared" si="152"/>
        <v>13489.628825916541</v>
      </c>
      <c r="X217" s="30">
        <f t="shared" si="137"/>
        <v>-0.43247621687911453</v>
      </c>
      <c r="Y217" s="31">
        <f t="shared" si="138"/>
        <v>-16.670896490286683</v>
      </c>
      <c r="Z217" s="31">
        <f t="shared" si="139"/>
        <v>-81.563774798916526</v>
      </c>
      <c r="AA217" s="31">
        <f t="shared" si="140"/>
        <v>0.15488201959653608</v>
      </c>
      <c r="AB217" s="31">
        <f t="shared" si="141"/>
        <v>-10.78796514403575</v>
      </c>
      <c r="AC217" s="31">
        <f t="shared" si="153"/>
        <v>5.7687016028564372E-5</v>
      </c>
      <c r="AD217" s="31">
        <f t="shared" si="142"/>
        <v>0.2088185296486082</v>
      </c>
      <c r="AE217" s="31">
        <f t="shared" si="154"/>
        <v>-16.948433000553234</v>
      </c>
      <c r="AF217" s="31">
        <f t="shared" si="155"/>
        <v>-92.142921413303668</v>
      </c>
      <c r="AG217" s="31">
        <f t="shared" si="134"/>
        <v>92.110410468749379</v>
      </c>
      <c r="AH217" s="31">
        <f t="shared" si="143"/>
        <v>-85.825302239305756</v>
      </c>
      <c r="AI217" s="31">
        <f t="shared" si="144"/>
        <v>-89.997070068137731</v>
      </c>
      <c r="AJ217" s="31">
        <f t="shared" si="156"/>
        <v>10.241053432883705</v>
      </c>
      <c r="AK217" s="31">
        <f t="shared" si="145"/>
        <v>72.087008626586865</v>
      </c>
      <c r="AL217" s="32">
        <f t="shared" si="146"/>
        <v>-3.7248477955536707E-2</v>
      </c>
      <c r="AM217" s="31">
        <f t="shared" si="147"/>
        <v>-5.3024220673906708</v>
      </c>
      <c r="AN217" s="31">
        <f t="shared" si="157"/>
        <v>16.488913184371789</v>
      </c>
      <c r="AO217" s="31">
        <f t="shared" si="158"/>
        <v>-23.212483508941538</v>
      </c>
      <c r="AP217" s="30">
        <f t="shared" si="135"/>
        <v>23.609121289162623</v>
      </c>
      <c r="AQ217" s="30">
        <f t="shared" si="136"/>
        <v>-26.68237036067254</v>
      </c>
      <c r="AR217" s="31">
        <f t="shared" si="159"/>
        <v>-3.5327688876913612</v>
      </c>
      <c r="AS217" s="33">
        <f t="shared" si="160"/>
        <v>-115.35540492224521</v>
      </c>
      <c r="AT217" s="31">
        <f t="shared" si="148"/>
        <v>7.9108796580589709E-10</v>
      </c>
      <c r="AU217" s="31">
        <f t="shared" si="149"/>
        <v>7.732908243686449E-4</v>
      </c>
      <c r="AV217" s="32">
        <f t="shared" si="150"/>
        <v>-1.6972163411339511E-12</v>
      </c>
      <c r="AW217" s="31">
        <f t="shared" si="151"/>
        <v>-3.5828146304965115E-5</v>
      </c>
      <c r="AX217" s="34">
        <f t="shared" si="161"/>
        <v>7.893907494647631E-10</v>
      </c>
      <c r="AY217" s="35">
        <f t="shared" si="162"/>
        <v>7.3746267806367978E-4</v>
      </c>
      <c r="AZ217" s="10">
        <f t="shared" si="163"/>
        <v>-3.5327688869019704</v>
      </c>
      <c r="BA217" s="10">
        <f t="shared" si="164"/>
        <v>-115.35466745956715</v>
      </c>
      <c r="BB217" s="10">
        <f t="shared" si="165"/>
        <v>64.645332540432847</v>
      </c>
      <c r="BC217" s="48"/>
      <c r="BD217" s="46">
        <f t="shared" si="166"/>
        <v>-4</v>
      </c>
      <c r="BE217" s="46">
        <f t="shared" si="167"/>
        <v>-115</v>
      </c>
      <c r="BF217" s="46">
        <f t="shared" si="168"/>
        <v>65</v>
      </c>
    </row>
    <row r="218" spans="22:58" x14ac:dyDescent="0.2">
      <c r="V218" s="29">
        <v>3.14</v>
      </c>
      <c r="W218" s="38">
        <f t="shared" si="152"/>
        <v>13803.842646028863</v>
      </c>
      <c r="X218" s="30">
        <f t="shared" si="137"/>
        <v>-0.43247621687911453</v>
      </c>
      <c r="Y218" s="31">
        <f t="shared" si="138"/>
        <v>-16.866687391096175</v>
      </c>
      <c r="Z218" s="31">
        <f t="shared" si="139"/>
        <v>-81.753135374085559</v>
      </c>
      <c r="AA218" s="31">
        <f t="shared" si="140"/>
        <v>0.16204684622657564</v>
      </c>
      <c r="AB218" s="31">
        <f t="shared" si="141"/>
        <v>-11.033150597781754</v>
      </c>
      <c r="AC218" s="31">
        <f t="shared" si="153"/>
        <v>6.040570242840536E-5</v>
      </c>
      <c r="AD218" s="31">
        <f t="shared" si="142"/>
        <v>0.21368249345924439</v>
      </c>
      <c r="AE218" s="31">
        <f t="shared" si="154"/>
        <v>-17.137056356046283</v>
      </c>
      <c r="AF218" s="31">
        <f t="shared" si="155"/>
        <v>-92.57260347840807</v>
      </c>
      <c r="AG218" s="31">
        <f t="shared" si="134"/>
        <v>92.110410468749379</v>
      </c>
      <c r="AH218" s="31">
        <f t="shared" si="143"/>
        <v>-86.025302238794623</v>
      </c>
      <c r="AI218" s="31">
        <f t="shared" si="144"/>
        <v>-89.997136761529219</v>
      </c>
      <c r="AJ218" s="31">
        <f t="shared" si="156"/>
        <v>10.422522843695152</v>
      </c>
      <c r="AK218" s="31">
        <f t="shared" si="145"/>
        <v>72.469520623117603</v>
      </c>
      <c r="AL218" s="32">
        <f t="shared" si="146"/>
        <v>-3.8996086322617862E-2</v>
      </c>
      <c r="AM218" s="31">
        <f t="shared" si="147"/>
        <v>-5.4252027396340843</v>
      </c>
      <c r="AN218" s="31">
        <f t="shared" si="157"/>
        <v>16.468634987327288</v>
      </c>
      <c r="AO218" s="31">
        <f t="shared" si="158"/>
        <v>-22.952818878045701</v>
      </c>
      <c r="AP218" s="30">
        <f t="shared" si="135"/>
        <v>23.609121289162623</v>
      </c>
      <c r="AQ218" s="30">
        <f t="shared" si="136"/>
        <v>-26.68237036067254</v>
      </c>
      <c r="AR218" s="31">
        <f t="shared" si="159"/>
        <v>-3.741670440228912</v>
      </c>
      <c r="AS218" s="33">
        <f t="shared" si="160"/>
        <v>-115.52542235645377</v>
      </c>
      <c r="AT218" s="31">
        <f t="shared" si="148"/>
        <v>8.2837079431430473E-10</v>
      </c>
      <c r="AU218" s="31">
        <f t="shared" si="149"/>
        <v>7.9130308156917788E-4</v>
      </c>
      <c r="AV218" s="32">
        <f t="shared" si="150"/>
        <v>-1.7782198483244435E-12</v>
      </c>
      <c r="AW218" s="31">
        <f t="shared" si="151"/>
        <v>-3.6662691040280197E-5</v>
      </c>
      <c r="AX218" s="34">
        <f t="shared" si="161"/>
        <v>8.2659257446598029E-10</v>
      </c>
      <c r="AY218" s="35">
        <f t="shared" si="162"/>
        <v>7.5464039052889763E-4</v>
      </c>
      <c r="AZ218" s="10">
        <f t="shared" si="163"/>
        <v>-3.7416704394023195</v>
      </c>
      <c r="BA218" s="10">
        <f t="shared" si="164"/>
        <v>-115.52466771606325</v>
      </c>
      <c r="BB218" s="10">
        <f t="shared" si="165"/>
        <v>64.475332283936751</v>
      </c>
      <c r="BC218" s="37"/>
      <c r="BD218" s="46">
        <f t="shared" si="166"/>
        <v>-4</v>
      </c>
      <c r="BE218" s="46">
        <f t="shared" si="167"/>
        <v>-116</v>
      </c>
      <c r="BF218" s="46">
        <f t="shared" si="168"/>
        <v>64</v>
      </c>
    </row>
    <row r="219" spans="22:58" x14ac:dyDescent="0.2">
      <c r="V219" s="29">
        <v>3.15</v>
      </c>
      <c r="W219" s="36">
        <f t="shared" si="152"/>
        <v>14125.375446227545</v>
      </c>
      <c r="X219" s="30">
        <f t="shared" si="137"/>
        <v>-0.43247621687911453</v>
      </c>
      <c r="Y219" s="31">
        <f t="shared" si="138"/>
        <v>-17.062663920884869</v>
      </c>
      <c r="Z219" s="31">
        <f t="shared" si="139"/>
        <v>-81.938361037256769</v>
      </c>
      <c r="AA219" s="31">
        <f t="shared" si="140"/>
        <v>0.16953669325504539</v>
      </c>
      <c r="AB219" s="31">
        <f t="shared" si="141"/>
        <v>-11.28362423657107</v>
      </c>
      <c r="AC219" s="31">
        <f t="shared" si="153"/>
        <v>6.3252514745779214E-5</v>
      </c>
      <c r="AD219" s="31">
        <f t="shared" si="142"/>
        <v>0.21865975035247009</v>
      </c>
      <c r="AE219" s="31">
        <f t="shared" si="154"/>
        <v>-17.32554019199419</v>
      </c>
      <c r="AF219" s="31">
        <f t="shared" si="155"/>
        <v>-93.003325523475368</v>
      </c>
      <c r="AG219" s="31">
        <f t="shared" si="134"/>
        <v>92.110410468749379</v>
      </c>
      <c r="AH219" s="31">
        <f t="shared" si="143"/>
        <v>-86.225302238306483</v>
      </c>
      <c r="AI219" s="31">
        <f t="shared" si="144"/>
        <v>-89.997201936793772</v>
      </c>
      <c r="AJ219" s="31">
        <f t="shared" si="156"/>
        <v>10.604752152561638</v>
      </c>
      <c r="AK219" s="31">
        <f t="shared" si="145"/>
        <v>72.844891007375608</v>
      </c>
      <c r="AL219" s="32">
        <f t="shared" si="146"/>
        <v>-4.0825303511678866E-2</v>
      </c>
      <c r="AM219" s="31">
        <f t="shared" si="147"/>
        <v>-5.5507916177713703</v>
      </c>
      <c r="AN219" s="31">
        <f t="shared" si="157"/>
        <v>16.449035079492855</v>
      </c>
      <c r="AO219" s="31">
        <f t="shared" si="158"/>
        <v>-22.703102547189534</v>
      </c>
      <c r="AP219" s="30">
        <f t="shared" si="135"/>
        <v>23.609121289162623</v>
      </c>
      <c r="AQ219" s="30">
        <f t="shared" si="136"/>
        <v>-26.68237036067254</v>
      </c>
      <c r="AR219" s="31">
        <f t="shared" si="159"/>
        <v>-3.9497541840112511</v>
      </c>
      <c r="AS219" s="33">
        <f t="shared" si="160"/>
        <v>-115.7064280706649</v>
      </c>
      <c r="AT219" s="31">
        <f t="shared" si="148"/>
        <v>8.674106274664369E-10</v>
      </c>
      <c r="AU219" s="31">
        <f t="shared" si="149"/>
        <v>8.0973489813747866E-4</v>
      </c>
      <c r="AV219" s="32">
        <f t="shared" si="150"/>
        <v>-1.8611520104480435E-12</v>
      </c>
      <c r="AW219" s="31">
        <f t="shared" si="151"/>
        <v>-3.7516674819672836E-5</v>
      </c>
      <c r="AX219" s="34">
        <f t="shared" si="161"/>
        <v>8.6554947545598881E-10</v>
      </c>
      <c r="AY219" s="35">
        <f t="shared" si="162"/>
        <v>7.7221822331780584E-4</v>
      </c>
      <c r="AZ219" s="10">
        <f t="shared" si="163"/>
        <v>-3.9497541831457017</v>
      </c>
      <c r="BA219" s="10">
        <f t="shared" si="164"/>
        <v>-115.70565585244158</v>
      </c>
      <c r="BB219" s="10">
        <f t="shared" si="165"/>
        <v>64.294344147558419</v>
      </c>
      <c r="BC219" s="48"/>
      <c r="BD219" s="46">
        <f t="shared" si="166"/>
        <v>-4</v>
      </c>
      <c r="BE219" s="46">
        <f t="shared" si="167"/>
        <v>-116</v>
      </c>
      <c r="BF219" s="46">
        <f t="shared" si="168"/>
        <v>64</v>
      </c>
    </row>
    <row r="220" spans="22:58" x14ac:dyDescent="0.2">
      <c r="V220" s="29">
        <v>3.16</v>
      </c>
      <c r="W220" s="38">
        <f t="shared" si="152"/>
        <v>14454.397707459288</v>
      </c>
      <c r="X220" s="30">
        <f t="shared" si="137"/>
        <v>-0.43247621687911453</v>
      </c>
      <c r="Y220" s="31">
        <f t="shared" si="138"/>
        <v>-17.258818053908477</v>
      </c>
      <c r="Z220" s="31">
        <f t="shared" si="139"/>
        <v>-82.119534503122637</v>
      </c>
      <c r="AA220" s="31">
        <f t="shared" si="140"/>
        <v>0.17736570599623722</v>
      </c>
      <c r="AB220" s="31">
        <f t="shared" si="141"/>
        <v>-11.539480552498947</v>
      </c>
      <c r="AC220" s="31">
        <f t="shared" si="153"/>
        <v>6.6233491195819412E-5</v>
      </c>
      <c r="AD220" s="31">
        <f t="shared" si="142"/>
        <v>0.22375293903512042</v>
      </c>
      <c r="AE220" s="31">
        <f t="shared" si="154"/>
        <v>-17.513862331300157</v>
      </c>
      <c r="AF220" s="31">
        <f t="shared" si="155"/>
        <v>-93.435262116586458</v>
      </c>
      <c r="AG220" s="31">
        <f t="shared" si="134"/>
        <v>92.110410468749379</v>
      </c>
      <c r="AH220" s="31">
        <f t="shared" si="143"/>
        <v>-86.425302237840327</v>
      </c>
      <c r="AI220" s="31">
        <f t="shared" si="144"/>
        <v>-89.997265628488194</v>
      </c>
      <c r="AJ220" s="31">
        <f t="shared" si="156"/>
        <v>10.787713124073576</v>
      </c>
      <c r="AK220" s="31">
        <f t="shared" si="145"/>
        <v>73.213189867702894</v>
      </c>
      <c r="AL220" s="32">
        <f t="shared" si="146"/>
        <v>-4.2739903635209124E-2</v>
      </c>
      <c r="AM220" s="31">
        <f t="shared" si="147"/>
        <v>-5.6792504607978778</v>
      </c>
      <c r="AN220" s="31">
        <f t="shared" si="157"/>
        <v>16.430081451347419</v>
      </c>
      <c r="AO220" s="31">
        <f t="shared" si="158"/>
        <v>-22.463326221583177</v>
      </c>
      <c r="AP220" s="30">
        <f t="shared" si="135"/>
        <v>23.609121289162623</v>
      </c>
      <c r="AQ220" s="30">
        <f t="shared" si="136"/>
        <v>-26.68237036067254</v>
      </c>
      <c r="AR220" s="31">
        <f t="shared" si="159"/>
        <v>-4.1570299514626541</v>
      </c>
      <c r="AS220" s="33">
        <f t="shared" si="160"/>
        <v>-115.89858833816963</v>
      </c>
      <c r="AT220" s="31">
        <f t="shared" si="148"/>
        <v>9.0829039742438529E-10</v>
      </c>
      <c r="AU220" s="31">
        <f t="shared" si="149"/>
        <v>8.2859604686665294E-4</v>
      </c>
      <c r="AV220" s="32">
        <f t="shared" si="150"/>
        <v>-1.9498701373709656E-12</v>
      </c>
      <c r="AW220" s="31">
        <f t="shared" si="151"/>
        <v>-3.8390550436646814E-5</v>
      </c>
      <c r="AX220" s="34">
        <f t="shared" si="161"/>
        <v>9.0634052728701435E-10</v>
      </c>
      <c r="AY220" s="35">
        <f t="shared" si="162"/>
        <v>7.9020549643000614E-4</v>
      </c>
      <c r="AZ220" s="10">
        <f t="shared" si="163"/>
        <v>-4.1570299505563133</v>
      </c>
      <c r="BA220" s="10">
        <f t="shared" si="164"/>
        <v>-115.8977981326732</v>
      </c>
      <c r="BB220" s="10">
        <f t="shared" si="165"/>
        <v>64.102201867326798</v>
      </c>
      <c r="BC220" s="37"/>
      <c r="BD220" s="46">
        <f t="shared" si="166"/>
        <v>-4</v>
      </c>
      <c r="BE220" s="46">
        <f t="shared" si="167"/>
        <v>-116</v>
      </c>
      <c r="BF220" s="46">
        <f t="shared" si="168"/>
        <v>64</v>
      </c>
    </row>
    <row r="221" spans="22:58" x14ac:dyDescent="0.2">
      <c r="V221" s="29">
        <v>3.17</v>
      </c>
      <c r="W221" s="36">
        <f t="shared" si="152"/>
        <v>14791.083881682087</v>
      </c>
      <c r="X221" s="30">
        <f t="shared" si="137"/>
        <v>-0.43247621687911453</v>
      </c>
      <c r="Y221" s="31">
        <f t="shared" si="138"/>
        <v>-17.455142097514997</v>
      </c>
      <c r="Z221" s="31">
        <f t="shared" si="139"/>
        <v>-82.296737332646529</v>
      </c>
      <c r="AA221" s="31">
        <f t="shared" si="140"/>
        <v>0.18554859008821481</v>
      </c>
      <c r="AB221" s="31">
        <f t="shared" si="141"/>
        <v>-11.800814368340196</v>
      </c>
      <c r="AC221" s="31">
        <f t="shared" si="153"/>
        <v>6.935495454431272E-5</v>
      </c>
      <c r="AD221" s="31">
        <f t="shared" si="142"/>
        <v>0.2289647596610967</v>
      </c>
      <c r="AE221" s="31">
        <f t="shared" si="154"/>
        <v>-17.702000369351353</v>
      </c>
      <c r="AF221" s="31">
        <f t="shared" si="155"/>
        <v>-93.868586941325631</v>
      </c>
      <c r="AG221" s="31">
        <f t="shared" si="134"/>
        <v>92.110410468749379</v>
      </c>
      <c r="AH221" s="31">
        <f t="shared" si="143"/>
        <v>-86.625302237395147</v>
      </c>
      <c r="AI221" s="31">
        <f t="shared" si="144"/>
        <v>-89.997327870382648</v>
      </c>
      <c r="AJ221" s="31">
        <f t="shared" si="156"/>
        <v>10.971378334565625</v>
      </c>
      <c r="AK221" s="31">
        <f t="shared" si="145"/>
        <v>73.574490692739985</v>
      </c>
      <c r="AL221" s="32">
        <f t="shared" si="146"/>
        <v>-4.4743831830511484E-2</v>
      </c>
      <c r="AM221" s="31">
        <f t="shared" si="147"/>
        <v>-5.8106422106647884</v>
      </c>
      <c r="AN221" s="31">
        <f t="shared" si="157"/>
        <v>16.411742734089344</v>
      </c>
      <c r="AO221" s="31">
        <f t="shared" si="158"/>
        <v>-22.233479388307451</v>
      </c>
      <c r="AP221" s="30">
        <f t="shared" si="135"/>
        <v>23.609121289162623</v>
      </c>
      <c r="AQ221" s="30">
        <f t="shared" si="136"/>
        <v>-26.68237036067254</v>
      </c>
      <c r="AR221" s="31">
        <f t="shared" si="159"/>
        <v>-4.3635067067719255</v>
      </c>
      <c r="AS221" s="33">
        <f t="shared" si="160"/>
        <v>-116.10206632963309</v>
      </c>
      <c r="AT221" s="31">
        <f t="shared" si="148"/>
        <v>9.5109689366010397E-10</v>
      </c>
      <c r="AU221" s="31">
        <f t="shared" si="149"/>
        <v>8.4789652818739551E-4</v>
      </c>
      <c r="AV221" s="32">
        <f t="shared" si="150"/>
        <v>-2.0405169192269951E-12</v>
      </c>
      <c r="AW221" s="31">
        <f t="shared" si="151"/>
        <v>-3.9284781231621249E-5</v>
      </c>
      <c r="AX221" s="34">
        <f t="shared" si="161"/>
        <v>9.4905637674087699E-10</v>
      </c>
      <c r="AY221" s="35">
        <f t="shared" si="162"/>
        <v>8.0861174695577424E-4</v>
      </c>
      <c r="AZ221" s="10">
        <f t="shared" si="163"/>
        <v>-4.3635067058228696</v>
      </c>
      <c r="BA221" s="10">
        <f t="shared" si="164"/>
        <v>-116.10125771788613</v>
      </c>
      <c r="BB221" s="10">
        <f t="shared" si="165"/>
        <v>63.898742282113872</v>
      </c>
      <c r="BC221" s="48"/>
      <c r="BD221" s="46">
        <f t="shared" si="166"/>
        <v>-4</v>
      </c>
      <c r="BE221" s="46">
        <f t="shared" si="167"/>
        <v>-116</v>
      </c>
      <c r="BF221" s="46">
        <f t="shared" si="168"/>
        <v>64</v>
      </c>
    </row>
    <row r="222" spans="22:58" x14ac:dyDescent="0.2">
      <c r="V222" s="29">
        <v>3.18</v>
      </c>
      <c r="W222" s="38">
        <f t="shared" si="152"/>
        <v>15135.612484362093</v>
      </c>
      <c r="X222" s="30">
        <f t="shared" si="137"/>
        <v>-0.43247621687911453</v>
      </c>
      <c r="Y222" s="31">
        <f t="shared" si="138"/>
        <v>-17.651628679525043</v>
      </c>
      <c r="Z222" s="31">
        <f t="shared" si="139"/>
        <v>-82.470049914067133</v>
      </c>
      <c r="AA222" s="31">
        <f t="shared" si="140"/>
        <v>0.19410062859179264</v>
      </c>
      <c r="AB222" s="31">
        <f t="shared" si="141"/>
        <v>-12.06772073206313</v>
      </c>
      <c r="AC222" s="31">
        <f t="shared" si="153"/>
        <v>7.262352552182171E-5</v>
      </c>
      <c r="AD222" s="31">
        <f t="shared" si="142"/>
        <v>0.23429797526148827</v>
      </c>
      <c r="AE222" s="31">
        <f t="shared" si="154"/>
        <v>-17.88993164428684</v>
      </c>
      <c r="AF222" s="31">
        <f t="shared" si="155"/>
        <v>-94.303472670868786</v>
      </c>
      <c r="AG222" s="31">
        <f t="shared" si="134"/>
        <v>92.110410468749379</v>
      </c>
      <c r="AH222" s="31">
        <f t="shared" si="143"/>
        <v>-86.825302236969989</v>
      </c>
      <c r="AI222" s="31">
        <f t="shared" si="144"/>
        <v>-89.997388695478605</v>
      </c>
      <c r="AJ222" s="31">
        <f t="shared" si="156"/>
        <v>11.155721168385551</v>
      </c>
      <c r="AK222" s="31">
        <f t="shared" si="145"/>
        <v>73.928870070994307</v>
      </c>
      <c r="AL222" s="32">
        <f t="shared" si="146"/>
        <v>-4.6841211674489097E-2</v>
      </c>
      <c r="AM222" s="31">
        <f t="shared" si="147"/>
        <v>-5.945031002228955</v>
      </c>
      <c r="AN222" s="31">
        <f t="shared" si="157"/>
        <v>16.39398818849045</v>
      </c>
      <c r="AO222" s="31">
        <f t="shared" si="158"/>
        <v>-22.013549626713253</v>
      </c>
      <c r="AP222" s="30">
        <f t="shared" si="135"/>
        <v>23.609121289162623</v>
      </c>
      <c r="AQ222" s="30">
        <f t="shared" si="136"/>
        <v>-26.68237036067254</v>
      </c>
      <c r="AR222" s="31">
        <f t="shared" si="159"/>
        <v>-4.5691925273063063</v>
      </c>
      <c r="AS222" s="33">
        <f t="shared" si="160"/>
        <v>-116.31702229758204</v>
      </c>
      <c r="AT222" s="31">
        <f t="shared" si="148"/>
        <v>9.9592076295540992E-10</v>
      </c>
      <c r="AU222" s="31">
        <f t="shared" si="149"/>
        <v>8.6764657547035759E-4</v>
      </c>
      <c r="AV222" s="32">
        <f t="shared" si="150"/>
        <v>-2.1369496658823471E-12</v>
      </c>
      <c r="AW222" s="31">
        <f t="shared" si="151"/>
        <v>-4.0199841337600221E-5</v>
      </c>
      <c r="AX222" s="34">
        <f t="shared" si="161"/>
        <v>9.9378381328952759E-10</v>
      </c>
      <c r="AY222" s="35">
        <f t="shared" si="162"/>
        <v>8.2744673413275732E-4</v>
      </c>
      <c r="AZ222" s="10">
        <f t="shared" si="163"/>
        <v>-4.5691925263125226</v>
      </c>
      <c r="BA222" s="10">
        <f t="shared" si="164"/>
        <v>-116.31619485084791</v>
      </c>
      <c r="BB222" s="10">
        <f t="shared" si="165"/>
        <v>63.683805149152093</v>
      </c>
      <c r="BC222" s="37"/>
      <c r="BD222" s="46">
        <f t="shared" si="166"/>
        <v>-5</v>
      </c>
      <c r="BE222" s="46">
        <f t="shared" si="167"/>
        <v>-116</v>
      </c>
      <c r="BF222" s="46">
        <f t="shared" si="168"/>
        <v>64</v>
      </c>
    </row>
    <row r="223" spans="22:58" x14ac:dyDescent="0.2">
      <c r="V223" s="29">
        <v>3.19</v>
      </c>
      <c r="W223" s="36">
        <f t="shared" si="152"/>
        <v>15488.166189124822</v>
      </c>
      <c r="X223" s="30">
        <f t="shared" si="137"/>
        <v>-0.43247621687911453</v>
      </c>
      <c r="Y223" s="31">
        <f t="shared" si="138"/>
        <v>-17.848270735984158</v>
      </c>
      <c r="Z223" s="31">
        <f t="shared" si="139"/>
        <v>-82.639551447001224</v>
      </c>
      <c r="AA223" s="31">
        <f t="shared" si="140"/>
        <v>0.20303769912733086</v>
      </c>
      <c r="AB223" s="31">
        <f t="shared" si="141"/>
        <v>-12.34029480304952</v>
      </c>
      <c r="AC223" s="31">
        <f t="shared" si="153"/>
        <v>7.6046136870251769E-5</v>
      </c>
      <c r="AD223" s="31">
        <f t="shared" si="142"/>
        <v>0.23975541320791921</v>
      </c>
      <c r="AE223" s="31">
        <f t="shared" si="154"/>
        <v>-18.077633207599071</v>
      </c>
      <c r="AF223" s="31">
        <f t="shared" si="155"/>
        <v>-94.740090836842825</v>
      </c>
      <c r="AG223" s="31">
        <f t="shared" si="134"/>
        <v>92.110410468749379</v>
      </c>
      <c r="AH223" s="31">
        <f t="shared" si="143"/>
        <v>-87.025302236563974</v>
      </c>
      <c r="AI223" s="31">
        <f t="shared" si="144"/>
        <v>-89.997448136026364</v>
      </c>
      <c r="AJ223" s="31">
        <f t="shared" si="156"/>
        <v>11.340715812285726</v>
      </c>
      <c r="AK223" s="31">
        <f t="shared" si="145"/>
        <v>74.276407402438082</v>
      </c>
      <c r="AL223" s="32">
        <f t="shared" si="146"/>
        <v>-4.9036352887825194E-2</v>
      </c>
      <c r="AM223" s="31">
        <f t="shared" si="147"/>
        <v>-6.0824821722557196</v>
      </c>
      <c r="AN223" s="31">
        <f t="shared" si="157"/>
        <v>16.376787691583306</v>
      </c>
      <c r="AO223" s="31">
        <f t="shared" si="158"/>
        <v>-21.803522905844002</v>
      </c>
      <c r="AP223" s="30">
        <f t="shared" si="135"/>
        <v>23.609121289162623</v>
      </c>
      <c r="AQ223" s="30">
        <f t="shared" si="136"/>
        <v>-26.68237036067254</v>
      </c>
      <c r="AR223" s="31">
        <f t="shared" si="159"/>
        <v>-4.7740945875256813</v>
      </c>
      <c r="AS223" s="33">
        <f t="shared" si="160"/>
        <v>-116.54361374268683</v>
      </c>
      <c r="AT223" s="31">
        <f t="shared" si="148"/>
        <v>1.042856509401983E-9</v>
      </c>
      <c r="AU223" s="31">
        <f t="shared" si="149"/>
        <v>8.8785666045201276E-4</v>
      </c>
      <c r="AV223" s="32">
        <f t="shared" si="150"/>
        <v>-2.237239722403914E-12</v>
      </c>
      <c r="AW223" s="31">
        <f t="shared" si="151"/>
        <v>-4.1136215931564154E-5</v>
      </c>
      <c r="AX223" s="34">
        <f t="shared" si="161"/>
        <v>1.0406192696795791E-9</v>
      </c>
      <c r="AY223" s="35">
        <f t="shared" si="162"/>
        <v>8.4672044452044858E-4</v>
      </c>
      <c r="AZ223" s="10">
        <f t="shared" si="163"/>
        <v>-4.7740945864850621</v>
      </c>
      <c r="BA223" s="10">
        <f t="shared" si="164"/>
        <v>-116.54276702224232</v>
      </c>
      <c r="BB223" s="10">
        <f t="shared" si="165"/>
        <v>63.457232977757684</v>
      </c>
      <c r="BC223" s="48"/>
      <c r="BD223" s="46">
        <f t="shared" si="166"/>
        <v>-5</v>
      </c>
      <c r="BE223" s="46">
        <f t="shared" si="167"/>
        <v>-117</v>
      </c>
      <c r="BF223" s="46">
        <f t="shared" si="168"/>
        <v>63</v>
      </c>
    </row>
    <row r="224" spans="22:58" x14ac:dyDescent="0.2">
      <c r="V224" s="29">
        <v>3.2</v>
      </c>
      <c r="W224" s="38">
        <f t="shared" si="152"/>
        <v>15848.931924611155</v>
      </c>
      <c r="X224" s="30">
        <f t="shared" si="137"/>
        <v>-0.43247621687911453</v>
      </c>
      <c r="Y224" s="31">
        <f t="shared" si="138"/>
        <v>-18.045061499286223</v>
      </c>
      <c r="Z224" s="31">
        <f t="shared" si="139"/>
        <v>-82.805319929432841</v>
      </c>
      <c r="AA224" s="31">
        <f t="shared" si="140"/>
        <v>0.21237629099420172</v>
      </c>
      <c r="AB224" s="31">
        <f t="shared" si="141"/>
        <v>-12.618631729645287</v>
      </c>
      <c r="AC224" s="31">
        <f t="shared" si="153"/>
        <v>7.9630048027633555E-5</v>
      </c>
      <c r="AD224" s="31">
        <f t="shared" si="142"/>
        <v>0.24533996670989344</v>
      </c>
      <c r="AE224" s="31">
        <f t="shared" si="154"/>
        <v>-18.265081795123109</v>
      </c>
      <c r="AF224" s="31">
        <f t="shared" si="155"/>
        <v>-95.178611692368236</v>
      </c>
      <c r="AG224" s="31">
        <f t="shared" si="134"/>
        <v>92.110410468749379</v>
      </c>
      <c r="AH224" s="31">
        <f t="shared" si="143"/>
        <v>-87.225302236176248</v>
      </c>
      <c r="AI224" s="31">
        <f t="shared" si="144"/>
        <v>-89.997506223542075</v>
      </c>
      <c r="AJ224" s="31">
        <f t="shared" si="156"/>
        <v>11.526337248113673</v>
      </c>
      <c r="AK224" s="31">
        <f t="shared" si="145"/>
        <v>74.617184622276525</v>
      </c>
      <c r="AL224" s="32">
        <f t="shared" si="146"/>
        <v>-5.1333759336643532E-2</v>
      </c>
      <c r="AM224" s="31">
        <f t="shared" si="147"/>
        <v>-6.2230622673779212</v>
      </c>
      <c r="AN224" s="31">
        <f t="shared" si="157"/>
        <v>16.360111721350162</v>
      </c>
      <c r="AO224" s="31">
        <f t="shared" si="158"/>
        <v>-21.603383868643469</v>
      </c>
      <c r="AP224" s="30">
        <f t="shared" si="135"/>
        <v>23.609121289162623</v>
      </c>
      <c r="AQ224" s="30">
        <f t="shared" si="136"/>
        <v>-26.68237036067254</v>
      </c>
      <c r="AR224" s="31">
        <f t="shared" si="159"/>
        <v>-4.9782191452828641</v>
      </c>
      <c r="AS224" s="33">
        <f t="shared" si="160"/>
        <v>-116.78199556101171</v>
      </c>
      <c r="AT224" s="31">
        <f t="shared" si="148"/>
        <v>1.0920044230562979E-9</v>
      </c>
      <c r="AU224" s="31">
        <f t="shared" si="149"/>
        <v>9.0853749878691103E-4</v>
      </c>
      <c r="AV224" s="32">
        <f t="shared" si="150"/>
        <v>-2.343315743724804E-12</v>
      </c>
      <c r="AW224" s="31">
        <f t="shared" si="151"/>
        <v>-4.2094401491717206E-5</v>
      </c>
      <c r="AX224" s="34">
        <f t="shared" si="161"/>
        <v>1.0896611073125732E-9</v>
      </c>
      <c r="AY224" s="35">
        <f t="shared" si="162"/>
        <v>8.6644309729519387E-4</v>
      </c>
      <c r="AZ224" s="10">
        <f t="shared" si="163"/>
        <v>-4.9782191441932033</v>
      </c>
      <c r="BA224" s="10">
        <f t="shared" si="164"/>
        <v>-116.78112911791442</v>
      </c>
      <c r="BB224" s="10">
        <f t="shared" si="165"/>
        <v>63.218870882085582</v>
      </c>
      <c r="BC224" s="37"/>
      <c r="BD224" s="46">
        <f t="shared" si="166"/>
        <v>-5</v>
      </c>
      <c r="BE224" s="46">
        <f t="shared" si="167"/>
        <v>-117</v>
      </c>
      <c r="BF224" s="46">
        <f t="shared" si="168"/>
        <v>63</v>
      </c>
    </row>
    <row r="225" spans="22:58" x14ac:dyDescent="0.2">
      <c r="V225" s="29">
        <v>3.21</v>
      </c>
      <c r="W225" s="36">
        <f t="shared" si="152"/>
        <v>16218.100973589308</v>
      </c>
      <c r="X225" s="30">
        <f t="shared" si="137"/>
        <v>-0.43247621687911453</v>
      </c>
      <c r="Y225" s="31">
        <f t="shared" si="138"/>
        <v>-18.241994486665646</v>
      </c>
      <c r="Z225" s="31">
        <f t="shared" si="139"/>
        <v>-82.967432147387015</v>
      </c>
      <c r="AA225" s="31">
        <f t="shared" si="140"/>
        <v>0.22213352221199933</v>
      </c>
      <c r="AB225" s="31">
        <f t="shared" si="141"/>
        <v>-12.902826517666965</v>
      </c>
      <c r="AC225" s="31">
        <f t="shared" si="153"/>
        <v>8.3382860545608292E-5</v>
      </c>
      <c r="AD225" s="31">
        <f t="shared" si="142"/>
        <v>0.25105459634691962</v>
      </c>
      <c r="AE225" s="31">
        <f t="shared" si="154"/>
        <v>-18.452253798472213</v>
      </c>
      <c r="AF225" s="31">
        <f t="shared" si="155"/>
        <v>-95.619204068707063</v>
      </c>
      <c r="AG225" s="31">
        <f t="shared" si="134"/>
        <v>92.110410468749379</v>
      </c>
      <c r="AH225" s="31">
        <f t="shared" si="143"/>
        <v>-87.425302235805958</v>
      </c>
      <c r="AI225" s="31">
        <f t="shared" si="144"/>
        <v>-89.997562988824498</v>
      </c>
      <c r="AJ225" s="31">
        <f t="shared" si="156"/>
        <v>11.712561243970505</v>
      </c>
      <c r="AK225" s="31">
        <f t="shared" si="145"/>
        <v>74.951285936948395</v>
      </c>
      <c r="AL225" s="32">
        <f t="shared" si="146"/>
        <v>-5.3738137339752474E-2</v>
      </c>
      <c r="AM225" s="31">
        <f t="shared" si="147"/>
        <v>-6.3668390509076165</v>
      </c>
      <c r="AN225" s="31">
        <f t="shared" si="157"/>
        <v>16.343931339574173</v>
      </c>
      <c r="AO225" s="31">
        <f t="shared" si="158"/>
        <v>-21.413116102783718</v>
      </c>
      <c r="AP225" s="30">
        <f t="shared" si="135"/>
        <v>23.609121289162623</v>
      </c>
      <c r="AQ225" s="30">
        <f t="shared" si="136"/>
        <v>-26.68237036067254</v>
      </c>
      <c r="AR225" s="31">
        <f t="shared" si="159"/>
        <v>-5.1815715304079575</v>
      </c>
      <c r="AS225" s="33">
        <f t="shared" si="160"/>
        <v>-117.03232017149078</v>
      </c>
      <c r="AT225" s="31">
        <f t="shared" si="148"/>
        <v>1.1434686512846913E-9</v>
      </c>
      <c r="AU225" s="31">
        <f t="shared" si="149"/>
        <v>9.2970005572925703E-4</v>
      </c>
      <c r="AV225" s="32">
        <f t="shared" si="150"/>
        <v>-2.4532490749119086E-12</v>
      </c>
      <c r="AW225" s="31">
        <f t="shared" si="151"/>
        <v>-4.3074906060726333E-5</v>
      </c>
      <c r="AX225" s="34">
        <f t="shared" si="161"/>
        <v>1.1410154022097793E-9</v>
      </c>
      <c r="AY225" s="35">
        <f t="shared" si="162"/>
        <v>8.8662514966853065E-4</v>
      </c>
      <c r="AZ225" s="10">
        <f t="shared" si="163"/>
        <v>-5.1815715292669422</v>
      </c>
      <c r="BA225" s="10">
        <f t="shared" si="164"/>
        <v>-117.03143354634111</v>
      </c>
      <c r="BB225" s="10">
        <f t="shared" si="165"/>
        <v>62.968566453658894</v>
      </c>
      <c r="BC225" s="48"/>
      <c r="BD225" s="46">
        <f t="shared" si="166"/>
        <v>-5</v>
      </c>
      <c r="BE225" s="46">
        <f t="shared" si="167"/>
        <v>-117</v>
      </c>
      <c r="BF225" s="46">
        <f t="shared" si="168"/>
        <v>63</v>
      </c>
    </row>
    <row r="226" spans="22:58" x14ac:dyDescent="0.2">
      <c r="V226" s="29">
        <v>3.22</v>
      </c>
      <c r="W226" s="38">
        <f t="shared" si="152"/>
        <v>16595.869074375627</v>
      </c>
      <c r="X226" s="30">
        <f t="shared" si="137"/>
        <v>-0.43247621687911453</v>
      </c>
      <c r="Y226" s="31">
        <f t="shared" si="138"/>
        <v>-18.439063489055172</v>
      </c>
      <c r="Z226" s="31">
        <f t="shared" si="139"/>
        <v>-83.125963667097324</v>
      </c>
      <c r="AA226" s="31">
        <f t="shared" si="140"/>
        <v>0.23232715641624696</v>
      </c>
      <c r="AB226" s="31">
        <f t="shared" si="141"/>
        <v>-13.19297388949245</v>
      </c>
      <c r="AC226" s="31">
        <f t="shared" si="153"/>
        <v>8.7312534193311121E-5</v>
      </c>
      <c r="AD226" s="31">
        <f t="shared" si="142"/>
        <v>0.256902331636225</v>
      </c>
      <c r="AE226" s="31">
        <f t="shared" si="154"/>
        <v>-18.639125236983844</v>
      </c>
      <c r="AF226" s="31">
        <f t="shared" si="155"/>
        <v>-96.062035224953547</v>
      </c>
      <c r="AG226" s="31">
        <f t="shared" si="134"/>
        <v>92.110410468749379</v>
      </c>
      <c r="AH226" s="31">
        <f t="shared" si="143"/>
        <v>-87.625302235452338</v>
      </c>
      <c r="AI226" s="31">
        <f t="shared" si="144"/>
        <v>-89.997618461971371</v>
      </c>
      <c r="AJ226" s="31">
        <f t="shared" si="156"/>
        <v>11.899364343998167</v>
      </c>
      <c r="AK226" s="31">
        <f t="shared" si="145"/>
        <v>75.278797572350726</v>
      </c>
      <c r="AL226" s="32">
        <f t="shared" si="146"/>
        <v>-5.6254404289340407E-2</v>
      </c>
      <c r="AM226" s="31">
        <f t="shared" si="147"/>
        <v>-6.5138815083903721</v>
      </c>
      <c r="AN226" s="31">
        <f t="shared" si="157"/>
        <v>16.328218173005865</v>
      </c>
      <c r="AO226" s="31">
        <f t="shared" si="158"/>
        <v>-21.232702398011018</v>
      </c>
      <c r="AP226" s="30">
        <f t="shared" si="135"/>
        <v>23.609121289162623</v>
      </c>
      <c r="AQ226" s="30">
        <f t="shared" si="136"/>
        <v>-26.68237036067254</v>
      </c>
      <c r="AR226" s="31">
        <f t="shared" si="159"/>
        <v>-5.3841561354878955</v>
      </c>
      <c r="AS226" s="33">
        <f t="shared" si="160"/>
        <v>-117.29473762296456</v>
      </c>
      <c r="AT226" s="31">
        <f t="shared" si="148"/>
        <v>1.1973591274182934E-9</v>
      </c>
      <c r="AU226" s="31">
        <f t="shared" si="149"/>
        <v>9.5135555194684118E-4</v>
      </c>
      <c r="AV226" s="32">
        <f t="shared" si="150"/>
        <v>-2.5689683708983365E-12</v>
      </c>
      <c r="AW226" s="31">
        <f t="shared" si="151"/>
        <v>-4.407824951509269E-5</v>
      </c>
      <c r="AX226" s="34">
        <f t="shared" si="161"/>
        <v>1.1947901590473951E-9</v>
      </c>
      <c r="AY226" s="35">
        <f t="shared" si="162"/>
        <v>9.0727730243174843E-4</v>
      </c>
      <c r="AZ226" s="10">
        <f t="shared" si="163"/>
        <v>-5.3841561342931055</v>
      </c>
      <c r="BA226" s="10">
        <f t="shared" si="164"/>
        <v>-117.29383034566213</v>
      </c>
      <c r="BB226" s="10">
        <f t="shared" si="165"/>
        <v>62.70616965433787</v>
      </c>
      <c r="BC226" s="37"/>
      <c r="BD226" s="46">
        <f t="shared" si="166"/>
        <v>-5</v>
      </c>
      <c r="BE226" s="46">
        <f t="shared" si="167"/>
        <v>-117</v>
      </c>
      <c r="BF226" s="46">
        <f t="shared" si="168"/>
        <v>63</v>
      </c>
    </row>
    <row r="227" spans="22:58" x14ac:dyDescent="0.2">
      <c r="V227" s="29">
        <v>3.23</v>
      </c>
      <c r="W227" s="36">
        <f t="shared" si="152"/>
        <v>16982.436524617446</v>
      </c>
      <c r="X227" s="30">
        <f t="shared" si="137"/>
        <v>-0.43247621687911453</v>
      </c>
      <c r="Y227" s="31">
        <f t="shared" si="138"/>
        <v>-18.636262560305006</v>
      </c>
      <c r="Z227" s="31">
        <f t="shared" si="139"/>
        <v>-83.280988829485764</v>
      </c>
      <c r="AA227" s="31">
        <f t="shared" si="140"/>
        <v>0.24297561953480751</v>
      </c>
      <c r="AB227" s="31">
        <f t="shared" si="141"/>
        <v>-13.489168133369835</v>
      </c>
      <c r="AC227" s="31">
        <f t="shared" si="153"/>
        <v>9.1427403844064611E-5</v>
      </c>
      <c r="AD227" s="31">
        <f t="shared" si="142"/>
        <v>0.26288627263687026</v>
      </c>
      <c r="AE227" s="31">
        <f t="shared" si="154"/>
        <v>-18.825671730245467</v>
      </c>
      <c r="AF227" s="31">
        <f t="shared" si="155"/>
        <v>-96.507270690218718</v>
      </c>
      <c r="AG227" s="31">
        <f t="shared" si="134"/>
        <v>92.110410468749379</v>
      </c>
      <c r="AH227" s="31">
        <f t="shared" si="143"/>
        <v>-87.825302235114634</v>
      </c>
      <c r="AI227" s="31">
        <f t="shared" si="144"/>
        <v>-89.997672672395225</v>
      </c>
      <c r="AJ227" s="31">
        <f t="shared" si="156"/>
        <v>12.086723856947817</v>
      </c>
      <c r="AK227" s="31">
        <f t="shared" si="145"/>
        <v>75.599807534217433</v>
      </c>
      <c r="AL227" s="32">
        <f t="shared" si="146"/>
        <v>-5.8887697592859757E-2</v>
      </c>
      <c r="AM227" s="31">
        <f t="shared" si="147"/>
        <v>-6.6642598517844895</v>
      </c>
      <c r="AN227" s="31">
        <f t="shared" si="157"/>
        <v>16.312944392989703</v>
      </c>
      <c r="AO227" s="31">
        <f t="shared" si="158"/>
        <v>-21.062124989962282</v>
      </c>
      <c r="AP227" s="30">
        <f t="shared" si="135"/>
        <v>23.609121289162623</v>
      </c>
      <c r="AQ227" s="30">
        <f t="shared" si="136"/>
        <v>-26.68237036067254</v>
      </c>
      <c r="AR227" s="31">
        <f t="shared" si="159"/>
        <v>-5.5859764087656814</v>
      </c>
      <c r="AS227" s="33">
        <f t="shared" si="160"/>
        <v>-117.569395680181</v>
      </c>
      <c r="AT227" s="31">
        <f t="shared" si="148"/>
        <v>1.2537896420980964E-9</v>
      </c>
      <c r="AU227" s="31">
        <f t="shared" si="149"/>
        <v>9.7351546947037381E-4</v>
      </c>
      <c r="AV227" s="32">
        <f t="shared" si="150"/>
        <v>-2.6904736316840879E-12</v>
      </c>
      <c r="AW227" s="31">
        <f t="shared" si="151"/>
        <v>-4.5104963840796428E-5</v>
      </c>
      <c r="AX227" s="34">
        <f t="shared" si="161"/>
        <v>1.2510991684664123E-9</v>
      </c>
      <c r="AY227" s="35">
        <f t="shared" si="162"/>
        <v>9.2841050562957733E-4</v>
      </c>
      <c r="AZ227" s="10">
        <f t="shared" si="163"/>
        <v>-5.5859764075145826</v>
      </c>
      <c r="BA227" s="10">
        <f t="shared" si="164"/>
        <v>-117.56846726967537</v>
      </c>
      <c r="BB227" s="10">
        <f t="shared" si="165"/>
        <v>62.431532730324633</v>
      </c>
      <c r="BC227" s="48"/>
      <c r="BD227" s="46">
        <f t="shared" si="166"/>
        <v>-6</v>
      </c>
      <c r="BE227" s="46">
        <f t="shared" si="167"/>
        <v>-118</v>
      </c>
      <c r="BF227" s="46">
        <f t="shared" si="168"/>
        <v>62</v>
      </c>
    </row>
    <row r="228" spans="22:58" x14ac:dyDescent="0.2">
      <c r="V228" s="29">
        <v>3.24</v>
      </c>
      <c r="W228" s="38">
        <f t="shared" si="152"/>
        <v>17378.008287493773</v>
      </c>
      <c r="X228" s="30">
        <f t="shared" si="137"/>
        <v>-0.43247621687911453</v>
      </c>
      <c r="Y228" s="31">
        <f t="shared" si="138"/>
        <v>-18.833586006758651</v>
      </c>
      <c r="Z228" s="31">
        <f t="shared" si="139"/>
        <v>-83.432580746784154</v>
      </c>
      <c r="AA228" s="31">
        <f t="shared" si="140"/>
        <v>0.25409801616430849</v>
      </c>
      <c r="AB228" s="31">
        <f t="shared" si="141"/>
        <v>-13.791502942588194</v>
      </c>
      <c r="AC228" s="31">
        <f t="shared" si="153"/>
        <v>9.5736197146790408E-5</v>
      </c>
      <c r="AD228" s="31">
        <f t="shared" si="142"/>
        <v>0.26900959159111798</v>
      </c>
      <c r="AE228" s="31">
        <f t="shared" si="154"/>
        <v>-19.011868471276308</v>
      </c>
      <c r="AF228" s="31">
        <f t="shared" si="155"/>
        <v>-96.955074097781235</v>
      </c>
      <c r="AG228" s="31">
        <f t="shared" si="134"/>
        <v>92.110410468749379</v>
      </c>
      <c r="AH228" s="31">
        <f t="shared" si="143"/>
        <v>-88.025302234792122</v>
      </c>
      <c r="AI228" s="31">
        <f t="shared" si="144"/>
        <v>-89.997725648839207</v>
      </c>
      <c r="AJ228" s="31">
        <f t="shared" si="156"/>
        <v>12.274617843673992</v>
      </c>
      <c r="AK228" s="31">
        <f t="shared" si="145"/>
        <v>75.914405380526134</v>
      </c>
      <c r="AL228" s="32">
        <f t="shared" si="146"/>
        <v>-6.1643383943555015E-2</v>
      </c>
      <c r="AM228" s="31">
        <f t="shared" si="147"/>
        <v>-6.8180455221404674</v>
      </c>
      <c r="AN228" s="31">
        <f t="shared" si="157"/>
        <v>16.298082693687697</v>
      </c>
      <c r="AO228" s="31">
        <f t="shared" si="158"/>
        <v>-20.901365790453539</v>
      </c>
      <c r="AP228" s="30">
        <f t="shared" si="135"/>
        <v>23.609121289162623</v>
      </c>
      <c r="AQ228" s="30">
        <f t="shared" si="136"/>
        <v>-26.68237036067254</v>
      </c>
      <c r="AR228" s="31">
        <f t="shared" si="159"/>
        <v>-5.7870348490985286</v>
      </c>
      <c r="AS228" s="33">
        <f t="shared" si="160"/>
        <v>-117.85643988823477</v>
      </c>
      <c r="AT228" s="31">
        <f t="shared" si="148"/>
        <v>1.3128778432749524E-9</v>
      </c>
      <c r="AU228" s="31">
        <f t="shared" si="149"/>
        <v>9.96191557781425E-4</v>
      </c>
      <c r="AV228" s="32">
        <f t="shared" si="150"/>
        <v>-2.8177648572691621E-12</v>
      </c>
      <c r="AW228" s="31">
        <f t="shared" si="151"/>
        <v>-4.6155593415363378E-5</v>
      </c>
      <c r="AX228" s="34">
        <f t="shared" si="161"/>
        <v>1.3100600784176832E-9</v>
      </c>
      <c r="AY228" s="35">
        <f t="shared" si="162"/>
        <v>9.5003596436606162E-4</v>
      </c>
      <c r="AZ228" s="10">
        <f t="shared" si="163"/>
        <v>-5.7870348477884681</v>
      </c>
      <c r="BA228" s="10">
        <f t="shared" si="164"/>
        <v>-117.85548985227041</v>
      </c>
      <c r="BB228" s="10">
        <f t="shared" si="165"/>
        <v>62.144510147729591</v>
      </c>
      <c r="BC228" s="37"/>
      <c r="BD228" s="46">
        <f t="shared" si="166"/>
        <v>-6</v>
      </c>
      <c r="BE228" s="46">
        <f t="shared" si="167"/>
        <v>-118</v>
      </c>
      <c r="BF228" s="46">
        <f t="shared" si="168"/>
        <v>62</v>
      </c>
    </row>
    <row r="229" spans="22:58" x14ac:dyDescent="0.2">
      <c r="V229" s="29">
        <v>3.25</v>
      </c>
      <c r="W229" s="36">
        <f t="shared" si="152"/>
        <v>17782.794100389245</v>
      </c>
      <c r="X229" s="30">
        <f t="shared" si="137"/>
        <v>-0.43247621687911453</v>
      </c>
      <c r="Y229" s="31">
        <f t="shared" si="138"/>
        <v>-19.031028377179531</v>
      </c>
      <c r="Z229" s="31">
        <f t="shared" si="139"/>
        <v>-83.580811301134744</v>
      </c>
      <c r="AA229" s="31">
        <f t="shared" si="140"/>
        <v>0.26571414555866457</v>
      </c>
      <c r="AB229" s="31">
        <f t="shared" si="141"/>
        <v>-14.100071244165514</v>
      </c>
      <c r="AC229" s="31">
        <f t="shared" si="153"/>
        <v>1.0024805304190295E-4</v>
      </c>
      <c r="AD229" s="31">
        <f t="shared" si="142"/>
        <v>0.27527553460390053</v>
      </c>
      <c r="AE229" s="31">
        <f t="shared" si="154"/>
        <v>-19.197690200446939</v>
      </c>
      <c r="AF229" s="31">
        <f t="shared" si="155"/>
        <v>-97.405607010696357</v>
      </c>
      <c r="AG229" s="31">
        <f t="shared" si="134"/>
        <v>92.110410468749379</v>
      </c>
      <c r="AH229" s="31">
        <f t="shared" si="143"/>
        <v>-88.225302234484133</v>
      </c>
      <c r="AI229" s="31">
        <f t="shared" si="144"/>
        <v>-89.997777419392108</v>
      </c>
      <c r="AJ229" s="31">
        <f t="shared" si="156"/>
        <v>12.463025103689795</v>
      </c>
      <c r="AK229" s="31">
        <f t="shared" si="145"/>
        <v>76.2226820057586</v>
      </c>
      <c r="AL229" s="32">
        <f t="shared" si="146"/>
        <v>-6.452706892676513E-2</v>
      </c>
      <c r="AM229" s="31">
        <f t="shared" si="147"/>
        <v>-6.9753111906475072</v>
      </c>
      <c r="AN229" s="31">
        <f t="shared" si="157"/>
        <v>16.283606269028276</v>
      </c>
      <c r="AO229" s="31">
        <f t="shared" si="158"/>
        <v>-20.750406604281014</v>
      </c>
      <c r="AP229" s="30">
        <f t="shared" si="135"/>
        <v>23.609121289162623</v>
      </c>
      <c r="AQ229" s="30">
        <f t="shared" si="136"/>
        <v>-26.68237036067254</v>
      </c>
      <c r="AR229" s="31">
        <f t="shared" si="159"/>
        <v>-5.9873330029285796</v>
      </c>
      <c r="AS229" s="33">
        <f t="shared" si="160"/>
        <v>-118.15601361497737</v>
      </c>
      <c r="AT229" s="31">
        <f t="shared" si="148"/>
        <v>1.3747529508293045E-9</v>
      </c>
      <c r="AU229" s="31">
        <f t="shared" si="149"/>
        <v>1.0193958400421391E-3</v>
      </c>
      <c r="AV229" s="32">
        <f t="shared" si="150"/>
        <v>-2.95084204765356E-12</v>
      </c>
      <c r="AW229" s="31">
        <f t="shared" si="151"/>
        <v>-4.7230695296500591E-5</v>
      </c>
      <c r="AX229" s="34">
        <f t="shared" si="161"/>
        <v>1.3718021087816509E-9</v>
      </c>
      <c r="AY229" s="35">
        <f t="shared" si="162"/>
        <v>9.7216514474563853E-4</v>
      </c>
      <c r="AZ229" s="10">
        <f t="shared" si="163"/>
        <v>-5.9873330015567774</v>
      </c>
      <c r="BA229" s="10">
        <f t="shared" si="164"/>
        <v>-118.15504144983262</v>
      </c>
      <c r="BB229" s="10">
        <f t="shared" si="165"/>
        <v>61.844958550167377</v>
      </c>
      <c r="BC229" s="48"/>
      <c r="BD229" s="46">
        <f t="shared" si="166"/>
        <v>-6</v>
      </c>
      <c r="BE229" s="46">
        <f t="shared" si="167"/>
        <v>-118</v>
      </c>
      <c r="BF229" s="46">
        <f t="shared" si="168"/>
        <v>62</v>
      </c>
    </row>
    <row r="230" spans="22:58" x14ac:dyDescent="0.2">
      <c r="V230" s="29">
        <v>3.26</v>
      </c>
      <c r="W230" s="38">
        <f t="shared" si="152"/>
        <v>18197.008586099833</v>
      </c>
      <c r="X230" s="30">
        <f t="shared" si="137"/>
        <v>-0.43247621687911453</v>
      </c>
      <c r="Y230" s="31">
        <f t="shared" si="138"/>
        <v>-19.228584453022691</v>
      </c>
      <c r="Z230" s="31">
        <f t="shared" si="139"/>
        <v>-83.725751145017398</v>
      </c>
      <c r="AA230" s="31">
        <f t="shared" si="140"/>
        <v>0.2778445171342987</v>
      </c>
      <c r="AB230" s="31">
        <f t="shared" si="141"/>
        <v>-14.414965016726892</v>
      </c>
      <c r="AC230" s="31">
        <f t="shared" si="153"/>
        <v>1.0497254112937476E-4</v>
      </c>
      <c r="AD230" s="31">
        <f t="shared" si="142"/>
        <v>0.28168742336127806</v>
      </c>
      <c r="AE230" s="31">
        <f t="shared" si="154"/>
        <v>-19.383111180226376</v>
      </c>
      <c r="AF230" s="31">
        <f t="shared" si="155"/>
        <v>-97.859028738383017</v>
      </c>
      <c r="AG230" s="31">
        <f t="shared" si="134"/>
        <v>92.110410468749379</v>
      </c>
      <c r="AH230" s="31">
        <f t="shared" si="143"/>
        <v>-88.425302234190013</v>
      </c>
      <c r="AI230" s="31">
        <f t="shared" si="144"/>
        <v>-89.99782801150333</v>
      </c>
      <c r="AJ230" s="31">
        <f t="shared" si="156"/>
        <v>12.651925160910967</v>
      </c>
      <c r="AK230" s="31">
        <f t="shared" si="145"/>
        <v>76.524729436799419</v>
      </c>
      <c r="AL230" s="32">
        <f t="shared" si="146"/>
        <v>-6.754460696877862E-2</v>
      </c>
      <c r="AM230" s="31">
        <f t="shared" si="147"/>
        <v>-7.1361307579063382</v>
      </c>
      <c r="AN230" s="31">
        <f t="shared" si="157"/>
        <v>16.269488788501555</v>
      </c>
      <c r="AO230" s="31">
        <f t="shared" si="158"/>
        <v>-20.609229332610248</v>
      </c>
      <c r="AP230" s="30">
        <f t="shared" si="135"/>
        <v>23.609121289162623</v>
      </c>
      <c r="AQ230" s="30">
        <f t="shared" si="136"/>
        <v>-26.68237036067254</v>
      </c>
      <c r="AR230" s="31">
        <f t="shared" si="159"/>
        <v>-6.1868714632347377</v>
      </c>
      <c r="AS230" s="33">
        <f t="shared" si="160"/>
        <v>-118.46825807099327</v>
      </c>
      <c r="AT230" s="31">
        <f t="shared" si="148"/>
        <v>1.4395422559866575E-9</v>
      </c>
      <c r="AU230" s="31">
        <f t="shared" si="149"/>
        <v>1.0431406194700849E-3</v>
      </c>
      <c r="AV230" s="32">
        <f t="shared" si="150"/>
        <v>-3.0897052028372814E-12</v>
      </c>
      <c r="AW230" s="31">
        <f t="shared" si="151"/>
        <v>-4.8330839517456061E-5</v>
      </c>
      <c r="AX230" s="34">
        <f t="shared" si="161"/>
        <v>1.4364525507838201E-9</v>
      </c>
      <c r="AY230" s="35">
        <f t="shared" si="162"/>
        <v>9.9480977995262889E-4</v>
      </c>
      <c r="AZ230" s="10">
        <f t="shared" si="163"/>
        <v>-6.186871461798285</v>
      </c>
      <c r="BA230" s="10">
        <f t="shared" si="164"/>
        <v>-118.46726326121332</v>
      </c>
      <c r="BB230" s="10">
        <f t="shared" si="165"/>
        <v>61.532736738786681</v>
      </c>
      <c r="BC230" s="37"/>
      <c r="BD230" s="46">
        <f t="shared" si="166"/>
        <v>-6</v>
      </c>
      <c r="BE230" s="46">
        <f t="shared" si="167"/>
        <v>-118</v>
      </c>
      <c r="BF230" s="46">
        <f t="shared" si="168"/>
        <v>62</v>
      </c>
    </row>
    <row r="231" spans="22:58" x14ac:dyDescent="0.2">
      <c r="V231" s="29">
        <v>3.27</v>
      </c>
      <c r="W231" s="36">
        <f t="shared" si="152"/>
        <v>18620.871366628686</v>
      </c>
      <c r="X231" s="30">
        <f t="shared" si="137"/>
        <v>-0.43247621687911453</v>
      </c>
      <c r="Y231" s="31">
        <f t="shared" si="138"/>
        <v>-19.426249239044679</v>
      </c>
      <c r="Z231" s="31">
        <f t="shared" si="139"/>
        <v>-83.867469703359106</v>
      </c>
      <c r="AA231" s="31">
        <f t="shared" si="140"/>
        <v>0.2905103653888505</v>
      </c>
      <c r="AB231" s="31">
        <f t="shared" si="141"/>
        <v>-14.736275097265704</v>
      </c>
      <c r="AC231" s="31">
        <f t="shared" si="153"/>
        <v>1.0991968197187628E-4</v>
      </c>
      <c r="AD231" s="31">
        <f t="shared" si="142"/>
        <v>0.28824865688877699</v>
      </c>
      <c r="AE231" s="31">
        <f t="shared" si="154"/>
        <v>-19.56810517085297</v>
      </c>
      <c r="AF231" s="31">
        <f t="shared" si="155"/>
        <v>-98.315496143736027</v>
      </c>
      <c r="AG231" s="31">
        <f t="shared" si="134"/>
        <v>92.110410468749379</v>
      </c>
      <c r="AH231" s="31">
        <f t="shared" si="143"/>
        <v>-88.62530223390911</v>
      </c>
      <c r="AI231" s="31">
        <f t="shared" si="144"/>
        <v>-89.997877451997525</v>
      </c>
      <c r="AJ231" s="31">
        <f t="shared" si="156"/>
        <v>12.84129824870751</v>
      </c>
      <c r="AK231" s="31">
        <f t="shared" si="145"/>
        <v>76.82064064022012</v>
      </c>
      <c r="AL231" s="32">
        <f t="shared" si="146"/>
        <v>-7.0702111634567771E-2</v>
      </c>
      <c r="AM231" s="31">
        <f t="shared" si="147"/>
        <v>-7.3005793512784214</v>
      </c>
      <c r="AN231" s="31">
        <f t="shared" si="157"/>
        <v>16.255704371913211</v>
      </c>
      <c r="AO231" s="31">
        <f t="shared" si="158"/>
        <v>-20.477816163055827</v>
      </c>
      <c r="AP231" s="30">
        <f t="shared" si="135"/>
        <v>23.609121289162623</v>
      </c>
      <c r="AQ231" s="30">
        <f t="shared" si="136"/>
        <v>-26.68237036067254</v>
      </c>
      <c r="AR231" s="31">
        <f t="shared" si="159"/>
        <v>-6.3856498704496758</v>
      </c>
      <c r="AS231" s="33">
        <f t="shared" si="160"/>
        <v>-118.79331230679185</v>
      </c>
      <c r="AT231" s="31">
        <f t="shared" si="148"/>
        <v>1.5073865505570384E-9</v>
      </c>
      <c r="AU231" s="31">
        <f t="shared" si="149"/>
        <v>1.0674384858615849E-3</v>
      </c>
      <c r="AV231" s="32">
        <f t="shared" si="150"/>
        <v>-3.2362829777534348E-12</v>
      </c>
      <c r="AW231" s="31">
        <f t="shared" si="151"/>
        <v>-4.9456609389258011E-5</v>
      </c>
      <c r="AX231" s="34">
        <f t="shared" si="161"/>
        <v>1.5041502675792849E-9</v>
      </c>
      <c r="AY231" s="35">
        <f t="shared" si="162"/>
        <v>1.0179818764723268E-3</v>
      </c>
      <c r="AZ231" s="10">
        <f t="shared" si="163"/>
        <v>-6.3856498689455252</v>
      </c>
      <c r="BA231" s="10">
        <f t="shared" si="164"/>
        <v>-118.79229432491537</v>
      </c>
      <c r="BB231" s="10">
        <f t="shared" si="165"/>
        <v>61.207705675084625</v>
      </c>
      <c r="BC231" s="48"/>
      <c r="BD231" s="46">
        <f t="shared" si="166"/>
        <v>-6</v>
      </c>
      <c r="BE231" s="46">
        <f t="shared" si="167"/>
        <v>-119</v>
      </c>
      <c r="BF231" s="46">
        <f t="shared" si="168"/>
        <v>61</v>
      </c>
    </row>
    <row r="232" spans="22:58" x14ac:dyDescent="0.2">
      <c r="V232" s="29">
        <v>3.28</v>
      </c>
      <c r="W232" s="38">
        <f t="shared" si="152"/>
        <v>19054.607179632483</v>
      </c>
      <c r="X232" s="30">
        <f t="shared" si="137"/>
        <v>-0.43247621687911453</v>
      </c>
      <c r="Y232" s="31">
        <f t="shared" si="138"/>
        <v>-19.624017954244547</v>
      </c>
      <c r="Z232" s="31">
        <f t="shared" si="139"/>
        <v>-84.00603517719027</v>
      </c>
      <c r="AA232" s="31">
        <f t="shared" si="140"/>
        <v>0.30373366412221015</v>
      </c>
      <c r="AB232" s="31">
        <f t="shared" si="141"/>
        <v>-15.064090976506563</v>
      </c>
      <c r="AC232" s="31">
        <f t="shared" si="153"/>
        <v>1.1509996833874586E-4</v>
      </c>
      <c r="AD232" s="31">
        <f t="shared" si="142"/>
        <v>0.29496271335052848</v>
      </c>
      <c r="AE232" s="31">
        <f t="shared" si="154"/>
        <v>-19.752645407033111</v>
      </c>
      <c r="AF232" s="31">
        <f t="shared" si="155"/>
        <v>-98.775163440346304</v>
      </c>
      <c r="AG232" s="31">
        <f t="shared" si="134"/>
        <v>92.110410468749379</v>
      </c>
      <c r="AH232" s="31">
        <f t="shared" si="143"/>
        <v>-88.825302233640869</v>
      </c>
      <c r="AI232" s="31">
        <f t="shared" si="144"/>
        <v>-89.997925767088674</v>
      </c>
      <c r="AJ232" s="31">
        <f t="shared" si="156"/>
        <v>13.031125294373728</v>
      </c>
      <c r="AK232" s="31">
        <f t="shared" si="145"/>
        <v>77.11050934066634</v>
      </c>
      <c r="AL232" s="32">
        <f t="shared" si="146"/>
        <v>-7.4005966280124902E-2</v>
      </c>
      <c r="AM232" s="31">
        <f t="shared" si="147"/>
        <v>-7.4687333201529746</v>
      </c>
      <c r="AN232" s="31">
        <f t="shared" si="157"/>
        <v>16.242227563202114</v>
      </c>
      <c r="AO232" s="31">
        <f t="shared" si="158"/>
        <v>-20.356149746575309</v>
      </c>
      <c r="AP232" s="30">
        <f t="shared" si="135"/>
        <v>23.609121289162623</v>
      </c>
      <c r="AQ232" s="30">
        <f t="shared" si="136"/>
        <v>-26.68237036067254</v>
      </c>
      <c r="AR232" s="31">
        <f t="shared" si="159"/>
        <v>-6.5836669153409133</v>
      </c>
      <c r="AS232" s="33">
        <f t="shared" si="160"/>
        <v>-119.13131318692162</v>
      </c>
      <c r="AT232" s="31">
        <f t="shared" si="148"/>
        <v>1.5784266263504669E-9</v>
      </c>
      <c r="AU232" s="31">
        <f t="shared" si="149"/>
        <v>1.0923023222669829E-3</v>
      </c>
      <c r="AV232" s="32">
        <f t="shared" si="150"/>
        <v>-3.3886467174689121E-12</v>
      </c>
      <c r="AW232" s="31">
        <f t="shared" si="151"/>
        <v>-5.0608601809993672E-5</v>
      </c>
      <c r="AX232" s="34">
        <f t="shared" si="161"/>
        <v>1.575037979632998E-9</v>
      </c>
      <c r="AY232" s="35">
        <f t="shared" si="162"/>
        <v>1.0416937204569892E-3</v>
      </c>
      <c r="AZ232" s="10">
        <f t="shared" si="163"/>
        <v>-6.5836669137658754</v>
      </c>
      <c r="BA232" s="10">
        <f t="shared" si="164"/>
        <v>-119.13027149320116</v>
      </c>
      <c r="BB232" s="10">
        <f t="shared" si="165"/>
        <v>60.869728506798836</v>
      </c>
      <c r="BC232" s="37"/>
      <c r="BD232" s="46">
        <f t="shared" si="166"/>
        <v>-7</v>
      </c>
      <c r="BE232" s="46">
        <f t="shared" si="167"/>
        <v>-119</v>
      </c>
      <c r="BF232" s="46">
        <f t="shared" si="168"/>
        <v>61</v>
      </c>
    </row>
    <row r="233" spans="22:58" x14ac:dyDescent="0.2">
      <c r="V233" s="29">
        <v>3.29</v>
      </c>
      <c r="W233" s="38">
        <f t="shared" ref="W233:W296" si="169">10*10^V233</f>
        <v>19498.445997580464</v>
      </c>
      <c r="X233" s="30">
        <f t="shared" si="137"/>
        <v>-0.43247621687911453</v>
      </c>
      <c r="Y233" s="31">
        <f t="shared" ref="Y233:Y296" si="170">20*LOG(1/SQRT((W233/fp)^2+1))</f>
        <v>-19.821886023128968</v>
      </c>
      <c r="Z233" s="31">
        <f t="shared" ref="Z233:Z296" si="171">-180/PI()*ATAN(W233/fp)</f>
        <v>-84.141514548719755</v>
      </c>
      <c r="AA233" s="31">
        <f t="shared" ref="AA233:AA296" si="172">20*LOG(SQRT((W233/fzRHP)^2+1))</f>
        <v>0.31753713984045812</v>
      </c>
      <c r="AB233" s="31">
        <f t="shared" ref="AB233:AB296" si="173">-180/PI()*ATAN(W233/fzRHP)</f>
        <v>-15.398500582619809</v>
      </c>
      <c r="AC233" s="31">
        <f t="shared" ref="AC233:AC296" si="174">20*LOG(SQRT((W233/fzESR)^2+1))</f>
        <v>1.2052438745825791E-4</v>
      </c>
      <c r="AD233" s="31">
        <f t="shared" ref="AD233:AD296" si="175">180/PI()*ATAN(W233/fzESR)</f>
        <v>0.30183315189015231</v>
      </c>
      <c r="AE233" s="31">
        <f t="shared" ref="AE233:AE296" si="176">X233+Y233+AA233+AC233</f>
        <v>-19.936704575780166</v>
      </c>
      <c r="AF233" s="31">
        <f t="shared" ref="AF233:AF296" si="177">Z233+AB233+AD233</f>
        <v>-99.238181979449408</v>
      </c>
      <c r="AG233" s="31">
        <f t="shared" si="134"/>
        <v>92.110410468749379</v>
      </c>
      <c r="AH233" s="31">
        <f t="shared" ref="AH233:AH296" si="178">20*LOG(1/SQRT((W233/fp_comp1)^2+1))</f>
        <v>-89.025302233384679</v>
      </c>
      <c r="AI233" s="31">
        <f t="shared" ref="AI233:AI296" si="179">-180/PI()*ATAN(W233/fp_comp1)</f>
        <v>-89.997972982394074</v>
      </c>
      <c r="AJ233" s="31">
        <f t="shared" ref="AJ233:AJ296" si="180">20*LOG(SQRT((W233/fz_comp)^2+1))</f>
        <v>13.221387903119698</v>
      </c>
      <c r="AK233" s="31">
        <f t="shared" ref="AK233:AK296" si="181">180/PI()*ATAN(W233/fz_comp)</f>
        <v>77.394429850040581</v>
      </c>
      <c r="AL233" s="32">
        <f t="shared" ref="AL233:AL296" si="182">20*LOG(1/SQRT((W233/fp_comp2)^2+1))</f>
        <v>-7.7462835064578142E-2</v>
      </c>
      <c r="AM233" s="31">
        <f t="shared" ref="AM233:AM296" si="183">-180/PI()*ATAN(W233/fp_comp2)</f>
        <v>-7.6406702289640585</v>
      </c>
      <c r="AN233" s="31">
        <f t="shared" ref="AN233:AN296" si="184">AG233+AH233+AJ233+AL233</f>
        <v>16.229033303419818</v>
      </c>
      <c r="AO233" s="31">
        <f t="shared" ref="AO233:AO296" si="185">AI233+AK233+AM233</f>
        <v>-20.244213361317552</v>
      </c>
      <c r="AP233" s="30">
        <f t="shared" si="135"/>
        <v>23.609121289162623</v>
      </c>
      <c r="AQ233" s="30">
        <f t="shared" si="136"/>
        <v>-26.68237036067254</v>
      </c>
      <c r="AR233" s="31">
        <f t="shared" ref="AR233:AR296" si="186">AE233+AN233+AP233+AQ233</f>
        <v>-6.7809203438702639</v>
      </c>
      <c r="AS233" s="33">
        <f t="shared" ref="AS233:AS296" si="187">AF233+AO233</f>
        <v>-119.48239534076696</v>
      </c>
      <c r="AT233" s="31">
        <f t="shared" ref="AT233:AT296" si="188">20*LOG(SQRT((W233/fz_ff)^2+1))</f>
        <v>1.6528167757614835E-9</v>
      </c>
      <c r="AU233" s="31">
        <f t="shared" ref="AU233:AU296" si="189">180/PI()*ATAN(W233/fz_ff)</f>
        <v>1.1177453118214158E-3</v>
      </c>
      <c r="AV233" s="32">
        <f t="shared" ref="AV233:AV296" si="190">20*LOG(1/SQRT((W233/fp_ff)^2+1))</f>
        <v>-3.5467964219837139E-12</v>
      </c>
      <c r="AW233" s="31">
        <f t="shared" ref="AW233:AW296" si="191">-180/PI()*ATAN(W233/fp_ff)</f>
        <v>-5.1787427581292981E-5</v>
      </c>
      <c r="AX233" s="34">
        <f t="shared" ref="AX233:AX296" si="192">AT233+AV233</f>
        <v>1.6492699793394997E-9</v>
      </c>
      <c r="AY233" s="35">
        <f t="shared" ref="AY233:AY296" si="193">AU233+AW233</f>
        <v>1.0659578842401227E-3</v>
      </c>
      <c r="AZ233" s="10">
        <f t="shared" ref="AZ233:AZ296" si="194">AR233+AX233</f>
        <v>-6.7809203422209938</v>
      </c>
      <c r="BA233" s="10">
        <f t="shared" ref="BA233:BA296" si="195">AS233+AY233</f>
        <v>-119.48132938288272</v>
      </c>
      <c r="BB233" s="10">
        <f t="shared" ref="BB233:BB296" si="196">BA233+180</f>
        <v>60.51867061711728</v>
      </c>
      <c r="BC233" s="37"/>
      <c r="BD233" s="46">
        <f t="shared" ref="BD233:BD296" si="197">ROUND(AZ233,0)</f>
        <v>-7</v>
      </c>
      <c r="BE233" s="46">
        <f t="shared" ref="BE233:BE296" si="198">ROUND(BA233,0)</f>
        <v>-119</v>
      </c>
      <c r="BF233" s="46">
        <f t="shared" ref="BF233:BF296" si="199">ROUND(BB233,0)</f>
        <v>61</v>
      </c>
    </row>
    <row r="234" spans="22:58" x14ac:dyDescent="0.2">
      <c r="V234" s="29">
        <v>3.3</v>
      </c>
      <c r="W234" s="36">
        <f t="shared" si="169"/>
        <v>19952.623149688803</v>
      </c>
      <c r="X234" s="30">
        <f t="shared" si="137"/>
        <v>-0.43247621687911453</v>
      </c>
      <c r="Y234" s="31">
        <f t="shared" si="170"/>
        <v>-20.019849067293435</v>
      </c>
      <c r="Z234" s="31">
        <f t="shared" si="171"/>
        <v>-84.273973587708724</v>
      </c>
      <c r="AA234" s="31">
        <f t="shared" si="172"/>
        <v>0.33194428421497779</v>
      </c>
      <c r="AB234" s="31">
        <f t="shared" si="173"/>
        <v>-15.739590053072792</v>
      </c>
      <c r="AC234" s="31">
        <f t="shared" si="174"/>
        <v>1.2620444431286849E-4</v>
      </c>
      <c r="AD234" s="31">
        <f t="shared" si="175"/>
        <v>0.30886361451433786</v>
      </c>
      <c r="AE234" s="31">
        <f t="shared" si="176"/>
        <v>-20.120254795513258</v>
      </c>
      <c r="AF234" s="31">
        <f t="shared" si="177"/>
        <v>-99.704700026267176</v>
      </c>
      <c r="AG234" s="31">
        <f t="shared" si="134"/>
        <v>92.110410468749379</v>
      </c>
      <c r="AH234" s="31">
        <f t="shared" si="178"/>
        <v>-89.225302233140042</v>
      </c>
      <c r="AI234" s="31">
        <f t="shared" si="179"/>
        <v>-89.998019122947923</v>
      </c>
      <c r="AJ234" s="31">
        <f t="shared" si="180"/>
        <v>13.412068341678973</v>
      </c>
      <c r="AK234" s="31">
        <f t="shared" si="181"/>
        <v>77.672496907151512</v>
      </c>
      <c r="AL234" s="32">
        <f t="shared" si="182"/>
        <v>-8.1079674326482915E-2</v>
      </c>
      <c r="AM234" s="31">
        <f t="shared" si="183"/>
        <v>-7.8164688477800155</v>
      </c>
      <c r="AN234" s="31">
        <f t="shared" si="184"/>
        <v>16.21609690296183</v>
      </c>
      <c r="AO234" s="31">
        <f t="shared" si="185"/>
        <v>-20.141991063576427</v>
      </c>
      <c r="AP234" s="30">
        <f t="shared" si="135"/>
        <v>23.609121289162623</v>
      </c>
      <c r="AQ234" s="30">
        <f t="shared" si="136"/>
        <v>-26.68237036067254</v>
      </c>
      <c r="AR234" s="31">
        <f t="shared" si="186"/>
        <v>-6.9774069640613448</v>
      </c>
      <c r="AS234" s="33">
        <f t="shared" si="187"/>
        <v>-119.8466910898436</v>
      </c>
      <c r="AT234" s="31">
        <f t="shared" si="188"/>
        <v>1.7307112911846203E-9</v>
      </c>
      <c r="AU234" s="31">
        <f t="shared" si="189"/>
        <v>1.1437809447346825E-3</v>
      </c>
      <c r="AV234" s="32">
        <f t="shared" si="190"/>
        <v>-3.7145894011640563E-12</v>
      </c>
      <c r="AW234" s="31">
        <f t="shared" si="191"/>
        <v>-5.2993711732183456E-5</v>
      </c>
      <c r="AX234" s="34">
        <f t="shared" si="192"/>
        <v>1.7269967017834563E-9</v>
      </c>
      <c r="AY234" s="35">
        <f t="shared" si="193"/>
        <v>1.090787233002499E-3</v>
      </c>
      <c r="AZ234" s="10">
        <f t="shared" si="194"/>
        <v>-6.9774069623343484</v>
      </c>
      <c r="BA234" s="10">
        <f t="shared" si="195"/>
        <v>-119.84560030261061</v>
      </c>
      <c r="BB234" s="10">
        <f t="shared" si="196"/>
        <v>60.154399697389394</v>
      </c>
      <c r="BC234" s="48"/>
      <c r="BD234" s="46">
        <f t="shared" si="197"/>
        <v>-7</v>
      </c>
      <c r="BE234" s="46">
        <f t="shared" si="198"/>
        <v>-120</v>
      </c>
      <c r="BF234" s="46">
        <f t="shared" si="199"/>
        <v>60</v>
      </c>
    </row>
    <row r="235" spans="22:58" x14ac:dyDescent="0.2">
      <c r="V235" s="29">
        <v>3.31</v>
      </c>
      <c r="W235" s="38">
        <f t="shared" si="169"/>
        <v>20417.379446695319</v>
      </c>
      <c r="X235" s="30">
        <f t="shared" si="137"/>
        <v>-0.43247621687911453</v>
      </c>
      <c r="Y235" s="31">
        <f t="shared" si="170"/>
        <v>-20.217902897311948</v>
      </c>
      <c r="Z235" s="31">
        <f t="shared" si="171"/>
        <v>-84.403476859030491</v>
      </c>
      <c r="AA235" s="31">
        <f t="shared" si="172"/>
        <v>0.34697936546061964</v>
      </c>
      <c r="AB235" s="31">
        <f t="shared" si="173"/>
        <v>-16.087443494446195</v>
      </c>
      <c r="AC235" s="31">
        <f t="shared" si="174"/>
        <v>1.3215218603911306E-4</v>
      </c>
      <c r="AD235" s="31">
        <f t="shared" si="175"/>
        <v>0.3160578280201114</v>
      </c>
      <c r="AE235" s="31">
        <f t="shared" si="176"/>
        <v>-20.303267596544401</v>
      </c>
      <c r="AF235" s="31">
        <f t="shared" si="177"/>
        <v>-100.17486252545658</v>
      </c>
      <c r="AG235" s="31">
        <f t="shared" si="134"/>
        <v>92.110410468749379</v>
      </c>
      <c r="AH235" s="31">
        <f t="shared" si="178"/>
        <v>-89.425302232906404</v>
      </c>
      <c r="AI235" s="31">
        <f t="shared" si="179"/>
        <v>-89.998064213214548</v>
      </c>
      <c r="AJ235" s="31">
        <f t="shared" si="180"/>
        <v>13.603149521620272</v>
      </c>
      <c r="AK235" s="31">
        <f t="shared" si="181"/>
        <v>77.944805527485457</v>
      </c>
      <c r="AL235" s="32">
        <f t="shared" si="182"/>
        <v>-8.486374432785522E-2</v>
      </c>
      <c r="AM235" s="31">
        <f t="shared" si="183"/>
        <v>-7.9962091402779309</v>
      </c>
      <c r="AN235" s="31">
        <f t="shared" si="184"/>
        <v>16.203394013135394</v>
      </c>
      <c r="AO235" s="31">
        <f t="shared" si="185"/>
        <v>-20.049467826007021</v>
      </c>
      <c r="AP235" s="30">
        <f t="shared" si="135"/>
        <v>23.609121289162623</v>
      </c>
      <c r="AQ235" s="30">
        <f t="shared" si="136"/>
        <v>-26.68237036067254</v>
      </c>
      <c r="AR235" s="31">
        <f t="shared" si="186"/>
        <v>-7.1731226549189238</v>
      </c>
      <c r="AS235" s="33">
        <f t="shared" si="187"/>
        <v>-120.22433035146359</v>
      </c>
      <c r="AT235" s="31">
        <f t="shared" si="188"/>
        <v>1.8122779655989282E-9</v>
      </c>
      <c r="AU235" s="31">
        <f t="shared" si="189"/>
        <v>1.1704230254439348E-3</v>
      </c>
      <c r="AV235" s="32">
        <f t="shared" si="190"/>
        <v>-3.8900970000768309E-12</v>
      </c>
      <c r="AW235" s="31">
        <f t="shared" si="191"/>
        <v>-5.4228093850489043E-5</v>
      </c>
      <c r="AX235" s="34">
        <f t="shared" si="192"/>
        <v>1.8083878685988514E-9</v>
      </c>
      <c r="AY235" s="35">
        <f t="shared" si="193"/>
        <v>1.1161949315934457E-3</v>
      </c>
      <c r="AZ235" s="10">
        <f t="shared" si="194"/>
        <v>-7.1731226531105357</v>
      </c>
      <c r="BA235" s="10">
        <f t="shared" si="195"/>
        <v>-120.22321415653199</v>
      </c>
      <c r="BB235" s="10">
        <f t="shared" si="196"/>
        <v>59.776785843468005</v>
      </c>
      <c r="BC235" s="37"/>
      <c r="BD235" s="46">
        <f t="shared" si="197"/>
        <v>-7</v>
      </c>
      <c r="BE235" s="46">
        <f t="shared" si="198"/>
        <v>-120</v>
      </c>
      <c r="BF235" s="46">
        <f t="shared" si="199"/>
        <v>60</v>
      </c>
    </row>
    <row r="236" spans="22:58" x14ac:dyDescent="0.2">
      <c r="V236" s="29">
        <v>3.32</v>
      </c>
      <c r="W236" s="38">
        <f t="shared" si="169"/>
        <v>20892.961308540398</v>
      </c>
      <c r="X236" s="30">
        <f t="shared" si="137"/>
        <v>-0.43247621687911453</v>
      </c>
      <c r="Y236" s="31">
        <f t="shared" si="170"/>
        <v>-20.416043504927075</v>
      </c>
      <c r="Z236" s="31">
        <f t="shared" si="171"/>
        <v>-84.53008773131053</v>
      </c>
      <c r="AA236" s="31">
        <f t="shared" si="172"/>
        <v>0.36266743848823713</v>
      </c>
      <c r="AB236" s="31">
        <f t="shared" si="173"/>
        <v>-16.442142730091874</v>
      </c>
      <c r="AC236" s="31">
        <f t="shared" si="174"/>
        <v>1.3838022746490004E-4</v>
      </c>
      <c r="AD236" s="31">
        <f t="shared" si="175"/>
        <v>0.32341960596678659</v>
      </c>
      <c r="AE236" s="31">
        <f t="shared" si="176"/>
        <v>-20.485713903090485</v>
      </c>
      <c r="AF236" s="31">
        <f t="shared" si="177"/>
        <v>-100.64881085543561</v>
      </c>
      <c r="AG236" s="31">
        <f t="shared" si="134"/>
        <v>92.110410468749379</v>
      </c>
      <c r="AH236" s="31">
        <f t="shared" si="178"/>
        <v>-89.625302232683296</v>
      </c>
      <c r="AI236" s="31">
        <f t="shared" si="179"/>
        <v>-89.99810827710138</v>
      </c>
      <c r="AJ236" s="31">
        <f t="shared" si="180"/>
        <v>13.794614982443381</v>
      </c>
      <c r="AK236" s="31">
        <f t="shared" si="181"/>
        <v>78.211450862742666</v>
      </c>
      <c r="AL236" s="32">
        <f t="shared" si="182"/>
        <v>-8.8822621368562754E-2</v>
      </c>
      <c r="AM236" s="31">
        <f t="shared" si="183"/>
        <v>-8.179972248905246</v>
      </c>
      <c r="AN236" s="31">
        <f t="shared" si="184"/>
        <v>16.190900597140899</v>
      </c>
      <c r="AO236" s="31">
        <f t="shared" si="185"/>
        <v>-19.966629663263959</v>
      </c>
      <c r="AP236" s="30">
        <f t="shared" si="135"/>
        <v>23.609121289162623</v>
      </c>
      <c r="AQ236" s="30">
        <f t="shared" si="136"/>
        <v>-26.68237036067254</v>
      </c>
      <c r="AR236" s="31">
        <f t="shared" si="186"/>
        <v>-7.368062377459502</v>
      </c>
      <c r="AS236" s="33">
        <f t="shared" si="187"/>
        <v>-120.61544051869957</v>
      </c>
      <c r="AT236" s="31">
        <f t="shared" si="188"/>
        <v>1.8976865206383796E-9</v>
      </c>
      <c r="AU236" s="31">
        <f t="shared" si="189"/>
        <v>1.1976856799329647E-3</v>
      </c>
      <c r="AV236" s="32">
        <f t="shared" si="190"/>
        <v>-4.0733192187220394E-12</v>
      </c>
      <c r="AW236" s="31">
        <f t="shared" si="191"/>
        <v>-5.5491228421947645E-5</v>
      </c>
      <c r="AX236" s="34">
        <f t="shared" si="192"/>
        <v>1.8936132014196576E-9</v>
      </c>
      <c r="AY236" s="35">
        <f t="shared" si="193"/>
        <v>1.1421944515110172E-3</v>
      </c>
      <c r="AZ236" s="10">
        <f t="shared" si="194"/>
        <v>-7.3680623755658887</v>
      </c>
      <c r="BA236" s="10">
        <f t="shared" si="195"/>
        <v>-120.61429832424805</v>
      </c>
      <c r="BB236" s="10">
        <f t="shared" si="196"/>
        <v>59.385701675751946</v>
      </c>
      <c r="BC236" s="37"/>
      <c r="BD236" s="46">
        <f t="shared" si="197"/>
        <v>-7</v>
      </c>
      <c r="BE236" s="46">
        <f t="shared" si="198"/>
        <v>-121</v>
      </c>
      <c r="BF236" s="46">
        <f t="shared" si="199"/>
        <v>59</v>
      </c>
    </row>
    <row r="237" spans="22:58" x14ac:dyDescent="0.2">
      <c r="V237" s="29">
        <v>3.33</v>
      </c>
      <c r="W237" s="36">
        <f t="shared" si="169"/>
        <v>21379.620895022344</v>
      </c>
      <c r="X237" s="30">
        <f t="shared" si="137"/>
        <v>-0.43247621687911453</v>
      </c>
      <c r="Y237" s="31">
        <f t="shared" si="170"/>
        <v>-20.614267055532387</v>
      </c>
      <c r="Z237" s="31">
        <f t="shared" si="171"/>
        <v>-84.653868386547458</v>
      </c>
      <c r="AA237" s="31">
        <f t="shared" si="172"/>
        <v>0.37903435367867788</v>
      </c>
      <c r="AB237" s="31">
        <f t="shared" si="173"/>
        <v>-16.803767035564789</v>
      </c>
      <c r="AC237" s="31">
        <f t="shared" si="174"/>
        <v>1.449017778690101E-4</v>
      </c>
      <c r="AD237" s="31">
        <f t="shared" si="175"/>
        <v>0.33095285069363473</v>
      </c>
      <c r="AE237" s="31">
        <f t="shared" si="176"/>
        <v>-20.667564016954955</v>
      </c>
      <c r="AF237" s="31">
        <f t="shared" si="177"/>
        <v>-101.12668257141861</v>
      </c>
      <c r="AG237" s="31">
        <f t="shared" si="134"/>
        <v>92.110410468749379</v>
      </c>
      <c r="AH237" s="31">
        <f t="shared" si="178"/>
        <v>-89.825302232470221</v>
      </c>
      <c r="AI237" s="31">
        <f t="shared" si="179"/>
        <v>-89.998151337971692</v>
      </c>
      <c r="AJ237" s="31">
        <f t="shared" si="180"/>
        <v>13.986448874532972</v>
      </c>
      <c r="AK237" s="31">
        <f t="shared" si="181"/>
        <v>78.472528069772409</v>
      </c>
      <c r="AL237" s="32">
        <f t="shared" si="182"/>
        <v>-9.2964210272611286E-2</v>
      </c>
      <c r="AM237" s="31">
        <f t="shared" si="183"/>
        <v>-8.3678404770204651</v>
      </c>
      <c r="AN237" s="31">
        <f t="shared" si="184"/>
        <v>16.178592900539517</v>
      </c>
      <c r="AO237" s="31">
        <f t="shared" si="185"/>
        <v>-19.893463745219748</v>
      </c>
      <c r="AP237" s="30">
        <f t="shared" si="135"/>
        <v>23.609121289162623</v>
      </c>
      <c r="AQ237" s="30">
        <f t="shared" si="136"/>
        <v>-26.68237036067254</v>
      </c>
      <c r="AR237" s="31">
        <f t="shared" si="186"/>
        <v>-7.5622201879253552</v>
      </c>
      <c r="AS237" s="33">
        <f t="shared" si="187"/>
        <v>-121.02014631663836</v>
      </c>
      <c r="AT237" s="31">
        <f t="shared" si="188"/>
        <v>1.9871221071763972E-9</v>
      </c>
      <c r="AU237" s="31">
        <f t="shared" si="189"/>
        <v>1.2255833632220012E-3</v>
      </c>
      <c r="AV237" s="32">
        <f t="shared" si="190"/>
        <v>-4.2642560570996827E-12</v>
      </c>
      <c r="AW237" s="31">
        <f t="shared" si="191"/>
        <v>-5.6783785177228867E-5</v>
      </c>
      <c r="AX237" s="34">
        <f t="shared" si="192"/>
        <v>1.9828578511192974E-9</v>
      </c>
      <c r="AY237" s="35">
        <f t="shared" si="193"/>
        <v>1.1687995780447723E-3</v>
      </c>
      <c r="AZ237" s="10">
        <f t="shared" si="194"/>
        <v>-7.5622201859424978</v>
      </c>
      <c r="BA237" s="10">
        <f t="shared" si="195"/>
        <v>-121.01897751706032</v>
      </c>
      <c r="BB237" s="10">
        <f t="shared" si="196"/>
        <v>58.981022482939679</v>
      </c>
      <c r="BC237" s="48"/>
      <c r="BD237" s="46">
        <f t="shared" si="197"/>
        <v>-8</v>
      </c>
      <c r="BE237" s="46">
        <f t="shared" si="198"/>
        <v>-121</v>
      </c>
      <c r="BF237" s="46">
        <f t="shared" si="199"/>
        <v>59</v>
      </c>
    </row>
    <row r="238" spans="22:58" x14ac:dyDescent="0.2">
      <c r="V238" s="29">
        <v>3.34</v>
      </c>
      <c r="W238" s="38">
        <f t="shared" si="169"/>
        <v>21877.616239495528</v>
      </c>
      <c r="X238" s="30">
        <f t="shared" si="137"/>
        <v>-0.43247621687911453</v>
      </c>
      <c r="Y238" s="31">
        <f t="shared" si="170"/>
        <v>-20.812569880938842</v>
      </c>
      <c r="Z238" s="31">
        <f t="shared" si="171"/>
        <v>-84.77487983062197</v>
      </c>
      <c r="AA238" s="31">
        <f t="shared" si="172"/>
        <v>0.39610676411699086</v>
      </c>
      <c r="AB238" s="31">
        <f t="shared" si="173"/>
        <v>-17.172392861823564</v>
      </c>
      <c r="AC238" s="31">
        <f t="shared" si="174"/>
        <v>1.5173066897624892E-4</v>
      </c>
      <c r="AD238" s="31">
        <f t="shared" si="175"/>
        <v>0.33866155538430887</v>
      </c>
      <c r="AE238" s="31">
        <f t="shared" si="176"/>
        <v>-20.84878760303199</v>
      </c>
      <c r="AF238" s="31">
        <f t="shared" si="177"/>
        <v>-101.60861113706123</v>
      </c>
      <c r="AG238" s="31">
        <f t="shared" si="134"/>
        <v>92.110410468749379</v>
      </c>
      <c r="AH238" s="31">
        <f t="shared" si="178"/>
        <v>-90.025302232266711</v>
      </c>
      <c r="AI238" s="31">
        <f t="shared" si="179"/>
        <v>-89.998193418656953</v>
      </c>
      <c r="AJ238" s="31">
        <f t="shared" si="180"/>
        <v>14.178635942036884</v>
      </c>
      <c r="AK238" s="31">
        <f t="shared" si="181"/>
        <v>78.728132188534644</v>
      </c>
      <c r="AL238" s="32">
        <f t="shared" si="182"/>
        <v>-9.729675724663768E-2</v>
      </c>
      <c r="AM238" s="31">
        <f t="shared" si="183"/>
        <v>-8.5598972677934793</v>
      </c>
      <c r="AN238" s="31">
        <f t="shared" si="184"/>
        <v>16.166447421272913</v>
      </c>
      <c r="AO238" s="31">
        <f t="shared" si="185"/>
        <v>-19.82995849791579</v>
      </c>
      <c r="AP238" s="30">
        <f t="shared" si="135"/>
        <v>23.609121289162623</v>
      </c>
      <c r="AQ238" s="30">
        <f t="shared" si="136"/>
        <v>-26.68237036067254</v>
      </c>
      <c r="AR238" s="31">
        <f t="shared" si="186"/>
        <v>-7.7555892532689938</v>
      </c>
      <c r="AS238" s="33">
        <f t="shared" si="187"/>
        <v>-121.43856963497703</v>
      </c>
      <c r="AT238" s="31">
        <f t="shared" si="188"/>
        <v>2.0807737333962563E-9</v>
      </c>
      <c r="AU238" s="31">
        <f t="shared" si="189"/>
        <v>1.254130867031936E-3</v>
      </c>
      <c r="AV238" s="32">
        <f t="shared" si="190"/>
        <v>-4.466764825075974E-12</v>
      </c>
      <c r="AW238" s="31">
        <f t="shared" si="191"/>
        <v>-5.8106449447033094E-5</v>
      </c>
      <c r="AX238" s="34">
        <f t="shared" si="192"/>
        <v>2.0763069685711801E-9</v>
      </c>
      <c r="AY238" s="35">
        <f t="shared" si="193"/>
        <v>1.196024417584903E-3</v>
      </c>
      <c r="AZ238" s="10">
        <f t="shared" si="194"/>
        <v>-7.7555892511926867</v>
      </c>
      <c r="BA238" s="10">
        <f t="shared" si="195"/>
        <v>-121.43737361055945</v>
      </c>
      <c r="BB238" s="10">
        <f t="shared" si="196"/>
        <v>58.562626389440553</v>
      </c>
      <c r="BC238" s="37"/>
      <c r="BD238" s="46">
        <f t="shared" si="197"/>
        <v>-8</v>
      </c>
      <c r="BE238" s="46">
        <f t="shared" si="198"/>
        <v>-121</v>
      </c>
      <c r="BF238" s="46">
        <f t="shared" si="199"/>
        <v>59</v>
      </c>
    </row>
    <row r="239" spans="22:58" x14ac:dyDescent="0.2">
      <c r="V239" s="29">
        <v>3.35</v>
      </c>
      <c r="W239" s="38">
        <f t="shared" si="169"/>
        <v>22387.211385683418</v>
      </c>
      <c r="X239" s="30">
        <f t="shared" si="137"/>
        <v>-0.43247621687911453</v>
      </c>
      <c r="Y239" s="31">
        <f t="shared" si="170"/>
        <v>-21.010948472417198</v>
      </c>
      <c r="Z239" s="31">
        <f t="shared" si="171"/>
        <v>-84.893181904607204</v>
      </c>
      <c r="AA239" s="31">
        <f t="shared" si="172"/>
        <v>0.41391213111766945</v>
      </c>
      <c r="AB239" s="31">
        <f t="shared" si="173"/>
        <v>-17.548093546266092</v>
      </c>
      <c r="AC239" s="31">
        <f t="shared" si="174"/>
        <v>1.5888138430005525E-4</v>
      </c>
      <c r="AD239" s="31">
        <f t="shared" si="175"/>
        <v>0.34654980617911213</v>
      </c>
      <c r="AE239" s="31">
        <f t="shared" si="176"/>
        <v>-21.02935367679434</v>
      </c>
      <c r="AF239" s="31">
        <f t="shared" si="177"/>
        <v>-102.09472564469418</v>
      </c>
      <c r="AG239" s="31">
        <f t="shared" si="134"/>
        <v>92.110410468749379</v>
      </c>
      <c r="AH239" s="31">
        <f t="shared" si="178"/>
        <v>-90.225302232072394</v>
      </c>
      <c r="AI239" s="31">
        <f t="shared" si="179"/>
        <v>-89.998234541468861</v>
      </c>
      <c r="AJ239" s="31">
        <f t="shared" si="180"/>
        <v>14.371161505730059</v>
      </c>
      <c r="AK239" s="31">
        <f t="shared" si="181"/>
        <v>78.978358028713856</v>
      </c>
      <c r="AL239" s="32">
        <f t="shared" si="182"/>
        <v>-0.10182886310952889</v>
      </c>
      <c r="AM239" s="31">
        <f t="shared" si="183"/>
        <v>-8.7562271796358342</v>
      </c>
      <c r="AN239" s="31">
        <f t="shared" si="184"/>
        <v>16.154440879297514</v>
      </c>
      <c r="AO239" s="31">
        <f t="shared" si="185"/>
        <v>-19.776103692390841</v>
      </c>
      <c r="AP239" s="30">
        <f t="shared" si="135"/>
        <v>23.609121289162623</v>
      </c>
      <c r="AQ239" s="30">
        <f t="shared" si="136"/>
        <v>-26.68237036067254</v>
      </c>
      <c r="AR239" s="31">
        <f t="shared" si="186"/>
        <v>-7.9481618690067428</v>
      </c>
      <c r="AS239" s="33">
        <f t="shared" si="187"/>
        <v>-121.87082933708501</v>
      </c>
      <c r="AT239" s="31">
        <f t="shared" si="188"/>
        <v>2.1788361934460147E-9</v>
      </c>
      <c r="AU239" s="31">
        <f t="shared" si="189"/>
        <v>1.2833433276271083E-3</v>
      </c>
      <c r="AV239" s="32">
        <f t="shared" si="190"/>
        <v>-4.6769882127847016E-12</v>
      </c>
      <c r="AW239" s="31">
        <f t="shared" si="191"/>
        <v>-5.9459922525463967E-5</v>
      </c>
      <c r="AX239" s="34">
        <f t="shared" si="192"/>
        <v>2.1741592052332301E-9</v>
      </c>
      <c r="AY239" s="35">
        <f t="shared" si="193"/>
        <v>1.2238834051016443E-3</v>
      </c>
      <c r="AZ239" s="10">
        <f t="shared" si="194"/>
        <v>-7.9481618668325833</v>
      </c>
      <c r="BA239" s="10">
        <f t="shared" si="195"/>
        <v>-121.86960545367991</v>
      </c>
      <c r="BB239" s="10">
        <f t="shared" si="196"/>
        <v>58.13039454632009</v>
      </c>
      <c r="BC239" s="37"/>
      <c r="BD239" s="46">
        <f t="shared" si="197"/>
        <v>-8</v>
      </c>
      <c r="BE239" s="46">
        <f t="shared" si="198"/>
        <v>-122</v>
      </c>
      <c r="BF239" s="46">
        <f t="shared" si="199"/>
        <v>58</v>
      </c>
    </row>
    <row r="240" spans="22:58" x14ac:dyDescent="0.2">
      <c r="V240" s="29">
        <v>3.36</v>
      </c>
      <c r="W240" s="36">
        <f t="shared" si="169"/>
        <v>22908.676527677748</v>
      </c>
      <c r="X240" s="30">
        <f t="shared" si="137"/>
        <v>-0.43247621687911453</v>
      </c>
      <c r="Y240" s="31">
        <f t="shared" si="170"/>
        <v>-21.209399474007867</v>
      </c>
      <c r="Z240" s="31">
        <f t="shared" si="171"/>
        <v>-85.008833296798741</v>
      </c>
      <c r="AA240" s="31">
        <f t="shared" si="172"/>
        <v>0.432478727864192</v>
      </c>
      <c r="AB240" s="31">
        <f t="shared" si="173"/>
        <v>-17.930939011743266</v>
      </c>
      <c r="AC240" s="31">
        <f t="shared" si="174"/>
        <v>1.663690898324999E-4</v>
      </c>
      <c r="AD240" s="31">
        <f t="shared" si="175"/>
        <v>0.35462178433618785</v>
      </c>
      <c r="AE240" s="31">
        <f t="shared" si="176"/>
        <v>-21.209230593932954</v>
      </c>
      <c r="AF240" s="31">
        <f t="shared" si="177"/>
        <v>-102.58515052420582</v>
      </c>
      <c r="AG240" s="31">
        <f t="shared" si="134"/>
        <v>92.110410468749379</v>
      </c>
      <c r="AH240" s="31">
        <f t="shared" si="178"/>
        <v>-90.425302231886803</v>
      </c>
      <c r="AI240" s="31">
        <f t="shared" si="179"/>
        <v>-89.9982747282113</v>
      </c>
      <c r="AJ240" s="31">
        <f t="shared" si="180"/>
        <v>14.56401144591843</v>
      </c>
      <c r="AK240" s="31">
        <f t="shared" si="181"/>
        <v>79.223300064608907</v>
      </c>
      <c r="AL240" s="32">
        <f t="shared" si="182"/>
        <v>-0.10656949689060251</v>
      </c>
      <c r="AM240" s="31">
        <f t="shared" si="183"/>
        <v>-8.9569158579190393</v>
      </c>
      <c r="AN240" s="31">
        <f t="shared" si="184"/>
        <v>16.142550185890403</v>
      </c>
      <c r="AO240" s="31">
        <f t="shared" si="185"/>
        <v>-19.731890521521432</v>
      </c>
      <c r="AP240" s="30">
        <f t="shared" si="135"/>
        <v>23.609121289162623</v>
      </c>
      <c r="AQ240" s="30">
        <f t="shared" si="136"/>
        <v>-26.68237036067254</v>
      </c>
      <c r="AR240" s="31">
        <f t="shared" si="186"/>
        <v>-8.1399294795524675</v>
      </c>
      <c r="AS240" s="33">
        <f t="shared" si="187"/>
        <v>-122.31704104572725</v>
      </c>
      <c r="AT240" s="31">
        <f t="shared" si="188"/>
        <v>2.2815216393681093E-9</v>
      </c>
      <c r="AU240" s="31">
        <f t="shared" si="189"/>
        <v>1.3132362338407334E-3</v>
      </c>
      <c r="AV240" s="32">
        <f t="shared" si="190"/>
        <v>-4.8968548751589722E-12</v>
      </c>
      <c r="AW240" s="31">
        <f t="shared" si="191"/>
        <v>-6.0844922041862785E-5</v>
      </c>
      <c r="AX240" s="34">
        <f t="shared" si="192"/>
        <v>2.2766247844929503E-9</v>
      </c>
      <c r="AY240" s="35">
        <f t="shared" si="193"/>
        <v>1.2523913117988706E-3</v>
      </c>
      <c r="AZ240" s="10">
        <f t="shared" si="194"/>
        <v>-8.1399294772758424</v>
      </c>
      <c r="BA240" s="10">
        <f t="shared" si="195"/>
        <v>-122.31578865441546</v>
      </c>
      <c r="BB240" s="10">
        <f t="shared" si="196"/>
        <v>57.684211345584544</v>
      </c>
      <c r="BC240" s="48"/>
      <c r="BD240" s="46">
        <f t="shared" si="197"/>
        <v>-8</v>
      </c>
      <c r="BE240" s="46">
        <f t="shared" si="198"/>
        <v>-122</v>
      </c>
      <c r="BF240" s="46">
        <f t="shared" si="199"/>
        <v>58</v>
      </c>
    </row>
    <row r="241" spans="22:58" x14ac:dyDescent="0.2">
      <c r="V241" s="29">
        <v>3.37</v>
      </c>
      <c r="W241" s="38">
        <f t="shared" si="169"/>
        <v>23442.288153199239</v>
      </c>
      <c r="X241" s="30">
        <f t="shared" si="137"/>
        <v>-0.43247621687911453</v>
      </c>
      <c r="Y241" s="31">
        <f t="shared" si="170"/>
        <v>-21.407919676090405</v>
      </c>
      <c r="Z241" s="31">
        <f t="shared" si="171"/>
        <v>-85.121891555389027</v>
      </c>
      <c r="AA241" s="31">
        <f t="shared" si="172"/>
        <v>0.45183564097900447</v>
      </c>
      <c r="AB241" s="31">
        <f t="shared" si="173"/>
        <v>-18.320995453782519</v>
      </c>
      <c r="AC241" s="31">
        <f t="shared" si="174"/>
        <v>1.7420966622046685E-4</v>
      </c>
      <c r="AD241" s="31">
        <f t="shared" si="175"/>
        <v>0.36288176844276954</v>
      </c>
      <c r="AE241" s="31">
        <f t="shared" si="176"/>
        <v>-21.388386042324292</v>
      </c>
      <c r="AF241" s="31">
        <f t="shared" si="177"/>
        <v>-103.08000524072877</v>
      </c>
      <c r="AG241" s="31">
        <f t="shared" si="134"/>
        <v>92.110410468749379</v>
      </c>
      <c r="AH241" s="31">
        <f t="shared" si="178"/>
        <v>-90.625302231709583</v>
      </c>
      <c r="AI241" s="31">
        <f t="shared" si="179"/>
        <v>-89.998314000191783</v>
      </c>
      <c r="AJ241" s="31">
        <f t="shared" si="180"/>
        <v>14.757172185432497</v>
      </c>
      <c r="AK241" s="31">
        <f t="shared" si="181"/>
        <v>79.463052337926044</v>
      </c>
      <c r="AL241" s="32">
        <f t="shared" si="182"/>
        <v>-0.11152800979201878</v>
      </c>
      <c r="AM241" s="31">
        <f t="shared" si="183"/>
        <v>-9.1620500027286269</v>
      </c>
      <c r="AN241" s="31">
        <f t="shared" si="184"/>
        <v>16.130752412680273</v>
      </c>
      <c r="AO241" s="31">
        <f t="shared" si="185"/>
        <v>-19.697311664994366</v>
      </c>
      <c r="AP241" s="30">
        <f t="shared" si="135"/>
        <v>23.609121289162623</v>
      </c>
      <c r="AQ241" s="30">
        <f t="shared" si="136"/>
        <v>-26.68237036067254</v>
      </c>
      <c r="AR241" s="31">
        <f t="shared" si="186"/>
        <v>-8.3308827011539357</v>
      </c>
      <c r="AS241" s="33">
        <f t="shared" si="187"/>
        <v>-122.77731690572313</v>
      </c>
      <c r="AT241" s="31">
        <f t="shared" si="188"/>
        <v>2.3890460805148253E-9</v>
      </c>
      <c r="AU241" s="31">
        <f t="shared" si="189"/>
        <v>1.343825435287302E-3</v>
      </c>
      <c r="AV241" s="32">
        <f t="shared" si="190"/>
        <v>-5.1282934671318941E-12</v>
      </c>
      <c r="AW241" s="31">
        <f t="shared" si="191"/>
        <v>-6.2262182341305881E-5</v>
      </c>
      <c r="AX241" s="34">
        <f t="shared" si="192"/>
        <v>2.3839177870476932E-9</v>
      </c>
      <c r="AY241" s="35">
        <f t="shared" si="193"/>
        <v>1.2815632529459961E-3</v>
      </c>
      <c r="AZ241" s="10">
        <f t="shared" si="194"/>
        <v>-8.3308826987700186</v>
      </c>
      <c r="BA241" s="10">
        <f t="shared" si="195"/>
        <v>-122.77603534247018</v>
      </c>
      <c r="BB241" s="10">
        <f t="shared" si="196"/>
        <v>57.22396465752982</v>
      </c>
      <c r="BC241" s="37"/>
      <c r="BD241" s="46">
        <f t="shared" si="197"/>
        <v>-8</v>
      </c>
      <c r="BE241" s="46">
        <f t="shared" si="198"/>
        <v>-123</v>
      </c>
      <c r="BF241" s="46">
        <f t="shared" si="199"/>
        <v>57</v>
      </c>
    </row>
    <row r="242" spans="22:58" x14ac:dyDescent="0.2">
      <c r="V242" s="29">
        <v>3.38</v>
      </c>
      <c r="W242" s="38">
        <f t="shared" si="169"/>
        <v>23988.32919019492</v>
      </c>
      <c r="X242" s="30">
        <f t="shared" si="137"/>
        <v>-0.43247621687911453</v>
      </c>
      <c r="Y242" s="31">
        <f t="shared" si="170"/>
        <v>-21.606506009204075</v>
      </c>
      <c r="Z242" s="31">
        <f t="shared" si="171"/>
        <v>-85.232413101714783</v>
      </c>
      <c r="AA242" s="31">
        <f t="shared" si="172"/>
        <v>0.47201276983366436</v>
      </c>
      <c r="AB242" s="31">
        <f t="shared" si="173"/>
        <v>-18.718325016346284</v>
      </c>
      <c r="AC242" s="31">
        <f t="shared" si="174"/>
        <v>1.8241974242022441E-4</v>
      </c>
      <c r="AD242" s="31">
        <f t="shared" si="175"/>
        <v>0.37133413667762166</v>
      </c>
      <c r="AE242" s="31">
        <f t="shared" si="176"/>
        <v>-21.566787036507105</v>
      </c>
      <c r="AF242" s="31">
        <f t="shared" si="177"/>
        <v>-103.57940398138345</v>
      </c>
      <c r="AG242" s="31">
        <f t="shared" si="134"/>
        <v>92.110410468749379</v>
      </c>
      <c r="AH242" s="31">
        <f t="shared" si="178"/>
        <v>-90.82530223154032</v>
      </c>
      <c r="AI242" s="31">
        <f t="shared" si="179"/>
        <v>-89.998352378232866</v>
      </c>
      <c r="AJ242" s="31">
        <f t="shared" si="180"/>
        <v>14.950630672754331</v>
      </c>
      <c r="AK242" s="31">
        <f t="shared" si="181"/>
        <v>79.697708368103847</v>
      </c>
      <c r="AL242" s="32">
        <f t="shared" si="182"/>
        <v>-0.11671414950923505</v>
      </c>
      <c r="AM242" s="31">
        <f t="shared" si="183"/>
        <v>-9.3717173323892915</v>
      </c>
      <c r="AN242" s="31">
        <f t="shared" si="184"/>
        <v>16.119024760454153</v>
      </c>
      <c r="AO242" s="31">
        <f t="shared" si="185"/>
        <v>-19.672361342518311</v>
      </c>
      <c r="AP242" s="30">
        <f t="shared" si="135"/>
        <v>23.609121289162623</v>
      </c>
      <c r="AQ242" s="30">
        <f t="shared" si="136"/>
        <v>-26.68237036067254</v>
      </c>
      <c r="AR242" s="31">
        <f t="shared" si="186"/>
        <v>-8.5210113475628688</v>
      </c>
      <c r="AS242" s="33">
        <f t="shared" si="187"/>
        <v>-123.25176532390176</v>
      </c>
      <c r="AT242" s="31">
        <f t="shared" si="188"/>
        <v>2.5016390268229557E-9</v>
      </c>
      <c r="AU242" s="31">
        <f t="shared" si="189"/>
        <v>1.3751271507662464E-3</v>
      </c>
      <c r="AV242" s="32">
        <f t="shared" si="190"/>
        <v>-5.3693753337703622E-12</v>
      </c>
      <c r="AW242" s="31">
        <f t="shared" si="191"/>
        <v>-6.3712454873963639E-5</v>
      </c>
      <c r="AX242" s="34">
        <f t="shared" si="192"/>
        <v>2.4962696514891852E-9</v>
      </c>
      <c r="AY242" s="35">
        <f t="shared" si="193"/>
        <v>1.3114146958922827E-3</v>
      </c>
      <c r="AZ242" s="10">
        <f t="shared" si="194"/>
        <v>-8.521011345066599</v>
      </c>
      <c r="BA242" s="10">
        <f t="shared" si="195"/>
        <v>-123.25045390920587</v>
      </c>
      <c r="BB242" s="10">
        <f t="shared" si="196"/>
        <v>56.749546090794126</v>
      </c>
      <c r="BC242" s="37"/>
      <c r="BD242" s="46">
        <f t="shared" si="197"/>
        <v>-9</v>
      </c>
      <c r="BE242" s="46">
        <f t="shared" si="198"/>
        <v>-123</v>
      </c>
      <c r="BF242" s="46">
        <f t="shared" si="199"/>
        <v>57</v>
      </c>
    </row>
    <row r="243" spans="22:58" x14ac:dyDescent="0.2">
      <c r="V243" s="29">
        <v>3.39</v>
      </c>
      <c r="W243" s="36">
        <f t="shared" si="169"/>
        <v>24547.089156850339</v>
      </c>
      <c r="X243" s="30">
        <f t="shared" si="137"/>
        <v>-0.43247621687911453</v>
      </c>
      <c r="Y243" s="31">
        <f t="shared" si="170"/>
        <v>-21.80515553811173</v>
      </c>
      <c r="Z243" s="31">
        <f t="shared" si="171"/>
        <v>-85.340453244012167</v>
      </c>
      <c r="AA243" s="31">
        <f t="shared" si="172"/>
        <v>0.49304082340324151</v>
      </c>
      <c r="AB243" s="31">
        <f t="shared" si="173"/>
        <v>-19.122985456555519</v>
      </c>
      <c r="AC243" s="31">
        <f t="shared" si="174"/>
        <v>1.9101673095180528E-4</v>
      </c>
      <c r="AD243" s="31">
        <f t="shared" si="175"/>
        <v>0.37998336912585134</v>
      </c>
      <c r="AE243" s="31">
        <f t="shared" si="176"/>
        <v>-21.74439991485665</v>
      </c>
      <c r="AF243" s="31">
        <f t="shared" si="177"/>
        <v>-104.08345533144183</v>
      </c>
      <c r="AG243" s="31">
        <f t="shared" si="134"/>
        <v>92.110410468749379</v>
      </c>
      <c r="AH243" s="31">
        <f t="shared" si="178"/>
        <v>-91.025302231378703</v>
      </c>
      <c r="AI243" s="31">
        <f t="shared" si="179"/>
        <v>-89.998389882683085</v>
      </c>
      <c r="AJ243" s="31">
        <f t="shared" si="180"/>
        <v>15.144374365317361</v>
      </c>
      <c r="AK243" s="31">
        <f t="shared" si="181"/>
        <v>79.927361069805642</v>
      </c>
      <c r="AL243" s="32">
        <f t="shared" si="182"/>
        <v>-0.12213807490123871</v>
      </c>
      <c r="AM243" s="31">
        <f t="shared" si="183"/>
        <v>-9.5860065424856487</v>
      </c>
      <c r="AN243" s="31">
        <f t="shared" si="184"/>
        <v>16.107344527786797</v>
      </c>
      <c r="AO243" s="31">
        <f t="shared" si="185"/>
        <v>-19.657035355363092</v>
      </c>
      <c r="AP243" s="30">
        <f t="shared" si="135"/>
        <v>23.609121289162623</v>
      </c>
      <c r="AQ243" s="30">
        <f t="shared" si="136"/>
        <v>-26.68237036067254</v>
      </c>
      <c r="AR243" s="31">
        <f t="shared" si="186"/>
        <v>-8.7103044585797704</v>
      </c>
      <c r="AS243" s="33">
        <f t="shared" si="187"/>
        <v>-123.74049068680492</v>
      </c>
      <c r="AT243" s="31">
        <f t="shared" si="188"/>
        <v>2.6195377028490039E-9</v>
      </c>
      <c r="AU243" s="31">
        <f t="shared" si="189"/>
        <v>1.4071579768613676E-3</v>
      </c>
      <c r="AV243" s="32">
        <f t="shared" si="190"/>
        <v>-5.6220291300074832E-12</v>
      </c>
      <c r="AW243" s="31">
        <f t="shared" si="191"/>
        <v>-6.5196508593529559E-5</v>
      </c>
      <c r="AX243" s="34">
        <f t="shared" si="192"/>
        <v>2.6139156737189965E-9</v>
      </c>
      <c r="AY243" s="35">
        <f t="shared" si="193"/>
        <v>1.3419614682678382E-3</v>
      </c>
      <c r="AZ243" s="10">
        <f t="shared" si="194"/>
        <v>-8.7103044559658542</v>
      </c>
      <c r="BA243" s="10">
        <f t="shared" si="195"/>
        <v>-123.73914872533665</v>
      </c>
      <c r="BB243" s="10">
        <f t="shared" si="196"/>
        <v>56.260851274663352</v>
      </c>
      <c r="BC243" s="48"/>
      <c r="BD243" s="46">
        <f t="shared" si="197"/>
        <v>-9</v>
      </c>
      <c r="BE243" s="46">
        <f t="shared" si="198"/>
        <v>-124</v>
      </c>
      <c r="BF243" s="46">
        <f t="shared" si="199"/>
        <v>56</v>
      </c>
    </row>
    <row r="244" spans="22:58" x14ac:dyDescent="0.2">
      <c r="V244" s="29">
        <v>3.4</v>
      </c>
      <c r="W244" s="38">
        <f t="shared" si="169"/>
        <v>25118.864315095812</v>
      </c>
      <c r="X244" s="30">
        <f t="shared" si="137"/>
        <v>-0.43247621687911453</v>
      </c>
      <c r="Y244" s="31">
        <f t="shared" si="170"/>
        <v>-22.003865456098772</v>
      </c>
      <c r="Z244" s="31">
        <f t="shared" si="171"/>
        <v>-85.446066191617689</v>
      </c>
      <c r="AA244" s="31">
        <f t="shared" si="172"/>
        <v>0.5149513144643808</v>
      </c>
      <c r="AB244" s="31">
        <f t="shared" si="173"/>
        <v>-19.535029798919915</v>
      </c>
      <c r="AC244" s="31">
        <f t="shared" si="174"/>
        <v>2.0001886483217662E-4</v>
      </c>
      <c r="AD244" s="31">
        <f t="shared" si="175"/>
        <v>0.38883405014727884</v>
      </c>
      <c r="AE244" s="31">
        <f t="shared" si="176"/>
        <v>-21.921190339648675</v>
      </c>
      <c r="AF244" s="31">
        <f t="shared" si="177"/>
        <v>-104.59226194039032</v>
      </c>
      <c r="AG244" s="31">
        <f t="shared" si="134"/>
        <v>92.110410468749379</v>
      </c>
      <c r="AH244" s="31">
        <f t="shared" si="178"/>
        <v>-91.225302231224319</v>
      </c>
      <c r="AI244" s="31">
        <f t="shared" si="179"/>
        <v>-89.998426533427775</v>
      </c>
      <c r="AJ244" s="31">
        <f t="shared" si="180"/>
        <v>15.338391213013544</v>
      </c>
      <c r="AK244" s="31">
        <f t="shared" si="181"/>
        <v>80.152102677220626</v>
      </c>
      <c r="AL244" s="32">
        <f t="shared" si="182"/>
        <v>-0.12781037099992412</v>
      </c>
      <c r="AM244" s="31">
        <f t="shared" si="183"/>
        <v>-9.8050072600911733</v>
      </c>
      <c r="AN244" s="31">
        <f t="shared" si="184"/>
        <v>16.09568907953868</v>
      </c>
      <c r="AO244" s="31">
        <f t="shared" si="185"/>
        <v>-19.651331116298323</v>
      </c>
      <c r="AP244" s="30">
        <f t="shared" si="135"/>
        <v>23.609121289162623</v>
      </c>
      <c r="AQ244" s="30">
        <f t="shared" si="136"/>
        <v>-26.68237036067254</v>
      </c>
      <c r="AR244" s="31">
        <f t="shared" si="186"/>
        <v>-8.8987503316199117</v>
      </c>
      <c r="AS244" s="33">
        <f t="shared" si="187"/>
        <v>-124.24359305668864</v>
      </c>
      <c r="AT244" s="31">
        <f t="shared" si="188"/>
        <v>2.7429928337339792E-9</v>
      </c>
      <c r="AU244" s="31">
        <f t="shared" si="189"/>
        <v>1.4399348967405554E-3</v>
      </c>
      <c r="AV244" s="32">
        <f t="shared" si="190"/>
        <v>-5.8881835107763669E-12</v>
      </c>
      <c r="AW244" s="31">
        <f t="shared" si="191"/>
        <v>-6.6715130364929329E-5</v>
      </c>
      <c r="AX244" s="34">
        <f t="shared" si="192"/>
        <v>2.7371046502232029E-9</v>
      </c>
      <c r="AY244" s="35">
        <f t="shared" si="193"/>
        <v>1.3732197663756261E-3</v>
      </c>
      <c r="AZ244" s="10">
        <f t="shared" si="194"/>
        <v>-8.8987503288828069</v>
      </c>
      <c r="BA244" s="10">
        <f t="shared" si="195"/>
        <v>-124.24221983692226</v>
      </c>
      <c r="BB244" s="10">
        <f t="shared" si="196"/>
        <v>55.75778016307774</v>
      </c>
      <c r="BC244" s="37"/>
      <c r="BD244" s="46">
        <f t="shared" si="197"/>
        <v>-9</v>
      </c>
      <c r="BE244" s="46">
        <f t="shared" si="198"/>
        <v>-124</v>
      </c>
      <c r="BF244" s="46">
        <f t="shared" si="199"/>
        <v>56</v>
      </c>
    </row>
    <row r="245" spans="22:58" x14ac:dyDescent="0.2">
      <c r="V245" s="29">
        <v>3.41</v>
      </c>
      <c r="W245" s="38">
        <f t="shared" si="169"/>
        <v>25703.957827688668</v>
      </c>
      <c r="X245" s="30">
        <f t="shared" si="137"/>
        <v>-0.43247621687911453</v>
      </c>
      <c r="Y245" s="31">
        <f t="shared" si="170"/>
        <v>-22.202633079499634</v>
      </c>
      <c r="Z245" s="31">
        <f t="shared" si="171"/>
        <v>-85.549305069558159</v>
      </c>
      <c r="AA245" s="31">
        <f t="shared" si="172"/>
        <v>0.5377765509329735</v>
      </c>
      <c r="AB245" s="31">
        <f t="shared" si="173"/>
        <v>-19.954505979738197</v>
      </c>
      <c r="AC245" s="31">
        <f t="shared" si="174"/>
        <v>2.0944523621217005E-4</v>
      </c>
      <c r="AD245" s="31">
        <f t="shared" si="175"/>
        <v>0.39789087079960078</v>
      </c>
      <c r="AE245" s="31">
        <f t="shared" si="176"/>
        <v>-22.09712330020956</v>
      </c>
      <c r="AF245" s="31">
        <f t="shared" si="177"/>
        <v>-105.10592017849676</v>
      </c>
      <c r="AG245" s="31">
        <f t="shared" si="134"/>
        <v>92.110410468749379</v>
      </c>
      <c r="AH245" s="31">
        <f t="shared" si="178"/>
        <v>-91.425302231076913</v>
      </c>
      <c r="AI245" s="31">
        <f t="shared" si="179"/>
        <v>-89.998462349899697</v>
      </c>
      <c r="AJ245" s="31">
        <f t="shared" si="180"/>
        <v>15.532669641938437</v>
      </c>
      <c r="AK245" s="31">
        <f t="shared" si="181"/>
        <v>80.372024674823024</v>
      </c>
      <c r="AL245" s="32">
        <f t="shared" si="182"/>
        <v>-0.13374206434553504</v>
      </c>
      <c r="AM245" s="31">
        <f t="shared" si="183"/>
        <v>-10.028809992907084</v>
      </c>
      <c r="AN245" s="31">
        <f t="shared" si="184"/>
        <v>16.084035815265366</v>
      </c>
      <c r="AO245" s="31">
        <f t="shared" si="185"/>
        <v>-19.655247667983758</v>
      </c>
      <c r="AP245" s="30">
        <f t="shared" si="135"/>
        <v>23.609121289162623</v>
      </c>
      <c r="AQ245" s="30">
        <f t="shared" si="136"/>
        <v>-26.68237036067254</v>
      </c>
      <c r="AR245" s="31">
        <f t="shared" si="186"/>
        <v>-9.0863365564541105</v>
      </c>
      <c r="AS245" s="33">
        <f t="shared" si="187"/>
        <v>-124.76116784648052</v>
      </c>
      <c r="AT245" s="31">
        <f t="shared" si="188"/>
        <v>2.8722667165484602E-9</v>
      </c>
      <c r="AU245" s="31">
        <f t="shared" si="189"/>
        <v>1.473475289160503E-3</v>
      </c>
      <c r="AV245" s="32">
        <f t="shared" si="190"/>
        <v>-6.1659098211439068E-12</v>
      </c>
      <c r="AW245" s="31">
        <f t="shared" si="191"/>
        <v>-6.8269125381527731E-5</v>
      </c>
      <c r="AX245" s="34">
        <f t="shared" si="192"/>
        <v>2.8661008067273161E-9</v>
      </c>
      <c r="AY245" s="35">
        <f t="shared" si="193"/>
        <v>1.4052061637789752E-3</v>
      </c>
      <c r="AZ245" s="10">
        <f t="shared" si="194"/>
        <v>-9.0863365535880103</v>
      </c>
      <c r="BA245" s="10">
        <f t="shared" si="195"/>
        <v>-124.75976264031674</v>
      </c>
      <c r="BB245" s="10">
        <f t="shared" si="196"/>
        <v>55.240237359683263</v>
      </c>
      <c r="BC245" s="37"/>
      <c r="BD245" s="46">
        <f t="shared" si="197"/>
        <v>-9</v>
      </c>
      <c r="BE245" s="46">
        <f t="shared" si="198"/>
        <v>-125</v>
      </c>
      <c r="BF245" s="46">
        <f t="shared" si="199"/>
        <v>55</v>
      </c>
    </row>
    <row r="246" spans="22:58" x14ac:dyDescent="0.2">
      <c r="V246" s="29">
        <v>3.42</v>
      </c>
      <c r="W246" s="36">
        <f t="shared" si="169"/>
        <v>26302.679918953821</v>
      </c>
      <c r="X246" s="30">
        <f t="shared" si="137"/>
        <v>-0.43247621687911453</v>
      </c>
      <c r="Y246" s="31">
        <f t="shared" si="170"/>
        <v>-22.401455842443603</v>
      </c>
      <c r="Z246" s="31">
        <f t="shared" si="171"/>
        <v>-85.650221933476303</v>
      </c>
      <c r="AA246" s="31">
        <f t="shared" si="172"/>
        <v>0.56154962413511822</v>
      </c>
      <c r="AB246" s="31">
        <f t="shared" si="173"/>
        <v>-20.381456482460017</v>
      </c>
      <c r="AC246" s="31">
        <f t="shared" si="174"/>
        <v>2.193158368597781E-4</v>
      </c>
      <c r="AD246" s="31">
        <f t="shared" si="175"/>
        <v>0.4071586313175774</v>
      </c>
      <c r="AE246" s="31">
        <f t="shared" si="176"/>
        <v>-22.27216311935074</v>
      </c>
      <c r="AF246" s="31">
        <f t="shared" si="177"/>
        <v>-105.62451978461874</v>
      </c>
      <c r="AG246" s="31">
        <f t="shared" si="134"/>
        <v>92.110410468749379</v>
      </c>
      <c r="AH246" s="31">
        <f t="shared" si="178"/>
        <v>-91.625302230936128</v>
      </c>
      <c r="AI246" s="31">
        <f t="shared" si="179"/>
        <v>-89.998497351089156</v>
      </c>
      <c r="AJ246" s="31">
        <f t="shared" si="180"/>
        <v>15.72719853840043</v>
      </c>
      <c r="AK246" s="31">
        <f t="shared" si="181"/>
        <v>80.587217734247005</v>
      </c>
      <c r="AL246" s="32">
        <f t="shared" si="182"/>
        <v>-0.13994463863223602</v>
      </c>
      <c r="AM246" s="31">
        <f t="shared" si="183"/>
        <v>-10.257506073001103</v>
      </c>
      <c r="AN246" s="31">
        <f t="shared" si="184"/>
        <v>16.072362137581443</v>
      </c>
      <c r="AO246" s="31">
        <f t="shared" si="185"/>
        <v>-19.668785689843254</v>
      </c>
      <c r="AP246" s="30">
        <f t="shared" si="135"/>
        <v>23.609121289162623</v>
      </c>
      <c r="AQ246" s="30">
        <f t="shared" si="136"/>
        <v>-26.68237036067254</v>
      </c>
      <c r="AR246" s="31">
        <f t="shared" si="186"/>
        <v>-9.2730500532792135</v>
      </c>
      <c r="AS246" s="33">
        <f t="shared" si="187"/>
        <v>-125.29330547446199</v>
      </c>
      <c r="AT246" s="31">
        <f t="shared" si="188"/>
        <v>3.0076312916376609E-9</v>
      </c>
      <c r="AU246" s="31">
        <f t="shared" si="189"/>
        <v>1.5077969376811333E-3</v>
      </c>
      <c r="AV246" s="32">
        <f t="shared" si="190"/>
        <v>-6.4552080611101027E-12</v>
      </c>
      <c r="AW246" s="31">
        <f t="shared" si="191"/>
        <v>-6.985931759205187E-5</v>
      </c>
      <c r="AX246" s="34">
        <f t="shared" si="192"/>
        <v>3.0011760835765508E-9</v>
      </c>
      <c r="AY246" s="35">
        <f t="shared" si="193"/>
        <v>1.4379376200890815E-3</v>
      </c>
      <c r="AZ246" s="10">
        <f t="shared" si="194"/>
        <v>-9.2730500502780373</v>
      </c>
      <c r="BA246" s="10">
        <f t="shared" si="195"/>
        <v>-125.29186753684191</v>
      </c>
      <c r="BB246" s="10">
        <f t="shared" si="196"/>
        <v>54.708132463158094</v>
      </c>
      <c r="BC246" s="48"/>
      <c r="BD246" s="46">
        <f t="shared" si="197"/>
        <v>-9</v>
      </c>
      <c r="BE246" s="46">
        <f t="shared" si="198"/>
        <v>-125</v>
      </c>
      <c r="BF246" s="46">
        <f t="shared" si="199"/>
        <v>55</v>
      </c>
    </row>
    <row r="247" spans="22:58" x14ac:dyDescent="0.2">
      <c r="V247" s="29">
        <v>3.43</v>
      </c>
      <c r="W247" s="38">
        <f t="shared" si="169"/>
        <v>26915.348039269185</v>
      </c>
      <c r="X247" s="30">
        <f t="shared" si="137"/>
        <v>-0.43247621687911453</v>
      </c>
      <c r="Y247" s="31">
        <f t="shared" si="170"/>
        <v>-22.600331291812907</v>
      </c>
      <c r="Z247" s="31">
        <f t="shared" si="171"/>
        <v>-85.748867784843071</v>
      </c>
      <c r="AA247" s="31">
        <f t="shared" si="172"/>
        <v>0.58630439380453614</v>
      </c>
      <c r="AB247" s="31">
        <f t="shared" si="173"/>
        <v>-20.815917964939889</v>
      </c>
      <c r="AC247" s="31">
        <f t="shared" si="174"/>
        <v>2.2965160053791073E-4</v>
      </c>
      <c r="AD247" s="31">
        <f t="shared" si="175"/>
        <v>0.41664224364954161</v>
      </c>
      <c r="AE247" s="31">
        <f t="shared" si="176"/>
        <v>-22.446273463286946</v>
      </c>
      <c r="AF247" s="31">
        <f t="shared" si="177"/>
        <v>-106.14814350613341</v>
      </c>
      <c r="AG247" s="31">
        <f t="shared" si="134"/>
        <v>92.110410468749379</v>
      </c>
      <c r="AH247" s="31">
        <f t="shared" si="178"/>
        <v>-91.825302230801697</v>
      </c>
      <c r="AI247" s="31">
        <f t="shared" si="179"/>
        <v>-89.998531555554266</v>
      </c>
      <c r="AJ247" s="31">
        <f t="shared" si="180"/>
        <v>15.921967233217405</v>
      </c>
      <c r="AK247" s="31">
        <f t="shared" si="181"/>
        <v>80.797771656945088</v>
      </c>
      <c r="AL247" s="32">
        <f t="shared" si="182"/>
        <v>-0.14643005064493969</v>
      </c>
      <c r="AM247" s="31">
        <f t="shared" si="183"/>
        <v>-10.491187594826314</v>
      </c>
      <c r="AN247" s="31">
        <f t="shared" si="184"/>
        <v>16.060645420520146</v>
      </c>
      <c r="AO247" s="31">
        <f t="shared" si="185"/>
        <v>-19.691947493435492</v>
      </c>
      <c r="AP247" s="30">
        <f t="shared" si="135"/>
        <v>23.609121289162623</v>
      </c>
      <c r="AQ247" s="30">
        <f t="shared" si="136"/>
        <v>-26.68237036067254</v>
      </c>
      <c r="AR247" s="31">
        <f t="shared" si="186"/>
        <v>-9.4588771142767172</v>
      </c>
      <c r="AS247" s="33">
        <f t="shared" si="187"/>
        <v>-125.8400909995689</v>
      </c>
      <c r="AT247" s="31">
        <f t="shared" si="188"/>
        <v>3.1493777858960902E-9</v>
      </c>
      <c r="AU247" s="31">
        <f t="shared" si="189"/>
        <v>1.5429180400947002E-3</v>
      </c>
      <c r="AV247" s="32">
        <f t="shared" si="190"/>
        <v>-6.7599355405411738E-12</v>
      </c>
      <c r="AW247" s="31">
        <f t="shared" si="191"/>
        <v>-7.1486550137460678E-5</v>
      </c>
      <c r="AX247" s="34">
        <f t="shared" si="192"/>
        <v>3.1426178503555489E-9</v>
      </c>
      <c r="AY247" s="35">
        <f t="shared" si="193"/>
        <v>1.4714314899572395E-3</v>
      </c>
      <c r="AZ247" s="10">
        <f t="shared" si="194"/>
        <v>-9.4588771111340986</v>
      </c>
      <c r="BA247" s="10">
        <f t="shared" si="195"/>
        <v>-125.83861956807894</v>
      </c>
      <c r="BB247" s="10">
        <f t="shared" si="196"/>
        <v>54.16138043192106</v>
      </c>
      <c r="BC247" s="37"/>
      <c r="BD247" s="46">
        <f t="shared" si="197"/>
        <v>-9</v>
      </c>
      <c r="BE247" s="46">
        <f t="shared" si="198"/>
        <v>-126</v>
      </c>
      <c r="BF247" s="46">
        <f t="shared" si="199"/>
        <v>54</v>
      </c>
    </row>
    <row r="248" spans="22:58" x14ac:dyDescent="0.2">
      <c r="V248" s="29">
        <v>3.44</v>
      </c>
      <c r="W248" s="38">
        <f t="shared" si="169"/>
        <v>27542.28703338169</v>
      </c>
      <c r="X248" s="30">
        <f t="shared" si="137"/>
        <v>-0.43247621687911453</v>
      </c>
      <c r="Y248" s="31">
        <f t="shared" si="170"/>
        <v>-22.799257082405031</v>
      </c>
      <c r="Z248" s="31">
        <f t="shared" si="171"/>
        <v>-85.845292586410835</v>
      </c>
      <c r="AA248" s="31">
        <f t="shared" si="172"/>
        <v>0.61207546960059678</v>
      </c>
      <c r="AB248" s="31">
        <f t="shared" si="173"/>
        <v>-21.257920879656435</v>
      </c>
      <c r="AC248" s="31">
        <f t="shared" si="174"/>
        <v>2.4047444738833687E-4</v>
      </c>
      <c r="AD248" s="31">
        <f t="shared" si="175"/>
        <v>0.42634673405251033</v>
      </c>
      <c r="AE248" s="31">
        <f t="shared" si="176"/>
        <v>-22.619417355236159</v>
      </c>
      <c r="AF248" s="31">
        <f t="shared" si="177"/>
        <v>-106.67686673201476</v>
      </c>
      <c r="AG248" s="31">
        <f t="shared" si="134"/>
        <v>92.110410468749379</v>
      </c>
      <c r="AH248" s="31">
        <f t="shared" si="178"/>
        <v>-92.025302230673304</v>
      </c>
      <c r="AI248" s="31">
        <f t="shared" si="179"/>
        <v>-89.998564981430718</v>
      </c>
      <c r="AJ248" s="31">
        <f t="shared" si="180"/>
        <v>16.116965486319902</v>
      </c>
      <c r="AK248" s="31">
        <f t="shared" si="181"/>
        <v>81.003775322307405</v>
      </c>
      <c r="AL248" s="32">
        <f t="shared" si="182"/>
        <v>-0.15321074646513971</v>
      </c>
      <c r="AM248" s="31">
        <f t="shared" si="183"/>
        <v>-10.729947347188869</v>
      </c>
      <c r="AN248" s="31">
        <f t="shared" si="184"/>
        <v>16.048862977930838</v>
      </c>
      <c r="AO248" s="31">
        <f t="shared" si="185"/>
        <v>-19.724737006312182</v>
      </c>
      <c r="AP248" s="30">
        <f t="shared" si="135"/>
        <v>23.609121289162623</v>
      </c>
      <c r="AQ248" s="30">
        <f t="shared" si="136"/>
        <v>-26.68237036067254</v>
      </c>
      <c r="AR248" s="31">
        <f t="shared" si="186"/>
        <v>-9.6438034488152375</v>
      </c>
      <c r="AS248" s="33">
        <f t="shared" si="187"/>
        <v>-126.40160373832694</v>
      </c>
      <c r="AT248" s="31">
        <f t="shared" si="188"/>
        <v>3.2978032121830206E-9</v>
      </c>
      <c r="AU248" s="31">
        <f t="shared" si="189"/>
        <v>1.5788572180744755E-3</v>
      </c>
      <c r="AV248" s="32">
        <f t="shared" si="190"/>
        <v>-7.0781636045040116E-12</v>
      </c>
      <c r="AW248" s="31">
        <f t="shared" si="191"/>
        <v>-7.3151685797988485E-5</v>
      </c>
      <c r="AX248" s="34">
        <f t="shared" si="192"/>
        <v>3.2907250485785165E-9</v>
      </c>
      <c r="AY248" s="35">
        <f t="shared" si="193"/>
        <v>1.505705532276487E-3</v>
      </c>
      <c r="AZ248" s="10">
        <f t="shared" si="194"/>
        <v>-9.6438034455245116</v>
      </c>
      <c r="BA248" s="10">
        <f t="shared" si="195"/>
        <v>-126.40009803279466</v>
      </c>
      <c r="BB248" s="10">
        <f t="shared" si="196"/>
        <v>53.599901967205341</v>
      </c>
      <c r="BC248" s="37"/>
      <c r="BD248" s="46">
        <f t="shared" si="197"/>
        <v>-10</v>
      </c>
      <c r="BE248" s="46">
        <f t="shared" si="198"/>
        <v>-126</v>
      </c>
      <c r="BF248" s="46">
        <f t="shared" si="199"/>
        <v>54</v>
      </c>
    </row>
    <row r="249" spans="22:58" x14ac:dyDescent="0.2">
      <c r="V249" s="29">
        <v>3.45</v>
      </c>
      <c r="W249" s="36">
        <f t="shared" si="169"/>
        <v>28183.829312644561</v>
      </c>
      <c r="X249" s="30">
        <f t="shared" si="137"/>
        <v>-0.43247621687911453</v>
      </c>
      <c r="Y249" s="31">
        <f t="shared" si="170"/>
        <v>-22.998230972292582</v>
      </c>
      <c r="Z249" s="31">
        <f t="shared" si="171"/>
        <v>-85.939545277865051</v>
      </c>
      <c r="AA249" s="31">
        <f t="shared" si="172"/>
        <v>0.6388981889443025</v>
      </c>
      <c r="AB249" s="31">
        <f t="shared" si="173"/>
        <v>-21.707489088124021</v>
      </c>
      <c r="AC249" s="31">
        <f t="shared" si="174"/>
        <v>2.5180733038916605E-4</v>
      </c>
      <c r="AD249" s="31">
        <f t="shared" si="175"/>
        <v>0.43627724574725141</v>
      </c>
      <c r="AE249" s="31">
        <f t="shared" si="176"/>
        <v>-22.791557192897002</v>
      </c>
      <c r="AF249" s="31">
        <f t="shared" si="177"/>
        <v>-107.21075712024182</v>
      </c>
      <c r="AG249" s="31">
        <f t="shared" si="134"/>
        <v>92.110410468749379</v>
      </c>
      <c r="AH249" s="31">
        <f t="shared" si="178"/>
        <v>-92.225302230550682</v>
      </c>
      <c r="AI249" s="31">
        <f t="shared" si="179"/>
        <v>-89.998597646441326</v>
      </c>
      <c r="AJ249" s="31">
        <f t="shared" si="180"/>
        <v>16.312183471677667</v>
      </c>
      <c r="AK249" s="31">
        <f t="shared" si="181"/>
        <v>81.205316640930249</v>
      </c>
      <c r="AL249" s="32">
        <f t="shared" si="182"/>
        <v>-0.1602996779199943</v>
      </c>
      <c r="AM249" s="31">
        <f t="shared" si="183"/>
        <v>-10.97387873882484</v>
      </c>
      <c r="AN249" s="31">
        <f t="shared" si="184"/>
        <v>16.03699203195637</v>
      </c>
      <c r="AO249" s="31">
        <f t="shared" si="185"/>
        <v>-19.767159744335917</v>
      </c>
      <c r="AP249" s="30">
        <f t="shared" si="135"/>
        <v>23.609121289162623</v>
      </c>
      <c r="AQ249" s="30">
        <f t="shared" si="136"/>
        <v>-26.68237036067254</v>
      </c>
      <c r="AR249" s="31">
        <f t="shared" si="186"/>
        <v>-9.8278142324505495</v>
      </c>
      <c r="AS249" s="33">
        <f t="shared" si="187"/>
        <v>-126.97791686457774</v>
      </c>
      <c r="AT249" s="31">
        <f t="shared" si="188"/>
        <v>3.4532238699070144E-9</v>
      </c>
      <c r="AU249" s="31">
        <f t="shared" si="189"/>
        <v>1.6156335270482241E-3</v>
      </c>
      <c r="AV249" s="32">
        <f t="shared" si="190"/>
        <v>-7.4118209079317262E-12</v>
      </c>
      <c r="AW249" s="31">
        <f t="shared" si="191"/>
        <v>-7.485560745060326E-5</v>
      </c>
      <c r="AX249" s="34">
        <f t="shared" si="192"/>
        <v>3.4458120489990829E-9</v>
      </c>
      <c r="AY249" s="35">
        <f t="shared" si="193"/>
        <v>1.5407779195976208E-3</v>
      </c>
      <c r="AZ249" s="10">
        <f t="shared" si="194"/>
        <v>-9.827814229004737</v>
      </c>
      <c r="BA249" s="10">
        <f t="shared" si="195"/>
        <v>-126.97637608665814</v>
      </c>
      <c r="BB249" s="10">
        <f t="shared" si="196"/>
        <v>53.023623913341865</v>
      </c>
      <c r="BC249" s="48"/>
      <c r="BD249" s="46">
        <f t="shared" si="197"/>
        <v>-10</v>
      </c>
      <c r="BE249" s="46">
        <f t="shared" si="198"/>
        <v>-127</v>
      </c>
      <c r="BF249" s="46">
        <f t="shared" si="199"/>
        <v>53</v>
      </c>
    </row>
    <row r="250" spans="22:58" x14ac:dyDescent="0.2">
      <c r="V250" s="29">
        <v>3.46</v>
      </c>
      <c r="W250" s="38">
        <f t="shared" si="169"/>
        <v>28840.315031266076</v>
      </c>
      <c r="X250" s="30">
        <f t="shared" si="137"/>
        <v>-0.43247621687911453</v>
      </c>
      <c r="Y250" s="31">
        <f t="shared" si="170"/>
        <v>-23.197250818373057</v>
      </c>
      <c r="Z250" s="31">
        <f t="shared" si="171"/>
        <v>-86.031673791635484</v>
      </c>
      <c r="AA250" s="31">
        <f t="shared" si="172"/>
        <v>0.66680859097471468</v>
      </c>
      <c r="AB250" s="31">
        <f t="shared" si="173"/>
        <v>-22.164639470879305</v>
      </c>
      <c r="AC250" s="31">
        <f t="shared" si="174"/>
        <v>2.6367428401492593E-4</v>
      </c>
      <c r="AD250" s="31">
        <f t="shared" si="175"/>
        <v>0.44643904163465059</v>
      </c>
      <c r="AE250" s="31">
        <f t="shared" si="176"/>
        <v>-22.962654769993442</v>
      </c>
      <c r="AF250" s="31">
        <f t="shared" si="177"/>
        <v>-107.74987422088014</v>
      </c>
      <c r="AG250" s="31">
        <f t="shared" si="134"/>
        <v>92.110410468749379</v>
      </c>
      <c r="AH250" s="31">
        <f t="shared" si="178"/>
        <v>-92.425302230433601</v>
      </c>
      <c r="AI250" s="31">
        <f t="shared" si="179"/>
        <v>-89.99862956790551</v>
      </c>
      <c r="AJ250" s="31">
        <f t="shared" si="180"/>
        <v>16.507611762562934</v>
      </c>
      <c r="AK250" s="31">
        <f t="shared" si="181"/>
        <v>81.402482512733215</v>
      </c>
      <c r="AL250" s="32">
        <f t="shared" si="182"/>
        <v>-0.16771031924500776</v>
      </c>
      <c r="AM250" s="31">
        <f t="shared" si="183"/>
        <v>-11.223075717236616</v>
      </c>
      <c r="AN250" s="31">
        <f t="shared" si="184"/>
        <v>16.025009681633705</v>
      </c>
      <c r="AO250" s="31">
        <f t="shared" si="185"/>
        <v>-19.819222772408914</v>
      </c>
      <c r="AP250" s="30">
        <f t="shared" si="135"/>
        <v>23.609121289162623</v>
      </c>
      <c r="AQ250" s="30">
        <f t="shared" si="136"/>
        <v>-26.68237036067254</v>
      </c>
      <c r="AR250" s="31">
        <f t="shared" si="186"/>
        <v>-10.010894159869654</v>
      </c>
      <c r="AS250" s="33">
        <f t="shared" si="187"/>
        <v>-127.56909699328907</v>
      </c>
      <c r="AT250" s="31">
        <f t="shared" si="188"/>
        <v>3.6159695590611194E-9</v>
      </c>
      <c r="AU250" s="31">
        <f t="shared" si="189"/>
        <v>1.6532664663016345E-3</v>
      </c>
      <c r="AV250" s="32">
        <f t="shared" si="190"/>
        <v>-7.7609074508243223E-12</v>
      </c>
      <c r="AW250" s="31">
        <f t="shared" si="191"/>
        <v>-7.6599218537119258E-5</v>
      </c>
      <c r="AX250" s="34">
        <f t="shared" si="192"/>
        <v>3.6082086516102951E-9</v>
      </c>
      <c r="AY250" s="35">
        <f t="shared" si="193"/>
        <v>1.5766672477645152E-3</v>
      </c>
      <c r="AZ250" s="10">
        <f t="shared" si="194"/>
        <v>-10.010894156261445</v>
      </c>
      <c r="BA250" s="10">
        <f t="shared" si="195"/>
        <v>-127.5675203260413</v>
      </c>
      <c r="BB250" s="10">
        <f t="shared" si="196"/>
        <v>52.432479673958696</v>
      </c>
      <c r="BC250" s="37"/>
      <c r="BD250" s="46">
        <f t="shared" si="197"/>
        <v>-10</v>
      </c>
      <c r="BE250" s="46">
        <f t="shared" si="198"/>
        <v>-128</v>
      </c>
      <c r="BF250" s="46">
        <f t="shared" si="199"/>
        <v>52</v>
      </c>
    </row>
    <row r="251" spans="22:58" x14ac:dyDescent="0.2">
      <c r="V251" s="29">
        <v>3.47</v>
      </c>
      <c r="W251" s="38">
        <f t="shared" si="169"/>
        <v>29512.092266663898</v>
      </c>
      <c r="X251" s="30">
        <f t="shared" si="137"/>
        <v>-0.43247621687911453</v>
      </c>
      <c r="Y251" s="31">
        <f t="shared" si="170"/>
        <v>-23.396314572101868</v>
      </c>
      <c r="Z251" s="31">
        <f t="shared" si="171"/>
        <v>-86.121725068830671</v>
      </c>
      <c r="AA251" s="31">
        <f t="shared" si="172"/>
        <v>0.69584338643602872</v>
      </c>
      <c r="AB251" s="31">
        <f t="shared" si="173"/>
        <v>-22.629381534589172</v>
      </c>
      <c r="AC251" s="31">
        <f t="shared" si="174"/>
        <v>2.761004751800606E-4</v>
      </c>
      <c r="AD251" s="31">
        <f t="shared" si="175"/>
        <v>0.45683750707477705</v>
      </c>
      <c r="AE251" s="31">
        <f t="shared" si="176"/>
        <v>-23.132671302069774</v>
      </c>
      <c r="AF251" s="31">
        <f t="shared" si="177"/>
        <v>-108.29426909634506</v>
      </c>
      <c r="AG251" s="31">
        <f t="shared" si="134"/>
        <v>92.110410468749379</v>
      </c>
      <c r="AH251" s="31">
        <f t="shared" si="178"/>
        <v>-92.625302230321779</v>
      </c>
      <c r="AI251" s="31">
        <f t="shared" si="179"/>
        <v>-89.998660762748457</v>
      </c>
      <c r="AJ251" s="31">
        <f t="shared" si="180"/>
        <v>16.703241317161634</v>
      </c>
      <c r="AK251" s="31">
        <f t="shared" si="181"/>
        <v>81.595358789635341</v>
      </c>
      <c r="AL251" s="32">
        <f t="shared" si="182"/>
        <v>-0.17545668392651873</v>
      </c>
      <c r="AM251" s="31">
        <f t="shared" si="183"/>
        <v>-11.477632680431935</v>
      </c>
      <c r="AN251" s="31">
        <f t="shared" si="184"/>
        <v>16.012892871662714</v>
      </c>
      <c r="AO251" s="31">
        <f t="shared" si="185"/>
        <v>-19.880934653545051</v>
      </c>
      <c r="AP251" s="30">
        <f t="shared" si="135"/>
        <v>23.609121289162623</v>
      </c>
      <c r="AQ251" s="30">
        <f t="shared" si="136"/>
        <v>-26.68237036067254</v>
      </c>
      <c r="AR251" s="31">
        <f t="shared" si="186"/>
        <v>-10.193027501916976</v>
      </c>
      <c r="AS251" s="33">
        <f t="shared" si="187"/>
        <v>-128.1752037498901</v>
      </c>
      <c r="AT251" s="31">
        <f t="shared" si="188"/>
        <v>3.7863835802228674E-9</v>
      </c>
      <c r="AU251" s="31">
        <f t="shared" si="189"/>
        <v>1.6917759893171013E-3</v>
      </c>
      <c r="AV251" s="32">
        <f t="shared" si="190"/>
        <v>-8.1273518881149058E-12</v>
      </c>
      <c r="AW251" s="31">
        <f t="shared" si="191"/>
        <v>-7.8383443543214037E-5</v>
      </c>
      <c r="AX251" s="34">
        <f t="shared" si="192"/>
        <v>3.7782562283347524E-9</v>
      </c>
      <c r="AY251" s="35">
        <f t="shared" si="193"/>
        <v>1.6133925457738872E-3</v>
      </c>
      <c r="AZ251" s="10">
        <f t="shared" si="194"/>
        <v>-10.19302749813872</v>
      </c>
      <c r="BA251" s="10">
        <f t="shared" si="195"/>
        <v>-128.17359035734432</v>
      </c>
      <c r="BB251" s="10">
        <f t="shared" si="196"/>
        <v>51.826409642655676</v>
      </c>
      <c r="BC251" s="37"/>
      <c r="BD251" s="46">
        <f t="shared" si="197"/>
        <v>-10</v>
      </c>
      <c r="BE251" s="46">
        <f t="shared" si="198"/>
        <v>-128</v>
      </c>
      <c r="BF251" s="46">
        <f t="shared" si="199"/>
        <v>52</v>
      </c>
    </row>
    <row r="252" spans="22:58" x14ac:dyDescent="0.2">
      <c r="V252" s="29">
        <v>3.48</v>
      </c>
      <c r="W252" s="36">
        <f t="shared" si="169"/>
        <v>30199.517204020176</v>
      </c>
      <c r="X252" s="30">
        <f t="shared" si="137"/>
        <v>-0.43247621687911453</v>
      </c>
      <c r="Y252" s="31">
        <f t="shared" si="170"/>
        <v>-23.595420275401704</v>
      </c>
      <c r="Z252" s="31">
        <f t="shared" si="171"/>
        <v>-86.209745075262319</v>
      </c>
      <c r="AA252" s="31">
        <f t="shared" si="172"/>
        <v>0.72603992331566203</v>
      </c>
      <c r="AB252" s="31">
        <f t="shared" si="173"/>
        <v>-23.10171701799155</v>
      </c>
      <c r="AC252" s="31">
        <f t="shared" si="174"/>
        <v>2.8911225658522969E-4</v>
      </c>
      <c r="AD252" s="31">
        <f t="shared" si="175"/>
        <v>0.46747815273005999</v>
      </c>
      <c r="AE252" s="31">
        <f t="shared" si="176"/>
        <v>-23.301567456708572</v>
      </c>
      <c r="AF252" s="31">
        <f t="shared" si="177"/>
        <v>-108.8439839405238</v>
      </c>
      <c r="AG252" s="31">
        <f t="shared" si="134"/>
        <v>92.110410468749379</v>
      </c>
      <c r="AH252" s="31">
        <f t="shared" si="178"/>
        <v>-92.825302230214973</v>
      </c>
      <c r="AI252" s="31">
        <f t="shared" si="179"/>
        <v>-89.998691247510095</v>
      </c>
      <c r="AJ252" s="31">
        <f t="shared" si="180"/>
        <v>16.899063464541186</v>
      </c>
      <c r="AK252" s="31">
        <f t="shared" si="181"/>
        <v>81.784030242512557</v>
      </c>
      <c r="AL252" s="32">
        <f t="shared" si="182"/>
        <v>-0.18355334168565149</v>
      </c>
      <c r="AM252" s="31">
        <f t="shared" si="183"/>
        <v>-11.737644381201523</v>
      </c>
      <c r="AN252" s="31">
        <f t="shared" si="184"/>
        <v>16.00061836138994</v>
      </c>
      <c r="AO252" s="31">
        <f t="shared" si="185"/>
        <v>-19.952305386199061</v>
      </c>
      <c r="AP252" s="30">
        <f t="shared" si="135"/>
        <v>23.609121289162623</v>
      </c>
      <c r="AQ252" s="30">
        <f t="shared" si="136"/>
        <v>-26.68237036067254</v>
      </c>
      <c r="AR252" s="31">
        <f t="shared" si="186"/>
        <v>-10.374198166828549</v>
      </c>
      <c r="AS252" s="33">
        <f t="shared" si="187"/>
        <v>-128.79628932672287</v>
      </c>
      <c r="AT252" s="31">
        <f t="shared" si="188"/>
        <v>3.9648304491739981E-9</v>
      </c>
      <c r="AU252" s="31">
        <f t="shared" si="189"/>
        <v>1.7311825143533173E-3</v>
      </c>
      <c r="AV252" s="32">
        <f t="shared" si="190"/>
        <v>-8.5111542198034815E-12</v>
      </c>
      <c r="AW252" s="31">
        <f t="shared" si="191"/>
        <v>-8.0209228488602608E-5</v>
      </c>
      <c r="AX252" s="34">
        <f t="shared" si="192"/>
        <v>3.956319294954195E-9</v>
      </c>
      <c r="AY252" s="35">
        <f t="shared" si="193"/>
        <v>1.6509732858647147E-3</v>
      </c>
      <c r="AZ252" s="10">
        <f t="shared" si="194"/>
        <v>-10.374198162872229</v>
      </c>
      <c r="BA252" s="10">
        <f t="shared" si="195"/>
        <v>-128.79463835343699</v>
      </c>
      <c r="BB252" s="10">
        <f t="shared" si="196"/>
        <v>51.205361646563006</v>
      </c>
      <c r="BC252" s="48"/>
      <c r="BD252" s="46">
        <f t="shared" si="197"/>
        <v>-10</v>
      </c>
      <c r="BE252" s="46">
        <f t="shared" si="198"/>
        <v>-129</v>
      </c>
      <c r="BF252" s="46">
        <f t="shared" si="199"/>
        <v>51</v>
      </c>
    </row>
    <row r="253" spans="22:58" x14ac:dyDescent="0.2">
      <c r="V253" s="29">
        <v>3.49</v>
      </c>
      <c r="W253" s="38">
        <f t="shared" si="169"/>
        <v>30902.954325135921</v>
      </c>
      <c r="X253" s="30">
        <f t="shared" si="137"/>
        <v>-0.43247621687911453</v>
      </c>
      <c r="Y253" s="31">
        <f t="shared" si="170"/>
        <v>-23.794566056741807</v>
      </c>
      <c r="Z253" s="31">
        <f t="shared" si="171"/>
        <v>-86.295778817528998</v>
      </c>
      <c r="AA253" s="31">
        <f t="shared" si="172"/>
        <v>0.75743614806680137</v>
      </c>
      <c r="AB253" s="31">
        <f t="shared" si="173"/>
        <v>-23.581639498548896</v>
      </c>
      <c r="AC253" s="31">
        <f t="shared" si="174"/>
        <v>3.027372225741977E-4</v>
      </c>
      <c r="AD253" s="31">
        <f t="shared" si="175"/>
        <v>0.47836661747403647</v>
      </c>
      <c r="AE253" s="31">
        <f t="shared" si="176"/>
        <v>-23.469303388331543</v>
      </c>
      <c r="AF253" s="31">
        <f t="shared" si="177"/>
        <v>-109.39905169860386</v>
      </c>
      <c r="AG253" s="31">
        <f t="shared" si="134"/>
        <v>92.110410468749379</v>
      </c>
      <c r="AH253" s="31">
        <f t="shared" si="178"/>
        <v>-93.025302230112999</v>
      </c>
      <c r="AI253" s="31">
        <f t="shared" si="179"/>
        <v>-89.998721038353835</v>
      </c>
      <c r="AJ253" s="31">
        <f t="shared" si="180"/>
        <v>17.095069890981584</v>
      </c>
      <c r="AK253" s="31">
        <f t="shared" si="181"/>
        <v>81.968580532169725</v>
      </c>
      <c r="AL253" s="32">
        <f t="shared" si="182"/>
        <v>-0.19201543556070338</v>
      </c>
      <c r="AM253" s="31">
        <f t="shared" si="183"/>
        <v>-12.003205823566159</v>
      </c>
      <c r="AN253" s="31">
        <f t="shared" si="184"/>
        <v>15.988162694057261</v>
      </c>
      <c r="AO253" s="31">
        <f t="shared" si="185"/>
        <v>-20.03334632975027</v>
      </c>
      <c r="AP253" s="30">
        <f t="shared" si="135"/>
        <v>23.609121289162623</v>
      </c>
      <c r="AQ253" s="30">
        <f t="shared" si="136"/>
        <v>-26.68237036067254</v>
      </c>
      <c r="AR253" s="31">
        <f t="shared" si="186"/>
        <v>-10.554389765784197</v>
      </c>
      <c r="AS253" s="33">
        <f t="shared" si="187"/>
        <v>-129.43239802835413</v>
      </c>
      <c r="AT253" s="31">
        <f t="shared" si="188"/>
        <v>4.1516881822807238E-9</v>
      </c>
      <c r="AU253" s="31">
        <f t="shared" si="189"/>
        <v>1.7715069352713191E-3</v>
      </c>
      <c r="AV253" s="32">
        <f t="shared" si="190"/>
        <v>-8.9123144458900511E-12</v>
      </c>
      <c r="AW253" s="31">
        <f t="shared" si="191"/>
        <v>-8.2077541428630357E-5</v>
      </c>
      <c r="AX253" s="34">
        <f t="shared" si="192"/>
        <v>4.1427758678348337E-9</v>
      </c>
      <c r="AY253" s="35">
        <f t="shared" si="193"/>
        <v>1.6894293938426888E-3</v>
      </c>
      <c r="AZ253" s="10">
        <f t="shared" si="194"/>
        <v>-10.554389761641422</v>
      </c>
      <c r="BA253" s="10">
        <f t="shared" si="195"/>
        <v>-129.43070859896028</v>
      </c>
      <c r="BB253" s="10">
        <f t="shared" si="196"/>
        <v>50.56929140103972</v>
      </c>
      <c r="BC253" s="37"/>
      <c r="BD253" s="46">
        <f t="shared" si="197"/>
        <v>-11</v>
      </c>
      <c r="BE253" s="46">
        <f t="shared" si="198"/>
        <v>-129</v>
      </c>
      <c r="BF253" s="46">
        <f t="shared" si="199"/>
        <v>51</v>
      </c>
    </row>
    <row r="254" spans="22:58" x14ac:dyDescent="0.2">
      <c r="V254" s="29">
        <v>3.5000000000000102</v>
      </c>
      <c r="W254" s="38">
        <f t="shared" si="169"/>
        <v>31622.776601684531</v>
      </c>
      <c r="X254" s="30">
        <f t="shared" si="137"/>
        <v>-0.43247621687911453</v>
      </c>
      <c r="Y254" s="31">
        <f t="shared" si="170"/>
        <v>-23.993750127380675</v>
      </c>
      <c r="Z254" s="31">
        <f t="shared" si="171"/>
        <v>-86.379870359130592</v>
      </c>
      <c r="AA254" s="31">
        <f t="shared" si="172"/>
        <v>0.79007056226478467</v>
      </c>
      <c r="AB254" s="31">
        <f t="shared" si="173"/>
        <v>-24.069134001861912</v>
      </c>
      <c r="AC254" s="31">
        <f t="shared" si="174"/>
        <v>3.170042676110116E-4</v>
      </c>
      <c r="AD254" s="31">
        <f t="shared" si="175"/>
        <v>0.4895086713671451</v>
      </c>
      <c r="AE254" s="31">
        <f t="shared" si="176"/>
        <v>-23.635838777727393</v>
      </c>
      <c r="AF254" s="31">
        <f t="shared" si="177"/>
        <v>-109.95949568962536</v>
      </c>
      <c r="AG254" s="31">
        <f t="shared" si="134"/>
        <v>92.110410468749379</v>
      </c>
      <c r="AH254" s="31">
        <f t="shared" si="178"/>
        <v>-93.225302230015785</v>
      </c>
      <c r="AI254" s="31">
        <f t="shared" si="179"/>
        <v>-89.998750151075185</v>
      </c>
      <c r="AJ254" s="31">
        <f t="shared" si="180"/>
        <v>17.291252626674385</v>
      </c>
      <c r="AK254" s="31">
        <f t="shared" si="181"/>
        <v>82.149092184072487</v>
      </c>
      <c r="AL254" s="32">
        <f t="shared" si="182"/>
        <v>-0.20085869903966852</v>
      </c>
      <c r="AM254" s="31">
        <f t="shared" si="183"/>
        <v>-12.274412151019824</v>
      </c>
      <c r="AN254" s="31">
        <f t="shared" si="184"/>
        <v>15.97550216636831</v>
      </c>
      <c r="AO254" s="31">
        <f t="shared" si="185"/>
        <v>-20.124070118022523</v>
      </c>
      <c r="AP254" s="30">
        <f t="shared" si="135"/>
        <v>23.609121289162623</v>
      </c>
      <c r="AQ254" s="30">
        <f t="shared" si="136"/>
        <v>-26.68237036067254</v>
      </c>
      <c r="AR254" s="31">
        <f t="shared" si="186"/>
        <v>-10.733585682869</v>
      </c>
      <c r="AS254" s="33">
        <f t="shared" si="187"/>
        <v>-130.08356580764789</v>
      </c>
      <c r="AT254" s="31">
        <f t="shared" si="188"/>
        <v>4.3473502251486596E-9</v>
      </c>
      <c r="AU254" s="31">
        <f t="shared" si="189"/>
        <v>1.8127706326127144E-3</v>
      </c>
      <c r="AV254" s="32">
        <f t="shared" si="190"/>
        <v>-9.3327612213077261E-12</v>
      </c>
      <c r="AW254" s="31">
        <f t="shared" si="191"/>
        <v>-8.3989372967549936E-5</v>
      </c>
      <c r="AX254" s="34">
        <f t="shared" si="192"/>
        <v>4.3380174639273519E-9</v>
      </c>
      <c r="AY254" s="35">
        <f t="shared" si="193"/>
        <v>1.7287812596451645E-3</v>
      </c>
      <c r="AZ254" s="10">
        <f t="shared" si="194"/>
        <v>-10.733585678530982</v>
      </c>
      <c r="BA254" s="10">
        <f t="shared" si="195"/>
        <v>-130.08183702638823</v>
      </c>
      <c r="BB254" s="10">
        <f t="shared" si="196"/>
        <v>49.918162973611771</v>
      </c>
      <c r="BC254" s="37"/>
      <c r="BD254" s="46">
        <f t="shared" si="197"/>
        <v>-11</v>
      </c>
      <c r="BE254" s="46">
        <f t="shared" si="198"/>
        <v>-130</v>
      </c>
      <c r="BF254" s="46">
        <f t="shared" si="199"/>
        <v>50</v>
      </c>
    </row>
    <row r="255" spans="22:58" x14ac:dyDescent="0.2">
      <c r="V255" s="29">
        <v>3.51000000000001</v>
      </c>
      <c r="W255" s="36">
        <f t="shared" si="169"/>
        <v>32359.36569296358</v>
      </c>
      <c r="X255" s="30">
        <f t="shared" si="137"/>
        <v>-0.43247621687911453</v>
      </c>
      <c r="Y255" s="31">
        <f t="shared" si="170"/>
        <v>-24.192970777765019</v>
      </c>
      <c r="Z255" s="31">
        <f t="shared" si="171"/>
        <v>-86.46206283658745</v>
      </c>
      <c r="AA255" s="31">
        <f t="shared" si="172"/>
        <v>0.82398217456568046</v>
      </c>
      <c r="AB255" s="31">
        <f t="shared" si="173"/>
        <v>-24.564176616054606</v>
      </c>
      <c r="AC255" s="31">
        <f t="shared" si="174"/>
        <v>3.3194364753342729E-4</v>
      </c>
      <c r="AD255" s="31">
        <f t="shared" si="175"/>
        <v>0.50091021870102659</v>
      </c>
      <c r="AE255" s="31">
        <f t="shared" si="176"/>
        <v>-23.801132876430916</v>
      </c>
      <c r="AF255" s="31">
        <f t="shared" si="177"/>
        <v>-110.52532923394104</v>
      </c>
      <c r="AG255" s="31">
        <f t="shared" si="134"/>
        <v>92.110410468749379</v>
      </c>
      <c r="AH255" s="31">
        <f t="shared" si="178"/>
        <v>-93.425302229922792</v>
      </c>
      <c r="AI255" s="31">
        <f t="shared" si="179"/>
        <v>-89.998778601110089</v>
      </c>
      <c r="AJ255" s="31">
        <f t="shared" si="180"/>
        <v>17.487604032791623</v>
      </c>
      <c r="AK255" s="31">
        <f t="shared" si="181"/>
        <v>82.325646566594543</v>
      </c>
      <c r="AL255" s="32">
        <f t="shared" si="182"/>
        <v>-0.21009947318915614</v>
      </c>
      <c r="AM255" s="31">
        <f t="shared" si="183"/>
        <v>-12.551358526192411</v>
      </c>
      <c r="AN255" s="31">
        <f t="shared" si="184"/>
        <v>15.962612798429053</v>
      </c>
      <c r="AO255" s="31">
        <f t="shared" si="185"/>
        <v>-20.224490560707956</v>
      </c>
      <c r="AP255" s="30">
        <f t="shared" si="135"/>
        <v>23.609121289162623</v>
      </c>
      <c r="AQ255" s="30">
        <f t="shared" si="136"/>
        <v>-26.68237036067254</v>
      </c>
      <c r="AR255" s="31">
        <f t="shared" si="186"/>
        <v>-10.91176914951178</v>
      </c>
      <c r="AS255" s="33">
        <f t="shared" si="187"/>
        <v>-130.749819794649</v>
      </c>
      <c r="AT255" s="31">
        <f t="shared" si="188"/>
        <v>4.5522350958974742E-9</v>
      </c>
      <c r="AU255" s="31">
        <f t="shared" si="189"/>
        <v>1.854995484935769E-3</v>
      </c>
      <c r="AV255" s="32">
        <f t="shared" si="190"/>
        <v>-9.7724945460565096E-12</v>
      </c>
      <c r="AW255" s="31">
        <f t="shared" si="191"/>
        <v>-8.594573678374555E-5</v>
      </c>
      <c r="AX255" s="34">
        <f t="shared" si="192"/>
        <v>4.5424626013514175E-9</v>
      </c>
      <c r="AY255" s="35">
        <f t="shared" si="193"/>
        <v>1.7690497481520234E-3</v>
      </c>
      <c r="AZ255" s="10">
        <f t="shared" si="194"/>
        <v>-10.911769144969318</v>
      </c>
      <c r="BA255" s="10">
        <f t="shared" si="195"/>
        <v>-130.74805074490084</v>
      </c>
      <c r="BB255" s="10">
        <f t="shared" si="196"/>
        <v>49.251949255099163</v>
      </c>
      <c r="BC255" s="48"/>
      <c r="BD255" s="46">
        <f t="shared" si="197"/>
        <v>-11</v>
      </c>
      <c r="BE255" s="46">
        <f t="shared" si="198"/>
        <v>-131</v>
      </c>
      <c r="BF255" s="46">
        <f t="shared" si="199"/>
        <v>49</v>
      </c>
    </row>
    <row r="256" spans="22:58" x14ac:dyDescent="0.2">
      <c r="V256" s="29">
        <v>3.5200000000000098</v>
      </c>
      <c r="W256" s="38">
        <f t="shared" si="169"/>
        <v>33113.112148259883</v>
      </c>
      <c r="X256" s="30">
        <f t="shared" si="137"/>
        <v>-0.43247621687911453</v>
      </c>
      <c r="Y256" s="31">
        <f t="shared" si="170"/>
        <v>-24.392226374081837</v>
      </c>
      <c r="Z256" s="31">
        <f t="shared" si="171"/>
        <v>-86.542398475541276</v>
      </c>
      <c r="AA256" s="31">
        <f t="shared" si="172"/>
        <v>0.85921044785841716</v>
      </c>
      <c r="AB256" s="31">
        <f t="shared" si="173"/>
        <v>-25.066734113512926</v>
      </c>
      <c r="AC256" s="31">
        <f t="shared" si="174"/>
        <v>3.4758704365752118E-4</v>
      </c>
      <c r="AD256" s="31">
        <f t="shared" si="175"/>
        <v>0.51257730111302791</v>
      </c>
      <c r="AE256" s="31">
        <f t="shared" si="176"/>
        <v>-23.965144556058878</v>
      </c>
      <c r="AF256" s="31">
        <f t="shared" si="177"/>
        <v>-111.09655528794117</v>
      </c>
      <c r="AG256" s="31">
        <f t="shared" si="134"/>
        <v>92.110410468749379</v>
      </c>
      <c r="AH256" s="31">
        <f t="shared" si="178"/>
        <v>-93.625302229833949</v>
      </c>
      <c r="AI256" s="31">
        <f t="shared" si="179"/>
        <v>-89.998806403543142</v>
      </c>
      <c r="AJ256" s="31">
        <f t="shared" si="180"/>
        <v>17.684116788928662</v>
      </c>
      <c r="AK256" s="31">
        <f t="shared" si="181"/>
        <v>82.498323872550145</v>
      </c>
      <c r="AL256" s="32">
        <f t="shared" si="182"/>
        <v>-0.21975472372031341</v>
      </c>
      <c r="AM256" s="31">
        <f t="shared" si="183"/>
        <v>-12.834140001560604</v>
      </c>
      <c r="AN256" s="31">
        <f t="shared" si="184"/>
        <v>15.949470304123778</v>
      </c>
      <c r="AO256" s="31">
        <f t="shared" si="185"/>
        <v>-20.334622532553603</v>
      </c>
      <c r="AP256" s="30">
        <f t="shared" si="135"/>
        <v>23.609121289162623</v>
      </c>
      <c r="AQ256" s="30">
        <f t="shared" si="136"/>
        <v>-26.68237036067254</v>
      </c>
      <c r="AR256" s="31">
        <f t="shared" si="186"/>
        <v>-11.088923323445016</v>
      </c>
      <c r="AS256" s="33">
        <f t="shared" si="187"/>
        <v>-131.43117782049478</v>
      </c>
      <c r="AT256" s="31">
        <f t="shared" si="188"/>
        <v>4.7667748132312948E-9</v>
      </c>
      <c r="AU256" s="31">
        <f t="shared" si="189"/>
        <v>1.8982038804159552E-3</v>
      </c>
      <c r="AV256" s="32">
        <f t="shared" si="190"/>
        <v>-1.0231514420136402E-11</v>
      </c>
      <c r="AW256" s="31">
        <f t="shared" si="191"/>
        <v>-8.7947670167209951E-5</v>
      </c>
      <c r="AX256" s="34">
        <f t="shared" si="192"/>
        <v>4.7565432988111587E-9</v>
      </c>
      <c r="AY256" s="35">
        <f t="shared" si="193"/>
        <v>1.8102562102487452E-3</v>
      </c>
      <c r="AZ256" s="10">
        <f t="shared" si="194"/>
        <v>-11.088923318688472</v>
      </c>
      <c r="BA256" s="10">
        <f t="shared" si="195"/>
        <v>-131.42936756428452</v>
      </c>
      <c r="BB256" s="10">
        <f t="shared" si="196"/>
        <v>48.570632435715481</v>
      </c>
      <c r="BC256" s="37"/>
      <c r="BD256" s="46">
        <f t="shared" si="197"/>
        <v>-11</v>
      </c>
      <c r="BE256" s="46">
        <f t="shared" si="198"/>
        <v>-131</v>
      </c>
      <c r="BF256" s="46">
        <f t="shared" si="199"/>
        <v>49</v>
      </c>
    </row>
    <row r="257" spans="22:58" x14ac:dyDescent="0.2">
      <c r="V257" s="29">
        <v>3.53000000000001</v>
      </c>
      <c r="W257" s="38">
        <f t="shared" si="169"/>
        <v>33884.415613921039</v>
      </c>
      <c r="X257" s="30">
        <f t="shared" si="137"/>
        <v>-0.43247621687911453</v>
      </c>
      <c r="Y257" s="31">
        <f t="shared" si="170"/>
        <v>-24.591515354953689</v>
      </c>
      <c r="Z257" s="31">
        <f t="shared" si="171"/>
        <v>-86.62091860681457</v>
      </c>
      <c r="AA257" s="31">
        <f t="shared" si="172"/>
        <v>0.89579524152645151</v>
      </c>
      <c r="AB257" s="31">
        <f t="shared" si="173"/>
        <v>-25.576763582497804</v>
      </c>
      <c r="AC257" s="31">
        <f t="shared" si="174"/>
        <v>3.639676299356814E-4</v>
      </c>
      <c r="AD257" s="31">
        <f t="shared" si="175"/>
        <v>0.52451610077227007</v>
      </c>
      <c r="AE257" s="31">
        <f t="shared" si="176"/>
        <v>-24.127832362676415</v>
      </c>
      <c r="AF257" s="31">
        <f t="shared" si="177"/>
        <v>-111.6731660885401</v>
      </c>
      <c r="AG257" s="31">
        <f t="shared" si="134"/>
        <v>92.110410468749379</v>
      </c>
      <c r="AH257" s="31">
        <f t="shared" si="178"/>
        <v>-93.825302229749127</v>
      </c>
      <c r="AI257" s="31">
        <f t="shared" si="179"/>
        <v>-89.998833573115533</v>
      </c>
      <c r="AJ257" s="31">
        <f t="shared" si="180"/>
        <v>17.880783880917257</v>
      </c>
      <c r="AK257" s="31">
        <f t="shared" si="181"/>
        <v>82.667203103787713</v>
      </c>
      <c r="AL257" s="32">
        <f t="shared" si="182"/>
        <v>-0.22984205792584825</v>
      </c>
      <c r="AM257" s="31">
        <f t="shared" si="183"/>
        <v>-13.122851380828891</v>
      </c>
      <c r="AN257" s="31">
        <f t="shared" si="184"/>
        <v>15.93605006199166</v>
      </c>
      <c r="AO257" s="31">
        <f t="shared" si="185"/>
        <v>-20.454481850156711</v>
      </c>
      <c r="AP257" s="30">
        <f t="shared" si="135"/>
        <v>23.609121289162623</v>
      </c>
      <c r="AQ257" s="30">
        <f t="shared" si="136"/>
        <v>-26.68237036067254</v>
      </c>
      <c r="AR257" s="31">
        <f t="shared" si="186"/>
        <v>-11.265031372194672</v>
      </c>
      <c r="AS257" s="33">
        <f t="shared" si="187"/>
        <v>-132.12764793869681</v>
      </c>
      <c r="AT257" s="31">
        <f t="shared" si="188"/>
        <v>4.9914264683682876E-9</v>
      </c>
      <c r="AU257" s="31">
        <f t="shared" si="189"/>
        <v>1.9424187287162887E-3</v>
      </c>
      <c r="AV257" s="32">
        <f t="shared" si="190"/>
        <v>-1.0713678153413626E-11</v>
      </c>
      <c r="AW257" s="31">
        <f t="shared" si="191"/>
        <v>-8.9996234569521735E-5</v>
      </c>
      <c r="AX257" s="34">
        <f t="shared" si="192"/>
        <v>4.9807127902148739E-9</v>
      </c>
      <c r="AY257" s="35">
        <f t="shared" si="193"/>
        <v>1.852422494146767E-3</v>
      </c>
      <c r="AZ257" s="10">
        <f t="shared" si="194"/>
        <v>-11.265031367213959</v>
      </c>
      <c r="BA257" s="10">
        <f t="shared" si="195"/>
        <v>-132.12579551620266</v>
      </c>
      <c r="BB257" s="10">
        <f t="shared" si="196"/>
        <v>47.874204483797342</v>
      </c>
      <c r="BC257" s="37"/>
      <c r="BD257" s="46">
        <f t="shared" si="197"/>
        <v>-11</v>
      </c>
      <c r="BE257" s="46">
        <f t="shared" si="198"/>
        <v>-132</v>
      </c>
      <c r="BF257" s="46">
        <f t="shared" si="199"/>
        <v>48</v>
      </c>
    </row>
    <row r="258" spans="22:58" x14ac:dyDescent="0.2">
      <c r="V258" s="29">
        <v>3.5400000000000098</v>
      </c>
      <c r="W258" s="36">
        <f t="shared" si="169"/>
        <v>34673.685045253958</v>
      </c>
      <c r="X258" s="30">
        <f t="shared" si="137"/>
        <v>-0.43247621687911453</v>
      </c>
      <c r="Y258" s="31">
        <f t="shared" si="170"/>
        <v>-24.7908362282746</v>
      </c>
      <c r="Z258" s="31">
        <f t="shared" si="171"/>
        <v>-86.697663682409598</v>
      </c>
      <c r="AA258" s="31">
        <f t="shared" si="172"/>
        <v>0.93377674876525929</v>
      </c>
      <c r="AB258" s="31">
        <f t="shared" si="173"/>
        <v>-26.094212071315784</v>
      </c>
      <c r="AC258" s="31">
        <f t="shared" si="174"/>
        <v>3.8112014324093038E-4</v>
      </c>
      <c r="AD258" s="31">
        <f t="shared" si="175"/>
        <v>0.53673294363904966</v>
      </c>
      <c r="AE258" s="31">
        <f t="shared" si="176"/>
        <v>-24.289154576245213</v>
      </c>
      <c r="AF258" s="31">
        <f t="shared" si="177"/>
        <v>-112.25514281008633</v>
      </c>
      <c r="AG258" s="31">
        <f t="shared" si="134"/>
        <v>92.110410468749379</v>
      </c>
      <c r="AH258" s="31">
        <f t="shared" si="178"/>
        <v>-94.025302229668114</v>
      </c>
      <c r="AI258" s="31">
        <f t="shared" si="179"/>
        <v>-89.998860124232976</v>
      </c>
      <c r="AJ258" s="31">
        <f t="shared" si="180"/>
        <v>18.077598589010268</v>
      </c>
      <c r="AK258" s="31">
        <f t="shared" si="181"/>
        <v>82.832362058636349</v>
      </c>
      <c r="AL258" s="32">
        <f t="shared" si="182"/>
        <v>-0.24037974141613863</v>
      </c>
      <c r="AM258" s="31">
        <f t="shared" si="183"/>
        <v>-13.417587070617303</v>
      </c>
      <c r="AN258" s="31">
        <f t="shared" si="184"/>
        <v>15.922327086675395</v>
      </c>
      <c r="AO258" s="31">
        <f t="shared" si="185"/>
        <v>-20.584085136213929</v>
      </c>
      <c r="AP258" s="30">
        <f t="shared" si="135"/>
        <v>23.609121289162623</v>
      </c>
      <c r="AQ258" s="30">
        <f t="shared" si="136"/>
        <v>-26.68237036067254</v>
      </c>
      <c r="AR258" s="31">
        <f t="shared" si="186"/>
        <v>-11.440076561079735</v>
      </c>
      <c r="AS258" s="33">
        <f t="shared" si="187"/>
        <v>-132.83922794630024</v>
      </c>
      <c r="AT258" s="31">
        <f t="shared" si="188"/>
        <v>5.2266664390758614E-9</v>
      </c>
      <c r="AU258" s="31">
        <f t="shared" si="189"/>
        <v>1.9876634731343813E-3</v>
      </c>
      <c r="AV258" s="32">
        <f t="shared" si="190"/>
        <v>-1.1218985745888187E-11</v>
      </c>
      <c r="AW258" s="31">
        <f t="shared" si="191"/>
        <v>-9.2092516166642968E-5</v>
      </c>
      <c r="AX258" s="34">
        <f t="shared" si="192"/>
        <v>5.215447453329973E-9</v>
      </c>
      <c r="AY258" s="35">
        <f t="shared" si="193"/>
        <v>1.8955709569677382E-3</v>
      </c>
      <c r="AZ258" s="10">
        <f t="shared" si="194"/>
        <v>-11.440076555864287</v>
      </c>
      <c r="BA258" s="10">
        <f t="shared" si="195"/>
        <v>-132.83733237534327</v>
      </c>
      <c r="BB258" s="10">
        <f t="shared" si="196"/>
        <v>47.162667624656734</v>
      </c>
      <c r="BC258" s="48"/>
      <c r="BD258" s="46">
        <f t="shared" si="197"/>
        <v>-11</v>
      </c>
      <c r="BE258" s="46">
        <f t="shared" si="198"/>
        <v>-133</v>
      </c>
      <c r="BF258" s="46">
        <f t="shared" si="199"/>
        <v>47</v>
      </c>
    </row>
    <row r="259" spans="22:58" x14ac:dyDescent="0.2">
      <c r="V259" s="29">
        <v>3.55000000000001</v>
      </c>
      <c r="W259" s="38">
        <f t="shared" si="169"/>
        <v>35481.338923358424</v>
      </c>
      <c r="X259" s="30">
        <f t="shared" si="137"/>
        <v>-0.43247621687911453</v>
      </c>
      <c r="Y259" s="31">
        <f t="shared" si="170"/>
        <v>-24.990187568179856</v>
      </c>
      <c r="Z259" s="31">
        <f t="shared" si="171"/>
        <v>-86.772673291428475</v>
      </c>
      <c r="AA259" s="31">
        <f t="shared" si="172"/>
        <v>0.97319542893381983</v>
      </c>
      <c r="AB259" s="31">
        <f t="shared" si="173"/>
        <v>-26.619016247853359</v>
      </c>
      <c r="AC259" s="31">
        <f t="shared" si="174"/>
        <v>3.9908095698742399E-4</v>
      </c>
      <c r="AD259" s="31">
        <f t="shared" si="175"/>
        <v>0.54923430279914864</v>
      </c>
      <c r="AE259" s="31">
        <f t="shared" si="176"/>
        <v>-24.44906927516816</v>
      </c>
      <c r="AF259" s="31">
        <f t="shared" si="177"/>
        <v>-112.84245523648268</v>
      </c>
      <c r="AG259" s="31">
        <f t="shared" si="134"/>
        <v>92.110410468749379</v>
      </c>
      <c r="AH259" s="31">
        <f t="shared" si="178"/>
        <v>-94.225302229590767</v>
      </c>
      <c r="AI259" s="31">
        <f t="shared" si="179"/>
        <v>-89.998886070973199</v>
      </c>
      <c r="AJ259" s="31">
        <f t="shared" si="180"/>
        <v>18.274554476434545</v>
      </c>
      <c r="AK259" s="31">
        <f t="shared" si="181"/>
        <v>82.993877322004707</v>
      </c>
      <c r="AL259" s="32">
        <f t="shared" si="182"/>
        <v>-0.25138671457531248</v>
      </c>
      <c r="AM259" s="31">
        <f t="shared" si="183"/>
        <v>-13.718440922095034</v>
      </c>
      <c r="AN259" s="31">
        <f t="shared" si="184"/>
        <v>15.908276001017844</v>
      </c>
      <c r="AO259" s="31">
        <f t="shared" si="185"/>
        <v>-20.723449671063527</v>
      </c>
      <c r="AP259" s="30">
        <f t="shared" si="135"/>
        <v>23.609121289162623</v>
      </c>
      <c r="AQ259" s="30">
        <f t="shared" si="136"/>
        <v>-26.68237036067254</v>
      </c>
      <c r="AR259" s="31">
        <f t="shared" si="186"/>
        <v>-11.614042345660232</v>
      </c>
      <c r="AS259" s="33">
        <f t="shared" si="187"/>
        <v>-133.56590490754621</v>
      </c>
      <c r="AT259" s="31">
        <f t="shared" si="188"/>
        <v>5.4729903896706506E-9</v>
      </c>
      <c r="AU259" s="31">
        <f t="shared" si="189"/>
        <v>2.0339621030323863E-3</v>
      </c>
      <c r="AV259" s="32">
        <f t="shared" si="190"/>
        <v>-1.1747437197560087E-11</v>
      </c>
      <c r="AW259" s="31">
        <f t="shared" si="191"/>
        <v>-9.4237626434824138E-5</v>
      </c>
      <c r="AX259" s="34">
        <f t="shared" si="192"/>
        <v>5.4612429524730903E-9</v>
      </c>
      <c r="AY259" s="35">
        <f t="shared" si="193"/>
        <v>1.9397244765975621E-3</v>
      </c>
      <c r="AZ259" s="10">
        <f t="shared" si="194"/>
        <v>-11.61404234019899</v>
      </c>
      <c r="BA259" s="10">
        <f t="shared" si="195"/>
        <v>-133.56396518306963</v>
      </c>
      <c r="BB259" s="10">
        <f t="shared" si="196"/>
        <v>46.436034816930373</v>
      </c>
      <c r="BC259" s="37"/>
      <c r="BD259" s="46">
        <f t="shared" si="197"/>
        <v>-12</v>
      </c>
      <c r="BE259" s="46">
        <f t="shared" si="198"/>
        <v>-134</v>
      </c>
      <c r="BF259" s="46">
        <f t="shared" si="199"/>
        <v>46</v>
      </c>
    </row>
    <row r="260" spans="22:58" x14ac:dyDescent="0.2">
      <c r="V260" s="29">
        <v>3.5600000000000098</v>
      </c>
      <c r="W260" s="38">
        <f t="shared" si="169"/>
        <v>36307.805477010959</v>
      </c>
      <c r="X260" s="30">
        <f t="shared" si="137"/>
        <v>-0.43247621687911453</v>
      </c>
      <c r="Y260" s="31">
        <f t="shared" si="170"/>
        <v>-25.189568012144427</v>
      </c>
      <c r="Z260" s="31">
        <f t="shared" si="171"/>
        <v>-86.845986175897721</v>
      </c>
      <c r="AA260" s="31">
        <f t="shared" si="172"/>
        <v>1.0140919349544721</v>
      </c>
      <c r="AB260" s="31">
        <f t="shared" si="173"/>
        <v>-27.151102077401809</v>
      </c>
      <c r="AC260" s="31">
        <f t="shared" si="174"/>
        <v>4.178881581927974E-4</v>
      </c>
      <c r="AD260" s="31">
        <f t="shared" si="175"/>
        <v>0.56202680187473153</v>
      </c>
      <c r="AE260" s="31">
        <f t="shared" si="176"/>
        <v>-24.607534405910876</v>
      </c>
      <c r="AF260" s="31">
        <f t="shared" si="177"/>
        <v>-113.43506145142479</v>
      </c>
      <c r="AG260" s="31">
        <f t="shared" ref="AG260:AG323" si="200">DC_gain_comp</f>
        <v>92.110410468749379</v>
      </c>
      <c r="AH260" s="31">
        <f t="shared" si="178"/>
        <v>-94.425302229516873</v>
      </c>
      <c r="AI260" s="31">
        <f t="shared" si="179"/>
        <v>-89.998911427093503</v>
      </c>
      <c r="AJ260" s="31">
        <f t="shared" si="180"/>
        <v>18.471645378308637</v>
      </c>
      <c r="AK260" s="31">
        <f t="shared" si="181"/>
        <v>83.151824257942735</v>
      </c>
      <c r="AL260" s="32">
        <f t="shared" si="182"/>
        <v>-0.262882608651204</v>
      </c>
      <c r="AM260" s="31">
        <f t="shared" si="183"/>
        <v>-14.0255060622126</v>
      </c>
      <c r="AN260" s="31">
        <f t="shared" si="184"/>
        <v>15.893871008889938</v>
      </c>
      <c r="AO260" s="31">
        <f t="shared" si="185"/>
        <v>-20.872593231363368</v>
      </c>
      <c r="AP260" s="30">
        <f t="shared" ref="AP260:AP323" si="201">-20*LOG(GmPS*Rsns)</f>
        <v>23.609121289162623</v>
      </c>
      <c r="AQ260" s="30">
        <f t="shared" ref="AQ260:AQ323" si="202">20*LOG(Vref/Vout)</f>
        <v>-26.68237036067254</v>
      </c>
      <c r="AR260" s="31">
        <f t="shared" si="186"/>
        <v>-11.786912468530854</v>
      </c>
      <c r="AS260" s="33">
        <f t="shared" si="187"/>
        <v>-134.30765468278815</v>
      </c>
      <c r="AT260" s="31">
        <f t="shared" si="188"/>
        <v>5.7309248429481035E-9</v>
      </c>
      <c r="AU260" s="31">
        <f t="shared" si="189"/>
        <v>2.0813391665564576E-3</v>
      </c>
      <c r="AV260" s="32">
        <f t="shared" si="190"/>
        <v>-1.2300961163362442E-11</v>
      </c>
      <c r="AW260" s="31">
        <f t="shared" si="191"/>
        <v>-9.64327027399228E-5</v>
      </c>
      <c r="AX260" s="34">
        <f t="shared" si="192"/>
        <v>5.7186238817847408E-9</v>
      </c>
      <c r="AY260" s="35">
        <f t="shared" si="193"/>
        <v>1.9849064638165349E-3</v>
      </c>
      <c r="AZ260" s="10">
        <f t="shared" si="194"/>
        <v>-11.78691246281223</v>
      </c>
      <c r="BA260" s="10">
        <f t="shared" si="195"/>
        <v>-134.30566977632435</v>
      </c>
      <c r="BB260" s="10">
        <f t="shared" si="196"/>
        <v>45.694330223675649</v>
      </c>
      <c r="BC260" s="37"/>
      <c r="BD260" s="46">
        <f t="shared" si="197"/>
        <v>-12</v>
      </c>
      <c r="BE260" s="46">
        <f t="shared" si="198"/>
        <v>-134</v>
      </c>
      <c r="BF260" s="46">
        <f t="shared" si="199"/>
        <v>46</v>
      </c>
    </row>
    <row r="261" spans="22:58" x14ac:dyDescent="0.2">
      <c r="V261" s="29">
        <v>3.5700000000000101</v>
      </c>
      <c r="W261" s="36">
        <f t="shared" si="169"/>
        <v>37153.522909718165</v>
      </c>
      <c r="X261" s="30">
        <f t="shared" ref="X261:X324" si="203">DC_gain_power</f>
        <v>-0.43247621687911453</v>
      </c>
      <c r="Y261" s="31">
        <f t="shared" si="170"/>
        <v>-25.388976258205354</v>
      </c>
      <c r="Z261" s="31">
        <f t="shared" si="171"/>
        <v>-86.917640246482378</v>
      </c>
      <c r="AA261" s="31">
        <f t="shared" si="172"/>
        <v>1.056507035814825</v>
      </c>
      <c r="AB261" s="31">
        <f t="shared" si="173"/>
        <v>-27.690384521798887</v>
      </c>
      <c r="AC261" s="31">
        <f t="shared" si="174"/>
        <v>4.3758162819212715E-4</v>
      </c>
      <c r="AD261" s="31">
        <f t="shared" si="175"/>
        <v>0.57511721851355879</v>
      </c>
      <c r="AE261" s="31">
        <f t="shared" si="176"/>
        <v>-24.764507857641451</v>
      </c>
      <c r="AF261" s="31">
        <f t="shared" si="177"/>
        <v>-114.03290754976771</v>
      </c>
      <c r="AG261" s="31">
        <f t="shared" si="200"/>
        <v>92.110410468749379</v>
      </c>
      <c r="AH261" s="31">
        <f t="shared" si="178"/>
        <v>-94.625302229446334</v>
      </c>
      <c r="AI261" s="31">
        <f t="shared" si="179"/>
        <v>-89.998936206038039</v>
      </c>
      <c r="AJ261" s="31">
        <f t="shared" si="180"/>
        <v>18.668865390921457</v>
      </c>
      <c r="AK261" s="31">
        <f t="shared" si="181"/>
        <v>83.306277004487384</v>
      </c>
      <c r="AL261" s="32">
        <f t="shared" si="182"/>
        <v>-0.27488776138557669</v>
      </c>
      <c r="AM261" s="31">
        <f t="shared" si="183"/>
        <v>-14.338874714201157</v>
      </c>
      <c r="AN261" s="31">
        <f t="shared" si="184"/>
        <v>15.879085868838926</v>
      </c>
      <c r="AO261" s="31">
        <f t="shared" si="185"/>
        <v>-21.031533915751812</v>
      </c>
      <c r="AP261" s="30">
        <f t="shared" si="201"/>
        <v>23.609121289162623</v>
      </c>
      <c r="AQ261" s="30">
        <f t="shared" si="202"/>
        <v>-26.68237036067254</v>
      </c>
      <c r="AR261" s="31">
        <f t="shared" si="186"/>
        <v>-11.958671060312442</v>
      </c>
      <c r="AS261" s="33">
        <f t="shared" si="187"/>
        <v>-135.06444146551954</v>
      </c>
      <c r="AT261" s="31">
        <f t="shared" si="188"/>
        <v>6.0010156082528764E-9</v>
      </c>
      <c r="AU261" s="31">
        <f t="shared" si="189"/>
        <v>2.1298197836525402E-3</v>
      </c>
      <c r="AV261" s="32">
        <f t="shared" si="190"/>
        <v>-1.288148629822836E-11</v>
      </c>
      <c r="AW261" s="31">
        <f t="shared" si="191"/>
        <v>-9.8678908940451855E-5</v>
      </c>
      <c r="AX261" s="34">
        <f t="shared" si="192"/>
        <v>5.9881341219546483E-9</v>
      </c>
      <c r="AY261" s="35">
        <f t="shared" si="193"/>
        <v>2.0311408747120882E-3</v>
      </c>
      <c r="AZ261" s="10">
        <f t="shared" si="194"/>
        <v>-11.958671054324308</v>
      </c>
      <c r="BA261" s="10">
        <f t="shared" si="195"/>
        <v>-135.06241032464482</v>
      </c>
      <c r="BB261" s="10">
        <f t="shared" si="196"/>
        <v>44.937589675355184</v>
      </c>
      <c r="BC261" s="48"/>
      <c r="BD261" s="46">
        <f t="shared" si="197"/>
        <v>-12</v>
      </c>
      <c r="BE261" s="46">
        <f t="shared" si="198"/>
        <v>-135</v>
      </c>
      <c r="BF261" s="46">
        <f t="shared" si="199"/>
        <v>45</v>
      </c>
    </row>
    <row r="262" spans="22:58" x14ac:dyDescent="0.2">
      <c r="V262" s="29">
        <v>3.5800000000000098</v>
      </c>
      <c r="W262" s="38">
        <f t="shared" si="169"/>
        <v>38018.939632056979</v>
      </c>
      <c r="X262" s="30">
        <f t="shared" si="203"/>
        <v>-0.43247621687911453</v>
      </c>
      <c r="Y262" s="31">
        <f t="shared" si="170"/>
        <v>-25.588411062302328</v>
      </c>
      <c r="Z262" s="31">
        <f t="shared" si="171"/>
        <v>-86.987672598075918</v>
      </c>
      <c r="AA262" s="31">
        <f t="shared" si="172"/>
        <v>1.1004815342675023</v>
      </c>
      <c r="AB262" s="31">
        <f t="shared" si="173"/>
        <v>-28.236767262987346</v>
      </c>
      <c r="AC262" s="31">
        <f t="shared" si="174"/>
        <v>4.5820312712645462E-4</v>
      </c>
      <c r="AD262" s="31">
        <f t="shared" si="175"/>
        <v>0.58851248795821409</v>
      </c>
      <c r="AE262" s="31">
        <f t="shared" si="176"/>
        <v>-24.919947541786811</v>
      </c>
      <c r="AF262" s="31">
        <f t="shared" si="177"/>
        <v>-114.63592737310505</v>
      </c>
      <c r="AG262" s="31">
        <f t="shared" si="200"/>
        <v>92.110410468749379</v>
      </c>
      <c r="AH262" s="31">
        <f t="shared" si="178"/>
        <v>-94.825302229378934</v>
      </c>
      <c r="AI262" s="31">
        <f t="shared" si="179"/>
        <v>-89.99896042094494</v>
      </c>
      <c r="AJ262" s="31">
        <f t="shared" si="180"/>
        <v>18.866208861366204</v>
      </c>
      <c r="AK262" s="31">
        <f t="shared" si="181"/>
        <v>83.457308470621697</v>
      </c>
      <c r="AL262" s="32">
        <f t="shared" si="182"/>
        <v>-0.28742323208329229</v>
      </c>
      <c r="AM262" s="31">
        <f t="shared" si="183"/>
        <v>-14.658638007025722</v>
      </c>
      <c r="AN262" s="31">
        <f t="shared" si="184"/>
        <v>15.863893868653356</v>
      </c>
      <c r="AO262" s="31">
        <f t="shared" si="185"/>
        <v>-21.200289957348964</v>
      </c>
      <c r="AP262" s="30">
        <f t="shared" si="201"/>
        <v>23.609121289162623</v>
      </c>
      <c r="AQ262" s="30">
        <f t="shared" si="202"/>
        <v>-26.68237036067254</v>
      </c>
      <c r="AR262" s="31">
        <f t="shared" si="186"/>
        <v>-12.129302744643372</v>
      </c>
      <c r="AS262" s="33">
        <f t="shared" si="187"/>
        <v>-135.83621733045402</v>
      </c>
      <c r="AT262" s="31">
        <f t="shared" si="188"/>
        <v>6.2838335674436237E-9</v>
      </c>
      <c r="AU262" s="31">
        <f t="shared" si="189"/>
        <v>2.1794296593852431E-3</v>
      </c>
      <c r="AV262" s="32">
        <f t="shared" si="190"/>
        <v>-1.3489012602157853E-11</v>
      </c>
      <c r="AW262" s="31">
        <f t="shared" si="191"/>
        <v>-1.0097743600467014E-4</v>
      </c>
      <c r="AX262" s="34">
        <f t="shared" si="192"/>
        <v>6.2703445548414657E-9</v>
      </c>
      <c r="AY262" s="35">
        <f t="shared" si="193"/>
        <v>2.0784522233805729E-3</v>
      </c>
      <c r="AZ262" s="10">
        <f t="shared" si="194"/>
        <v>-12.129302738373028</v>
      </c>
      <c r="BA262" s="10">
        <f t="shared" si="195"/>
        <v>-135.83413887823065</v>
      </c>
      <c r="BB262" s="10">
        <f t="shared" si="196"/>
        <v>44.165861121769353</v>
      </c>
      <c r="BC262" s="37"/>
      <c r="BD262" s="46">
        <f t="shared" si="197"/>
        <v>-12</v>
      </c>
      <c r="BE262" s="46">
        <f t="shared" si="198"/>
        <v>-136</v>
      </c>
      <c r="BF262" s="46">
        <f t="shared" si="199"/>
        <v>44</v>
      </c>
    </row>
    <row r="263" spans="22:58" x14ac:dyDescent="0.2">
      <c r="V263" s="29">
        <v>3.5900000000000101</v>
      </c>
      <c r="W263" s="38">
        <f t="shared" si="169"/>
        <v>38904.514499429002</v>
      </c>
      <c r="X263" s="30">
        <f t="shared" si="203"/>
        <v>-0.43247621687911453</v>
      </c>
      <c r="Y263" s="31">
        <f t="shared" si="170"/>
        <v>-25.787871235732695</v>
      </c>
      <c r="Z263" s="31">
        <f t="shared" si="171"/>
        <v>-87.056119525253848</v>
      </c>
      <c r="AA263" s="31">
        <f t="shared" si="172"/>
        <v>1.1460561798691355</v>
      </c>
      <c r="AB263" s="31">
        <f t="shared" si="173"/>
        <v>-28.790142454146242</v>
      </c>
      <c r="AC263" s="31">
        <f t="shared" si="174"/>
        <v>4.7979638241555137E-4</v>
      </c>
      <c r="AD263" s="31">
        <f t="shared" si="175"/>
        <v>0.60221970669718339</v>
      </c>
      <c r="AE263" s="31">
        <f t="shared" si="176"/>
        <v>-25.073811476360259</v>
      </c>
      <c r="AF263" s="31">
        <f t="shared" si="177"/>
        <v>-115.2440422727029</v>
      </c>
      <c r="AG263" s="31">
        <f t="shared" si="200"/>
        <v>92.110410468749379</v>
      </c>
      <c r="AH263" s="31">
        <f t="shared" si="178"/>
        <v>-95.025302229314605</v>
      </c>
      <c r="AI263" s="31">
        <f t="shared" si="179"/>
        <v>-89.998984084653259</v>
      </c>
      <c r="AJ263" s="31">
        <f t="shared" si="180"/>
        <v>19.063670377524765</v>
      </c>
      <c r="AK263" s="31">
        <f t="shared" si="181"/>
        <v>83.604990335187765</v>
      </c>
      <c r="AL263" s="32">
        <f t="shared" si="182"/>
        <v>-0.30051081601122642</v>
      </c>
      <c r="AM263" s="31">
        <f t="shared" si="183"/>
        <v>-14.98488577350588</v>
      </c>
      <c r="AN263" s="31">
        <f t="shared" si="184"/>
        <v>15.848267800948314</v>
      </c>
      <c r="AO263" s="31">
        <f t="shared" si="185"/>
        <v>-21.378879522971374</v>
      </c>
      <c r="AP263" s="30">
        <f t="shared" si="201"/>
        <v>23.609121289162623</v>
      </c>
      <c r="AQ263" s="30">
        <f t="shared" si="202"/>
        <v>-26.68237036067254</v>
      </c>
      <c r="AR263" s="31">
        <f t="shared" si="186"/>
        <v>-12.298792746921862</v>
      </c>
      <c r="AS263" s="33">
        <f t="shared" si="187"/>
        <v>-136.62292179567427</v>
      </c>
      <c r="AT263" s="31">
        <f t="shared" si="188"/>
        <v>6.5799823895127058E-9</v>
      </c>
      <c r="AU263" s="31">
        <f t="shared" si="189"/>
        <v>2.2301950975670611E-3</v>
      </c>
      <c r="AV263" s="32">
        <f t="shared" si="190"/>
        <v>-1.4123540075150926E-11</v>
      </c>
      <c r="AW263" s="31">
        <f t="shared" si="191"/>
        <v>-1.033295026420524E-4</v>
      </c>
      <c r="AX263" s="34">
        <f t="shared" si="192"/>
        <v>6.5658588494375548E-9</v>
      </c>
      <c r="AY263" s="35">
        <f t="shared" si="193"/>
        <v>2.1268655949250089E-3</v>
      </c>
      <c r="AZ263" s="10">
        <f t="shared" si="194"/>
        <v>-12.298792740356003</v>
      </c>
      <c r="BA263" s="10">
        <f t="shared" si="195"/>
        <v>-136.62079493007934</v>
      </c>
      <c r="BB263" s="10">
        <f t="shared" si="196"/>
        <v>43.379205069920658</v>
      </c>
      <c r="BC263" s="37"/>
      <c r="BD263" s="46">
        <f t="shared" si="197"/>
        <v>-12</v>
      </c>
      <c r="BE263" s="46">
        <f t="shared" si="198"/>
        <v>-137</v>
      </c>
      <c r="BF263" s="46">
        <f t="shared" si="199"/>
        <v>43</v>
      </c>
    </row>
    <row r="264" spans="22:58" x14ac:dyDescent="0.2">
      <c r="V264" s="29">
        <v>3.6000000000000099</v>
      </c>
      <c r="W264" s="36">
        <f t="shared" si="169"/>
        <v>39810.717055350688</v>
      </c>
      <c r="X264" s="30">
        <f t="shared" si="203"/>
        <v>-0.43247621687911453</v>
      </c>
      <c r="Y264" s="31">
        <f t="shared" si="170"/>
        <v>-25.987355642715187</v>
      </c>
      <c r="Z264" s="31">
        <f t="shared" si="171"/>
        <v>-87.1230165375799</v>
      </c>
      <c r="AA264" s="31">
        <f t="shared" si="172"/>
        <v>1.1932715775472609</v>
      </c>
      <c r="AB264" s="31">
        <f t="shared" si="173"/>
        <v>-29.350390501567698</v>
      </c>
      <c r="AC264" s="31">
        <f t="shared" si="174"/>
        <v>5.0240718140334153E-4</v>
      </c>
      <c r="AD264" s="31">
        <f t="shared" si="175"/>
        <v>0.61624613619952973</v>
      </c>
      <c r="AE264" s="31">
        <f t="shared" si="176"/>
        <v>-25.226057874865635</v>
      </c>
      <c r="AF264" s="31">
        <f t="shared" si="177"/>
        <v>-115.85716090294807</v>
      </c>
      <c r="AG264" s="31">
        <f t="shared" si="200"/>
        <v>92.110410468749379</v>
      </c>
      <c r="AH264" s="31">
        <f t="shared" si="178"/>
        <v>-95.225302229253131</v>
      </c>
      <c r="AI264" s="31">
        <f t="shared" si="179"/>
        <v>-89.999007209709816</v>
      </c>
      <c r="AJ264" s="31">
        <f t="shared" si="180"/>
        <v>19.261244758395485</v>
      </c>
      <c r="AK264" s="31">
        <f t="shared" si="181"/>
        <v>83.749393047601586</v>
      </c>
      <c r="AL264" s="32">
        <f t="shared" si="182"/>
        <v>-0.31417305800944628</v>
      </c>
      <c r="AM264" s="31">
        <f t="shared" si="183"/>
        <v>-15.317706336844056</v>
      </c>
      <c r="AN264" s="31">
        <f t="shared" si="184"/>
        <v>15.832179939882286</v>
      </c>
      <c r="AO264" s="31">
        <f t="shared" si="185"/>
        <v>-21.567320498952284</v>
      </c>
      <c r="AP264" s="30">
        <f t="shared" si="201"/>
        <v>23.609121289162623</v>
      </c>
      <c r="AQ264" s="30">
        <f t="shared" si="202"/>
        <v>-26.68237036067254</v>
      </c>
      <c r="AR264" s="31">
        <f t="shared" si="186"/>
        <v>-12.467127006493266</v>
      </c>
      <c r="AS264" s="33">
        <f t="shared" si="187"/>
        <v>-137.42448140190035</v>
      </c>
      <c r="AT264" s="31">
        <f t="shared" si="188"/>
        <v>6.8900869586565903E-9</v>
      </c>
      <c r="AU264" s="31">
        <f t="shared" si="189"/>
        <v>2.2821430147049477E-3</v>
      </c>
      <c r="AV264" s="32">
        <f t="shared" si="190"/>
        <v>-1.4790854682006912E-11</v>
      </c>
      <c r="AW264" s="31">
        <f t="shared" si="191"/>
        <v>-1.057363559494625E-4</v>
      </c>
      <c r="AX264" s="34">
        <f t="shared" si="192"/>
        <v>6.8752961039745834E-9</v>
      </c>
      <c r="AY264" s="35">
        <f t="shared" si="193"/>
        <v>2.1764066587554851E-3</v>
      </c>
      <c r="AZ264" s="10">
        <f t="shared" si="194"/>
        <v>-12.467126999617969</v>
      </c>
      <c r="BA264" s="10">
        <f t="shared" si="195"/>
        <v>-137.4223049952416</v>
      </c>
      <c r="BB264" s="10">
        <f t="shared" si="196"/>
        <v>42.577695004758397</v>
      </c>
      <c r="BC264" s="48"/>
      <c r="BD264" s="46">
        <f t="shared" si="197"/>
        <v>-12</v>
      </c>
      <c r="BE264" s="46">
        <f t="shared" si="198"/>
        <v>-137</v>
      </c>
      <c r="BF264" s="46">
        <f t="shared" si="199"/>
        <v>43</v>
      </c>
    </row>
    <row r="265" spans="22:58" x14ac:dyDescent="0.2">
      <c r="V265" s="29">
        <v>3.6100000000000101</v>
      </c>
      <c r="W265" s="38">
        <f t="shared" si="169"/>
        <v>40738.02778041226</v>
      </c>
      <c r="X265" s="30">
        <f t="shared" si="203"/>
        <v>-0.43247621687911453</v>
      </c>
      <c r="Y265" s="31">
        <f t="shared" si="170"/>
        <v>-26.186863198058873</v>
      </c>
      <c r="Z265" s="31">
        <f t="shared" si="171"/>
        <v>-87.188398374754811</v>
      </c>
      <c r="AA265" s="31">
        <f t="shared" si="172"/>
        <v>1.2421680919341451</v>
      </c>
      <c r="AB265" s="31">
        <f t="shared" si="173"/>
        <v>-29.917379880448095</v>
      </c>
      <c r="AC265" s="31">
        <f t="shared" si="174"/>
        <v>5.2608346834698446E-4</v>
      </c>
      <c r="AD265" s="31">
        <f t="shared" si="175"/>
        <v>0.63059920673507219</v>
      </c>
      <c r="AE265" s="31">
        <f t="shared" si="176"/>
        <v>-25.376645239535495</v>
      </c>
      <c r="AF265" s="31">
        <f t="shared" si="177"/>
        <v>-116.47517904846784</v>
      </c>
      <c r="AG265" s="31">
        <f t="shared" si="200"/>
        <v>92.110410468749379</v>
      </c>
      <c r="AH265" s="31">
        <f t="shared" si="178"/>
        <v>-95.425302229194457</v>
      </c>
      <c r="AI265" s="31">
        <f t="shared" si="179"/>
        <v>-89.999029808375823</v>
      </c>
      <c r="AJ265" s="31">
        <f t="shared" si="180"/>
        <v>19.458927044758433</v>
      </c>
      <c r="AK265" s="31">
        <f t="shared" si="181"/>
        <v>83.890585830227423</v>
      </c>
      <c r="AL265" s="32">
        <f t="shared" si="182"/>
        <v>-0.32843326518900046</v>
      </c>
      <c r="AM265" s="31">
        <f t="shared" si="183"/>
        <v>-15.657186285339154</v>
      </c>
      <c r="AN265" s="31">
        <f t="shared" si="184"/>
        <v>15.815602019124354</v>
      </c>
      <c r="AO265" s="31">
        <f t="shared" si="185"/>
        <v>-21.765630263487555</v>
      </c>
      <c r="AP265" s="30">
        <f t="shared" si="201"/>
        <v>23.609121289162623</v>
      </c>
      <c r="AQ265" s="30">
        <f t="shared" si="202"/>
        <v>-26.68237036067254</v>
      </c>
      <c r="AR265" s="31">
        <f t="shared" si="186"/>
        <v>-12.634292291921058</v>
      </c>
      <c r="AS265" s="33">
        <f t="shared" si="187"/>
        <v>-138.24080931195539</v>
      </c>
      <c r="AT265" s="31">
        <f t="shared" si="188"/>
        <v>7.2148068748603583E-9</v>
      </c>
      <c r="AU265" s="31">
        <f t="shared" si="189"/>
        <v>2.3353009542718445E-3</v>
      </c>
      <c r="AV265" s="32">
        <f t="shared" si="190"/>
        <v>-1.5487099112859597E-11</v>
      </c>
      <c r="AW265" s="31">
        <f t="shared" si="191"/>
        <v>-1.0819927207238259E-4</v>
      </c>
      <c r="AX265" s="34">
        <f t="shared" si="192"/>
        <v>7.1993197757474986E-9</v>
      </c>
      <c r="AY265" s="35">
        <f t="shared" si="193"/>
        <v>2.2271016821994618E-3</v>
      </c>
      <c r="AZ265" s="10">
        <f t="shared" si="194"/>
        <v>-12.634292284721738</v>
      </c>
      <c r="BA265" s="10">
        <f t="shared" si="195"/>
        <v>-138.23858221027319</v>
      </c>
      <c r="BB265" s="10">
        <f t="shared" si="196"/>
        <v>41.761417789726806</v>
      </c>
      <c r="BC265" s="37"/>
      <c r="BD265" s="46">
        <f t="shared" si="197"/>
        <v>-13</v>
      </c>
      <c r="BE265" s="46">
        <f t="shared" si="198"/>
        <v>-138</v>
      </c>
      <c r="BF265" s="46">
        <f t="shared" si="199"/>
        <v>42</v>
      </c>
    </row>
    <row r="266" spans="22:58" x14ac:dyDescent="0.2">
      <c r="V266" s="29">
        <v>3.6200000000000099</v>
      </c>
      <c r="W266" s="38">
        <f t="shared" si="169"/>
        <v>41686.938347034535</v>
      </c>
      <c r="X266" s="30">
        <f t="shared" si="203"/>
        <v>-0.43247621687911453</v>
      </c>
      <c r="Y266" s="31">
        <f t="shared" si="170"/>
        <v>-26.386392864932379</v>
      </c>
      <c r="Z266" s="31">
        <f t="shared" si="171"/>
        <v>-87.252299021599072</v>
      </c>
      <c r="AA266" s="31">
        <f t="shared" si="172"/>
        <v>1.2927857477577231</v>
      </c>
      <c r="AB266" s="31">
        <f t="shared" si="173"/>
        <v>-30.490966987713783</v>
      </c>
      <c r="AC266" s="31">
        <f t="shared" si="174"/>
        <v>5.5087544597455572E-4</v>
      </c>
      <c r="AD266" s="31">
        <f t="shared" si="175"/>
        <v>0.64528652128190622</v>
      </c>
      <c r="AE266" s="31">
        <f t="shared" si="176"/>
        <v>-25.525532458607795</v>
      </c>
      <c r="AF266" s="31">
        <f t="shared" si="177"/>
        <v>-117.09797948803096</v>
      </c>
      <c r="AG266" s="31">
        <f t="shared" si="200"/>
        <v>92.110410468749379</v>
      </c>
      <c r="AH266" s="31">
        <f t="shared" si="178"/>
        <v>-95.625302229138413</v>
      </c>
      <c r="AI266" s="31">
        <f t="shared" si="179"/>
        <v>-89.999051892633403</v>
      </c>
      <c r="AJ266" s="31">
        <f t="shared" si="180"/>
        <v>19.65671249017047</v>
      </c>
      <c r="AK266" s="31">
        <f t="shared" si="181"/>
        <v>84.028636682277138</v>
      </c>
      <c r="AL266" s="32">
        <f t="shared" si="182"/>
        <v>-0.34331551858212794</v>
      </c>
      <c r="AM266" s="31">
        <f t="shared" si="183"/>
        <v>-16.003410235101807</v>
      </c>
      <c r="AN266" s="31">
        <f t="shared" si="184"/>
        <v>15.798505211199309</v>
      </c>
      <c r="AO266" s="31">
        <f t="shared" si="185"/>
        <v>-21.973825445458072</v>
      </c>
      <c r="AP266" s="30">
        <f t="shared" si="201"/>
        <v>23.609121289162623</v>
      </c>
      <c r="AQ266" s="30">
        <f t="shared" si="202"/>
        <v>-26.68237036067254</v>
      </c>
      <c r="AR266" s="31">
        <f t="shared" si="186"/>
        <v>-12.800276318918403</v>
      </c>
      <c r="AS266" s="33">
        <f t="shared" si="187"/>
        <v>-139.07180493348903</v>
      </c>
      <c r="AT266" s="31">
        <f t="shared" si="188"/>
        <v>7.5548306679328888E-9</v>
      </c>
      <c r="AU266" s="31">
        <f t="shared" si="189"/>
        <v>2.3896971013105698E-3</v>
      </c>
      <c r="AV266" s="32">
        <f t="shared" si="190"/>
        <v>-1.6218059332508325E-11</v>
      </c>
      <c r="AW266" s="31">
        <f t="shared" si="191"/>
        <v>-1.1071955688154158E-4</v>
      </c>
      <c r="AX266" s="34">
        <f t="shared" si="192"/>
        <v>7.5386126086003799E-9</v>
      </c>
      <c r="AY266" s="35">
        <f t="shared" si="193"/>
        <v>2.2789775444290281E-3</v>
      </c>
      <c r="AZ266" s="10">
        <f t="shared" si="194"/>
        <v>-12.80027631137979</v>
      </c>
      <c r="BA266" s="10">
        <f t="shared" si="195"/>
        <v>-139.06952595594461</v>
      </c>
      <c r="BB266" s="10">
        <f t="shared" si="196"/>
        <v>40.930474044055387</v>
      </c>
      <c r="BC266" s="37"/>
      <c r="BD266" s="46">
        <f t="shared" si="197"/>
        <v>-13</v>
      </c>
      <c r="BE266" s="46">
        <f t="shared" si="198"/>
        <v>-139</v>
      </c>
      <c r="BF266" s="46">
        <f t="shared" si="199"/>
        <v>41</v>
      </c>
    </row>
    <row r="267" spans="22:58" x14ac:dyDescent="0.2">
      <c r="V267" s="29">
        <v>3.6300000000000101</v>
      </c>
      <c r="W267" s="36">
        <f t="shared" si="169"/>
        <v>42657.95188016029</v>
      </c>
      <c r="X267" s="30">
        <f t="shared" si="203"/>
        <v>-0.43247621687911453</v>
      </c>
      <c r="Y267" s="31">
        <f t="shared" si="170"/>
        <v>-26.585943652729561</v>
      </c>
      <c r="Z267" s="31">
        <f t="shared" si="171"/>
        <v>-87.314751722861615</v>
      </c>
      <c r="AA267" s="31">
        <f t="shared" si="172"/>
        <v>1.3451641266326466</v>
      </c>
      <c r="AB267" s="31">
        <f t="shared" si="173"/>
        <v>-31.070996034922658</v>
      </c>
      <c r="AC267" s="31">
        <f t="shared" si="174"/>
        <v>5.7683568182462675E-4</v>
      </c>
      <c r="AD267" s="31">
        <f t="shared" si="175"/>
        <v>0.66031585952321126</v>
      </c>
      <c r="AE267" s="31">
        <f t="shared" si="176"/>
        <v>-25.672678907294205</v>
      </c>
      <c r="AF267" s="31">
        <f t="shared" si="177"/>
        <v>-117.72543189826106</v>
      </c>
      <c r="AG267" s="31">
        <f t="shared" si="200"/>
        <v>92.110410468749379</v>
      </c>
      <c r="AH267" s="31">
        <f t="shared" si="178"/>
        <v>-95.825302229084883</v>
      </c>
      <c r="AI267" s="31">
        <f t="shared" si="179"/>
        <v>-89.999073474191889</v>
      </c>
      <c r="AJ267" s="31">
        <f t="shared" si="180"/>
        <v>19.854596552283098</v>
      </c>
      <c r="AK267" s="31">
        <f t="shared" si="181"/>
        <v>84.163612385107939</v>
      </c>
      <c r="AL267" s="32">
        <f t="shared" si="182"/>
        <v>-0.35884468360233612</v>
      </c>
      <c r="AM267" s="31">
        <f t="shared" si="183"/>
        <v>-16.356460580636195</v>
      </c>
      <c r="AN267" s="31">
        <f t="shared" si="184"/>
        <v>15.780860108345257</v>
      </c>
      <c r="AO267" s="31">
        <f t="shared" si="185"/>
        <v>-22.191921669720145</v>
      </c>
      <c r="AP267" s="30">
        <f t="shared" si="201"/>
        <v>23.609121289162623</v>
      </c>
      <c r="AQ267" s="30">
        <f t="shared" si="202"/>
        <v>-26.68237036067254</v>
      </c>
      <c r="AR267" s="31">
        <f t="shared" si="186"/>
        <v>-12.965067870458865</v>
      </c>
      <c r="AS267" s="33">
        <f t="shared" si="187"/>
        <v>-139.91735356798119</v>
      </c>
      <c r="AT267" s="31">
        <f t="shared" si="188"/>
        <v>7.9108796548167118E-9</v>
      </c>
      <c r="AU267" s="31">
        <f t="shared" si="189"/>
        <v>2.4453602973779115E-3</v>
      </c>
      <c r="AV267" s="32">
        <f t="shared" si="190"/>
        <v>-1.6981806686019987E-11</v>
      </c>
      <c r="AW267" s="31">
        <f t="shared" si="191"/>
        <v>-1.1329854666530521E-4</v>
      </c>
      <c r="AX267" s="34">
        <f t="shared" si="192"/>
        <v>7.8938978481306917E-9</v>
      </c>
      <c r="AY267" s="35">
        <f t="shared" si="193"/>
        <v>2.3320617507126065E-3</v>
      </c>
      <c r="AZ267" s="10">
        <f t="shared" si="194"/>
        <v>-12.965067862564968</v>
      </c>
      <c r="BA267" s="10">
        <f t="shared" si="195"/>
        <v>-139.91502150623049</v>
      </c>
      <c r="BB267" s="10">
        <f t="shared" si="196"/>
        <v>40.084978493769512</v>
      </c>
      <c r="BC267" s="48"/>
      <c r="BD267" s="46">
        <f t="shared" si="197"/>
        <v>-13</v>
      </c>
      <c r="BE267" s="46">
        <f t="shared" si="198"/>
        <v>-140</v>
      </c>
      <c r="BF267" s="46">
        <f t="shared" si="199"/>
        <v>40</v>
      </c>
    </row>
    <row r="268" spans="22:58" x14ac:dyDescent="0.2">
      <c r="V268" s="29">
        <v>3.6400000000000099</v>
      </c>
      <c r="W268" s="38">
        <f t="shared" si="169"/>
        <v>43651.583224017639</v>
      </c>
      <c r="X268" s="30">
        <f t="shared" si="203"/>
        <v>-0.43247621687911453</v>
      </c>
      <c r="Y268" s="31">
        <f t="shared" si="170"/>
        <v>-26.78551461502753</v>
      </c>
      <c r="Z268" s="31">
        <f t="shared" si="171"/>
        <v>-87.375788997847636</v>
      </c>
      <c r="AA268" s="31">
        <f t="shared" si="172"/>
        <v>1.3993422606474528</v>
      </c>
      <c r="AB268" s="31">
        <f t="shared" si="173"/>
        <v>-31.657298984159919</v>
      </c>
      <c r="AC268" s="31">
        <f t="shared" si="174"/>
        <v>6.0401921957711074E-4</v>
      </c>
      <c r="AD268" s="31">
        <f t="shared" si="175"/>
        <v>0.67569518193528422</v>
      </c>
      <c r="AE268" s="31">
        <f t="shared" si="176"/>
        <v>-25.818044552039613</v>
      </c>
      <c r="AF268" s="31">
        <f t="shared" si="177"/>
        <v>-118.35739280007228</v>
      </c>
      <c r="AG268" s="31">
        <f t="shared" si="200"/>
        <v>92.110410468749379</v>
      </c>
      <c r="AH268" s="31">
        <f t="shared" si="178"/>
        <v>-96.02530222903377</v>
      </c>
      <c r="AI268" s="31">
        <f t="shared" si="179"/>
        <v>-89.999094564494143</v>
      </c>
      <c r="AJ268" s="31">
        <f t="shared" si="180"/>
        <v>20.052574884475188</v>
      </c>
      <c r="AK268" s="31">
        <f t="shared" si="181"/>
        <v>84.295578508799878</v>
      </c>
      <c r="AL268" s="32">
        <f t="shared" si="182"/>
        <v>-0.37504641916332931</v>
      </c>
      <c r="AM268" s="31">
        <f t="shared" si="183"/>
        <v>-16.716417233206464</v>
      </c>
      <c r="AN268" s="31">
        <f t="shared" si="184"/>
        <v>15.762636705027468</v>
      </c>
      <c r="AO268" s="31">
        <f t="shared" si="185"/>
        <v>-22.419933288900729</v>
      </c>
      <c r="AP268" s="30">
        <f t="shared" si="201"/>
        <v>23.609121289162623</v>
      </c>
      <c r="AQ268" s="30">
        <f t="shared" si="202"/>
        <v>-26.68237036067254</v>
      </c>
      <c r="AR268" s="31">
        <f t="shared" si="186"/>
        <v>-13.128656918522061</v>
      </c>
      <c r="AS268" s="33">
        <f t="shared" si="187"/>
        <v>-140.77732608897301</v>
      </c>
      <c r="AT268" s="31">
        <f t="shared" si="188"/>
        <v>8.2837079395879785E-9</v>
      </c>
      <c r="AU268" s="31">
        <f t="shared" si="189"/>
        <v>2.5023200558367919E-3</v>
      </c>
      <c r="AV268" s="32">
        <f t="shared" si="190"/>
        <v>-1.7782198483260816E-11</v>
      </c>
      <c r="AW268" s="31">
        <f t="shared" si="191"/>
        <v>-1.159376088381937E-4</v>
      </c>
      <c r="AX268" s="34">
        <f t="shared" si="192"/>
        <v>8.2659257411047178E-9</v>
      </c>
      <c r="AY268" s="35">
        <f t="shared" si="193"/>
        <v>2.3863824469985981E-3</v>
      </c>
      <c r="AZ268" s="10">
        <f t="shared" si="194"/>
        <v>-13.128656910256135</v>
      </c>
      <c r="BA268" s="10">
        <f t="shared" si="195"/>
        <v>-140.77493970652603</v>
      </c>
      <c r="BB268" s="10">
        <f t="shared" si="196"/>
        <v>39.225060293473973</v>
      </c>
      <c r="BC268" s="37"/>
      <c r="BD268" s="46">
        <f t="shared" si="197"/>
        <v>-13</v>
      </c>
      <c r="BE268" s="46">
        <f t="shared" si="198"/>
        <v>-141</v>
      </c>
      <c r="BF268" s="46">
        <f t="shared" si="199"/>
        <v>39</v>
      </c>
    </row>
    <row r="269" spans="22:58" x14ac:dyDescent="0.2">
      <c r="V269" s="29">
        <v>3.6500000000000101</v>
      </c>
      <c r="W269" s="38">
        <f t="shared" si="169"/>
        <v>44668.359215097371</v>
      </c>
      <c r="X269" s="30">
        <f t="shared" si="203"/>
        <v>-0.43247621687911453</v>
      </c>
      <c r="Y269" s="31">
        <f t="shared" si="170"/>
        <v>-26.98510484763321</v>
      </c>
      <c r="Z269" s="31">
        <f t="shared" si="171"/>
        <v>-87.435442654859486</v>
      </c>
      <c r="AA269" s="31">
        <f t="shared" si="172"/>
        <v>1.455358523196659</v>
      </c>
      <c r="AB269" s="31">
        <f t="shared" si="173"/>
        <v>-32.249695529683983</v>
      </c>
      <c r="AC269" s="31">
        <f t="shared" si="174"/>
        <v>6.3248369562901878E-4</v>
      </c>
      <c r="AD269" s="31">
        <f t="shared" si="175"/>
        <v>0.69143263396880583</v>
      </c>
      <c r="AE269" s="31">
        <f t="shared" si="176"/>
        <v>-25.961590057620036</v>
      </c>
      <c r="AF269" s="31">
        <f t="shared" si="177"/>
        <v>-118.99370555057466</v>
      </c>
      <c r="AG269" s="31">
        <f t="shared" si="200"/>
        <v>92.110410468749379</v>
      </c>
      <c r="AH269" s="31">
        <f t="shared" si="178"/>
        <v>-96.225302228984958</v>
      </c>
      <c r="AI269" s="31">
        <f t="shared" si="179"/>
        <v>-89.99911517472249</v>
      </c>
      <c r="AJ269" s="31">
        <f t="shared" si="180"/>
        <v>20.250643327792893</v>
      </c>
      <c r="AK269" s="31">
        <f t="shared" si="181"/>
        <v>84.424599419901284</v>
      </c>
      <c r="AL269" s="32">
        <f t="shared" si="182"/>
        <v>-0.39194718529757727</v>
      </c>
      <c r="AM269" s="31">
        <f t="shared" si="183"/>
        <v>-17.08335734696723</v>
      </c>
      <c r="AN269" s="31">
        <f t="shared" si="184"/>
        <v>15.743804382259738</v>
      </c>
      <c r="AO269" s="31">
        <f t="shared" si="185"/>
        <v>-22.657873101788436</v>
      </c>
      <c r="AP269" s="30">
        <f t="shared" si="201"/>
        <v>23.609121289162623</v>
      </c>
      <c r="AQ269" s="30">
        <f t="shared" si="202"/>
        <v>-26.68237036067254</v>
      </c>
      <c r="AR269" s="31">
        <f t="shared" si="186"/>
        <v>-13.291034746870215</v>
      </c>
      <c r="AS269" s="33">
        <f t="shared" si="187"/>
        <v>-141.6515786523631</v>
      </c>
      <c r="AT269" s="31">
        <f t="shared" si="188"/>
        <v>8.6741062707663167E-9</v>
      </c>
      <c r="AU269" s="31">
        <f t="shared" si="189"/>
        <v>2.5606065775046478E-3</v>
      </c>
      <c r="AV269" s="32">
        <f t="shared" si="190"/>
        <v>-1.8619234724230825E-11</v>
      </c>
      <c r="AW269" s="31">
        <f t="shared" si="191"/>
        <v>-1.1863814266590318E-4</v>
      </c>
      <c r="AX269" s="34">
        <f t="shared" si="192"/>
        <v>8.6554870360420858E-9</v>
      </c>
      <c r="AY269" s="35">
        <f t="shared" si="193"/>
        <v>2.4419684348387445E-3</v>
      </c>
      <c r="AZ269" s="10">
        <f t="shared" si="194"/>
        <v>-13.291034738214728</v>
      </c>
      <c r="BA269" s="10">
        <f t="shared" si="195"/>
        <v>-141.64913668392825</v>
      </c>
      <c r="BB269" s="10">
        <f t="shared" si="196"/>
        <v>38.350863316071752</v>
      </c>
      <c r="BC269" s="37"/>
      <c r="BD269" s="46">
        <f t="shared" si="197"/>
        <v>-13</v>
      </c>
      <c r="BE269" s="46">
        <f t="shared" si="198"/>
        <v>-142</v>
      </c>
      <c r="BF269" s="46">
        <f t="shared" si="199"/>
        <v>38</v>
      </c>
    </row>
    <row r="270" spans="22:58" x14ac:dyDescent="0.2">
      <c r="V270" s="29">
        <v>3.6600000000000099</v>
      </c>
      <c r="W270" s="36">
        <f t="shared" si="169"/>
        <v>45708.818961488585</v>
      </c>
      <c r="X270" s="30">
        <f t="shared" si="203"/>
        <v>-0.43247621687911453</v>
      </c>
      <c r="Y270" s="31">
        <f t="shared" si="170"/>
        <v>-27.184713486714781</v>
      </c>
      <c r="Z270" s="31">
        <f t="shared" si="171"/>
        <v>-87.493743805445291</v>
      </c>
      <c r="AA270" s="31">
        <f t="shared" si="172"/>
        <v>1.5132505175583097</v>
      </c>
      <c r="AB270" s="31">
        <f t="shared" si="173"/>
        <v>-32.847993127872058</v>
      </c>
      <c r="AC270" s="31">
        <f t="shared" si="174"/>
        <v>6.6228946115324757E-4</v>
      </c>
      <c r="AD270" s="31">
        <f t="shared" si="175"/>
        <v>0.70753655032535523</v>
      </c>
      <c r="AE270" s="31">
        <f t="shared" si="176"/>
        <v>-26.103276896574432</v>
      </c>
      <c r="AF270" s="31">
        <f t="shared" si="177"/>
        <v>-119.63420038299199</v>
      </c>
      <c r="AG270" s="31">
        <f t="shared" si="200"/>
        <v>92.110410468749379</v>
      </c>
      <c r="AH270" s="31">
        <f t="shared" si="178"/>
        <v>-96.425302228938335</v>
      </c>
      <c r="AI270" s="31">
        <f t="shared" si="179"/>
        <v>-89.999135315804764</v>
      </c>
      <c r="AJ270" s="31">
        <f t="shared" si="180"/>
        <v>20.448797903188588</v>
      </c>
      <c r="AK270" s="31">
        <f t="shared" si="181"/>
        <v>84.550738290237618</v>
      </c>
      <c r="AL270" s="32">
        <f t="shared" si="182"/>
        <v>-0.40957424910718043</v>
      </c>
      <c r="AM270" s="31">
        <f t="shared" si="183"/>
        <v>-17.457355032906026</v>
      </c>
      <c r="AN270" s="31">
        <f t="shared" si="184"/>
        <v>15.724331893892451</v>
      </c>
      <c r="AO270" s="31">
        <f t="shared" si="185"/>
        <v>-22.905752058473173</v>
      </c>
      <c r="AP270" s="30">
        <f t="shared" si="201"/>
        <v>23.609121289162623</v>
      </c>
      <c r="AQ270" s="30">
        <f t="shared" si="202"/>
        <v>-26.68237036067254</v>
      </c>
      <c r="AR270" s="31">
        <f t="shared" si="186"/>
        <v>-13.452194074191897</v>
      </c>
      <c r="AS270" s="33">
        <f t="shared" si="187"/>
        <v>-142.53995244146518</v>
      </c>
      <c r="AT270" s="31">
        <f t="shared" si="188"/>
        <v>9.0829039699697242E-9</v>
      </c>
      <c r="AU270" s="31">
        <f t="shared" si="189"/>
        <v>2.6202507666662975E-3</v>
      </c>
      <c r="AV270" s="32">
        <f t="shared" si="190"/>
        <v>-1.9496772718796243E-11</v>
      </c>
      <c r="AW270" s="31">
        <f t="shared" si="191"/>
        <v>-1.2140158000721489E-4</v>
      </c>
      <c r="AX270" s="34">
        <f t="shared" si="192"/>
        <v>9.0634071972509287E-9</v>
      </c>
      <c r="AY270" s="35">
        <f t="shared" si="193"/>
        <v>2.4988491866590828E-3</v>
      </c>
      <c r="AZ270" s="10">
        <f t="shared" si="194"/>
        <v>-13.45219406512849</v>
      </c>
      <c r="BA270" s="10">
        <f t="shared" si="195"/>
        <v>-142.53745359227852</v>
      </c>
      <c r="BB270" s="10">
        <f t="shared" si="196"/>
        <v>37.462546407721476</v>
      </c>
      <c r="BC270" s="48"/>
      <c r="BD270" s="46">
        <f t="shared" si="197"/>
        <v>-13</v>
      </c>
      <c r="BE270" s="46">
        <f t="shared" si="198"/>
        <v>-143</v>
      </c>
      <c r="BF270" s="46">
        <f t="shared" si="199"/>
        <v>37</v>
      </c>
    </row>
    <row r="271" spans="22:58" x14ac:dyDescent="0.2">
      <c r="V271" s="29">
        <v>3.6700000000000101</v>
      </c>
      <c r="W271" s="38">
        <f t="shared" si="169"/>
        <v>46773.514128720919</v>
      </c>
      <c r="X271" s="30">
        <f t="shared" si="203"/>
        <v>-0.43247621687911453</v>
      </c>
      <c r="Y271" s="31">
        <f t="shared" si="170"/>
        <v>-27.38433970701438</v>
      </c>
      <c r="Z271" s="31">
        <f t="shared" si="171"/>
        <v>-87.550722878450856</v>
      </c>
      <c r="AA271" s="31">
        <f t="shared" si="172"/>
        <v>1.5730549637674192</v>
      </c>
      <c r="AB271" s="31">
        <f t="shared" si="173"/>
        <v>-33.451987077766098</v>
      </c>
      <c r="AC271" s="31">
        <f t="shared" si="174"/>
        <v>6.9349970988614377E-4</v>
      </c>
      <c r="AD271" s="31">
        <f t="shared" si="175"/>
        <v>0.72401545933124556</v>
      </c>
      <c r="AE271" s="31">
        <f t="shared" si="176"/>
        <v>-26.243067460416189</v>
      </c>
      <c r="AF271" s="31">
        <f t="shared" si="177"/>
        <v>-120.27869449688572</v>
      </c>
      <c r="AG271" s="31">
        <f t="shared" si="200"/>
        <v>92.110410468749379</v>
      </c>
      <c r="AH271" s="31">
        <f t="shared" si="178"/>
        <v>-96.625302228893815</v>
      </c>
      <c r="AI271" s="31">
        <f t="shared" si="179"/>
        <v>-89.999154998420039</v>
      </c>
      <c r="AJ271" s="31">
        <f t="shared" si="180"/>
        <v>20.647034804050758</v>
      </c>
      <c r="AK271" s="31">
        <f t="shared" si="181"/>
        <v>84.674057106685353</v>
      </c>
      <c r="AL271" s="32">
        <f t="shared" si="182"/>
        <v>-0.42795568887208757</v>
      </c>
      <c r="AM271" s="31">
        <f t="shared" si="183"/>
        <v>-17.838481060722309</v>
      </c>
      <c r="AN271" s="31">
        <f t="shared" si="184"/>
        <v>15.704187355034234</v>
      </c>
      <c r="AO271" s="31">
        <f t="shared" si="185"/>
        <v>-23.163578952456994</v>
      </c>
      <c r="AP271" s="30">
        <f t="shared" si="201"/>
        <v>23.609121289162623</v>
      </c>
      <c r="AQ271" s="30">
        <f t="shared" si="202"/>
        <v>-26.68237036067254</v>
      </c>
      <c r="AR271" s="31">
        <f t="shared" si="186"/>
        <v>-13.612129176891871</v>
      </c>
      <c r="AS271" s="33">
        <f t="shared" si="187"/>
        <v>-143.44227344934271</v>
      </c>
      <c r="AT271" s="31">
        <f t="shared" si="188"/>
        <v>9.5109689319145487E-9</v>
      </c>
      <c r="AU271" s="31">
        <f t="shared" si="189"/>
        <v>2.6812842474598013E-3</v>
      </c>
      <c r="AV271" s="32">
        <f t="shared" si="190"/>
        <v>-2.0416741121890189E-11</v>
      </c>
      <c r="AW271" s="31">
        <f t="shared" si="191"/>
        <v>-1.242293860731855E-4</v>
      </c>
      <c r="AX271" s="34">
        <f t="shared" si="192"/>
        <v>9.4905521907926592E-9</v>
      </c>
      <c r="AY271" s="35">
        <f t="shared" si="193"/>
        <v>2.5570548613866157E-3</v>
      </c>
      <c r="AZ271" s="10">
        <f t="shared" si="194"/>
        <v>-13.612129167401319</v>
      </c>
      <c r="BA271" s="10">
        <f t="shared" si="195"/>
        <v>-143.43971639448131</v>
      </c>
      <c r="BB271" s="10">
        <f t="shared" si="196"/>
        <v>36.560283605518691</v>
      </c>
      <c r="BC271" s="37"/>
      <c r="BD271" s="46">
        <f t="shared" si="197"/>
        <v>-14</v>
      </c>
      <c r="BE271" s="46">
        <f t="shared" si="198"/>
        <v>-143</v>
      </c>
      <c r="BF271" s="46">
        <f t="shared" si="199"/>
        <v>37</v>
      </c>
    </row>
    <row r="272" spans="22:58" x14ac:dyDescent="0.2">
      <c r="V272" s="29">
        <v>3.6800000000000099</v>
      </c>
      <c r="W272" s="38">
        <f t="shared" si="169"/>
        <v>47863.009232264958</v>
      </c>
      <c r="X272" s="30">
        <f t="shared" si="203"/>
        <v>-0.43247621687911453</v>
      </c>
      <c r="Y272" s="31">
        <f t="shared" si="170"/>
        <v>-27.58398272013871</v>
      </c>
      <c r="Z272" s="31">
        <f t="shared" si="171"/>
        <v>-87.606409633870911</v>
      </c>
      <c r="AA272" s="31">
        <f t="shared" si="172"/>
        <v>1.6348075843828509</v>
      </c>
      <c r="AB272" s="31">
        <f t="shared" si="173"/>
        <v>-34.061460654226863</v>
      </c>
      <c r="AC272" s="31">
        <f t="shared" si="174"/>
        <v>7.2618061193189826E-4</v>
      </c>
      <c r="AD272" s="31">
        <f t="shared" si="175"/>
        <v>0.74087808741078465</v>
      </c>
      <c r="AE272" s="31">
        <f t="shared" si="176"/>
        <v>-26.380925172023041</v>
      </c>
      <c r="AF272" s="31">
        <f t="shared" si="177"/>
        <v>-120.926992200687</v>
      </c>
      <c r="AG272" s="31">
        <f t="shared" si="200"/>
        <v>92.110410468749379</v>
      </c>
      <c r="AH272" s="31">
        <f t="shared" si="178"/>
        <v>-96.825302228851314</v>
      </c>
      <c r="AI272" s="31">
        <f t="shared" si="179"/>
        <v>-89.999174233004297</v>
      </c>
      <c r="AJ272" s="31">
        <f t="shared" si="180"/>
        <v>20.845350389016637</v>
      </c>
      <c r="AK272" s="31">
        <f t="shared" si="181"/>
        <v>84.794616681819363</v>
      </c>
      <c r="AL272" s="32">
        <f t="shared" si="182"/>
        <v>-0.44712039613345211</v>
      </c>
      <c r="AM272" s="31">
        <f t="shared" si="183"/>
        <v>-18.226802548852106</v>
      </c>
      <c r="AN272" s="31">
        <f t="shared" si="184"/>
        <v>15.683338232781251</v>
      </c>
      <c r="AO272" s="31">
        <f t="shared" si="185"/>
        <v>-23.43136010003704</v>
      </c>
      <c r="AP272" s="30">
        <f t="shared" si="201"/>
        <v>23.609121289162623</v>
      </c>
      <c r="AQ272" s="30">
        <f t="shared" si="202"/>
        <v>-26.68237036067254</v>
      </c>
      <c r="AR272" s="31">
        <f t="shared" si="186"/>
        <v>-13.770836010751706</v>
      </c>
      <c r="AS272" s="33">
        <f t="shared" si="187"/>
        <v>-144.35835230072405</v>
      </c>
      <c r="AT272" s="31">
        <f t="shared" si="188"/>
        <v>9.959205695760535E-9</v>
      </c>
      <c r="AU272" s="31">
        <f t="shared" si="189"/>
        <v>2.7437393806439953E-3</v>
      </c>
      <c r="AV272" s="32">
        <f t="shared" si="190"/>
        <v>-2.1379139933512685E-11</v>
      </c>
      <c r="AW272" s="31">
        <f t="shared" si="191"/>
        <v>-1.2712306020402168E-4</v>
      </c>
      <c r="AX272" s="34">
        <f t="shared" si="192"/>
        <v>9.9378265558270221E-9</v>
      </c>
      <c r="AY272" s="35">
        <f t="shared" si="193"/>
        <v>2.6166163204399736E-3</v>
      </c>
      <c r="AZ272" s="10">
        <f t="shared" si="194"/>
        <v>-13.77083600081388</v>
      </c>
      <c r="BA272" s="10">
        <f t="shared" si="195"/>
        <v>-144.35573568440361</v>
      </c>
      <c r="BB272" s="10">
        <f t="shared" si="196"/>
        <v>35.644264315596388</v>
      </c>
      <c r="BC272" s="37"/>
      <c r="BD272" s="46">
        <f t="shared" si="197"/>
        <v>-14</v>
      </c>
      <c r="BE272" s="46">
        <f t="shared" si="198"/>
        <v>-144</v>
      </c>
      <c r="BF272" s="46">
        <f t="shared" si="199"/>
        <v>36</v>
      </c>
    </row>
    <row r="273" spans="22:58" x14ac:dyDescent="0.2">
      <c r="V273" s="29">
        <v>3.6900000000000102</v>
      </c>
      <c r="W273" s="36">
        <f t="shared" si="169"/>
        <v>48977.881936845763</v>
      </c>
      <c r="X273" s="30">
        <f t="shared" si="203"/>
        <v>-0.43247621687911453</v>
      </c>
      <c r="Y273" s="31">
        <f t="shared" si="170"/>
        <v>-27.783641772924224</v>
      </c>
      <c r="Z273" s="31">
        <f t="shared" si="171"/>
        <v>-87.660833176496524</v>
      </c>
      <c r="AA273" s="31">
        <f t="shared" si="172"/>
        <v>1.6985429897886206</v>
      </c>
      <c r="AB273" s="31">
        <f t="shared" si="173"/>
        <v>-34.676185295369471</v>
      </c>
      <c r="AC273" s="31">
        <f t="shared" si="174"/>
        <v>7.604014538582192E-4</v>
      </c>
      <c r="AD273" s="31">
        <f t="shared" si="175"/>
        <v>0.75813336366109674</v>
      </c>
      <c r="AE273" s="31">
        <f t="shared" si="176"/>
        <v>-26.51681459856086</v>
      </c>
      <c r="AF273" s="31">
        <f t="shared" si="177"/>
        <v>-121.5788851082049</v>
      </c>
      <c r="AG273" s="31">
        <f t="shared" si="200"/>
        <v>92.110410468749379</v>
      </c>
      <c r="AH273" s="31">
        <f t="shared" si="178"/>
        <v>-97.025302228810688</v>
      </c>
      <c r="AI273" s="31">
        <f t="shared" si="179"/>
        <v>-89.999193029755958</v>
      </c>
      <c r="AJ273" s="31">
        <f t="shared" si="180"/>
        <v>21.043741175059317</v>
      </c>
      <c r="AK273" s="31">
        <f t="shared" si="181"/>
        <v>84.912476665347484</v>
      </c>
      <c r="AL273" s="32">
        <f t="shared" si="182"/>
        <v>-0.46709807556333549</v>
      </c>
      <c r="AM273" s="31">
        <f t="shared" si="183"/>
        <v>-18.622382642940639</v>
      </c>
      <c r="AN273" s="31">
        <f t="shared" si="184"/>
        <v>15.661751339434673</v>
      </c>
      <c r="AO273" s="31">
        <f t="shared" si="185"/>
        <v>-23.709099007349113</v>
      </c>
      <c r="AP273" s="30">
        <f t="shared" si="201"/>
        <v>23.609121289162623</v>
      </c>
      <c r="AQ273" s="30">
        <f t="shared" si="202"/>
        <v>-26.68237036067254</v>
      </c>
      <c r="AR273" s="31">
        <f t="shared" si="186"/>
        <v>-13.928312330636103</v>
      </c>
      <c r="AS273" s="33">
        <f t="shared" si="187"/>
        <v>-145.28798411555402</v>
      </c>
      <c r="AT273" s="31">
        <f t="shared" si="188"/>
        <v>1.0428568945695299E-8</v>
      </c>
      <c r="AU273" s="31">
        <f t="shared" si="189"/>
        <v>2.8076492807565913E-3</v>
      </c>
      <c r="AV273" s="32">
        <f t="shared" si="190"/>
        <v>-2.2385897808596856E-11</v>
      </c>
      <c r="AW273" s="31">
        <f t="shared" si="191"/>
        <v>-1.3008413666404972E-4</v>
      </c>
      <c r="AX273" s="34">
        <f t="shared" si="192"/>
        <v>1.0406183047886701E-8</v>
      </c>
      <c r="AY273" s="35">
        <f t="shared" si="193"/>
        <v>2.6775651440925415E-3</v>
      </c>
      <c r="AZ273" s="10">
        <f t="shared" si="194"/>
        <v>-13.928312320229921</v>
      </c>
      <c r="BA273" s="10">
        <f t="shared" si="195"/>
        <v>-145.28530655040993</v>
      </c>
      <c r="BB273" s="10">
        <f t="shared" si="196"/>
        <v>34.714693449590072</v>
      </c>
      <c r="BC273" s="48"/>
      <c r="BD273" s="46">
        <f t="shared" si="197"/>
        <v>-14</v>
      </c>
      <c r="BE273" s="46">
        <f t="shared" si="198"/>
        <v>-145</v>
      </c>
      <c r="BF273" s="46">
        <f t="shared" si="199"/>
        <v>35</v>
      </c>
    </row>
    <row r="274" spans="22:58" x14ac:dyDescent="0.2">
      <c r="V274" s="29">
        <v>3.7000000000000099</v>
      </c>
      <c r="W274" s="38">
        <f t="shared" si="169"/>
        <v>50118.7233627284</v>
      </c>
      <c r="X274" s="30">
        <f t="shared" si="203"/>
        <v>-0.43247621687911453</v>
      </c>
      <c r="Y274" s="31">
        <f t="shared" si="170"/>
        <v>-27.983316145873786</v>
      </c>
      <c r="Z274" s="31">
        <f t="shared" si="171"/>
        <v>-87.714021969356054</v>
      </c>
      <c r="AA274" s="31">
        <f t="shared" si="172"/>
        <v>1.7642945637095397</v>
      </c>
      <c r="AB274" s="31">
        <f t="shared" si="173"/>
        <v>-35.295920845578046</v>
      </c>
      <c r="AC274" s="31">
        <f t="shared" si="174"/>
        <v>7.9623478537108928E-4</v>
      </c>
      <c r="AD274" s="31">
        <f t="shared" si="175"/>
        <v>0.77579042453068592</v>
      </c>
      <c r="AE274" s="31">
        <f t="shared" si="176"/>
        <v>-26.650701564257986</v>
      </c>
      <c r="AF274" s="31">
        <f t="shared" si="177"/>
        <v>-122.23415239040342</v>
      </c>
      <c r="AG274" s="31">
        <f t="shared" si="200"/>
        <v>92.110410468749379</v>
      </c>
      <c r="AH274" s="31">
        <f t="shared" si="178"/>
        <v>-97.225302228771938</v>
      </c>
      <c r="AI274" s="31">
        <f t="shared" si="179"/>
        <v>-89.999211398641322</v>
      </c>
      <c r="AJ274" s="31">
        <f t="shared" si="180"/>
        <v>21.242203830841152</v>
      </c>
      <c r="AK274" s="31">
        <f t="shared" si="181"/>
        <v>85.027695556252255</v>
      </c>
      <c r="AL274" s="32">
        <f t="shared" si="182"/>
        <v>-0.48791924242607648</v>
      </c>
      <c r="AM274" s="31">
        <f t="shared" si="183"/>
        <v>-19.025280183166888</v>
      </c>
      <c r="AN274" s="31">
        <f t="shared" si="184"/>
        <v>15.639392828392516</v>
      </c>
      <c r="AO274" s="31">
        <f t="shared" si="185"/>
        <v>-23.996796025555955</v>
      </c>
      <c r="AP274" s="30">
        <f t="shared" si="201"/>
        <v>23.609121289162623</v>
      </c>
      <c r="AQ274" s="30">
        <f t="shared" si="202"/>
        <v>-26.68237036067254</v>
      </c>
      <c r="AR274" s="31">
        <f t="shared" si="186"/>
        <v>-14.084557807375386</v>
      </c>
      <c r="AS274" s="33">
        <f t="shared" si="187"/>
        <v>-146.23094841595938</v>
      </c>
      <c r="AT274" s="31">
        <f t="shared" si="188"/>
        <v>1.0920051939004717E-8</v>
      </c>
      <c r="AU274" s="31">
        <f t="shared" si="189"/>
        <v>2.8730478336719406E-3</v>
      </c>
      <c r="AV274" s="32">
        <f t="shared" si="190"/>
        <v>-2.344087205700893E-11</v>
      </c>
      <c r="AW274" s="31">
        <f t="shared" si="191"/>
        <v>-1.3311418545520321E-4</v>
      </c>
      <c r="AX274" s="34">
        <f t="shared" si="192"/>
        <v>1.0896611066947707E-8</v>
      </c>
      <c r="AY274" s="35">
        <f t="shared" si="193"/>
        <v>2.7399336482167372E-3</v>
      </c>
      <c r="AZ274" s="10">
        <f t="shared" si="194"/>
        <v>-14.084557796478775</v>
      </c>
      <c r="BA274" s="10">
        <f t="shared" si="195"/>
        <v>-146.22820848231115</v>
      </c>
      <c r="BB274" s="10">
        <f t="shared" si="196"/>
        <v>33.771791517688854</v>
      </c>
      <c r="BC274" s="37"/>
      <c r="BD274" s="46">
        <f t="shared" si="197"/>
        <v>-14</v>
      </c>
      <c r="BE274" s="46">
        <f t="shared" si="198"/>
        <v>-146</v>
      </c>
      <c r="BF274" s="46">
        <f t="shared" si="199"/>
        <v>34</v>
      </c>
    </row>
    <row r="275" spans="22:58" x14ac:dyDescent="0.2">
      <c r="V275" s="29">
        <v>3.7100000000000102</v>
      </c>
      <c r="W275" s="38">
        <f t="shared" si="169"/>
        <v>51286.138399137766</v>
      </c>
      <c r="X275" s="30">
        <f t="shared" si="203"/>
        <v>-0.43247621687911453</v>
      </c>
      <c r="Y275" s="31">
        <f t="shared" si="170"/>
        <v>-28.183005151661721</v>
      </c>
      <c r="Z275" s="31">
        <f t="shared" si="171"/>
        <v>-87.766003846947285</v>
      </c>
      <c r="AA275" s="31">
        <f t="shared" si="172"/>
        <v>1.8320943496545741</v>
      </c>
      <c r="AB275" s="31">
        <f t="shared" si="173"/>
        <v>-35.920415854984498</v>
      </c>
      <c r="AC275" s="31">
        <f t="shared" si="174"/>
        <v>8.3375657288520819E-4</v>
      </c>
      <c r="AD275" s="31">
        <f t="shared" si="175"/>
        <v>0.79385861860395746</v>
      </c>
      <c r="AE275" s="31">
        <f t="shared" si="176"/>
        <v>-26.782553262313375</v>
      </c>
      <c r="AF275" s="31">
        <f t="shared" si="177"/>
        <v>-122.89256108332782</v>
      </c>
      <c r="AG275" s="31">
        <f t="shared" si="200"/>
        <v>92.110410468749379</v>
      </c>
      <c r="AH275" s="31">
        <f t="shared" si="178"/>
        <v>-97.425302228734907</v>
      </c>
      <c r="AI275" s="31">
        <f t="shared" si="179"/>
        <v>-89.999229349399798</v>
      </c>
      <c r="AJ275" s="31">
        <f t="shared" si="180"/>
        <v>21.44073517032524</v>
      </c>
      <c r="AK275" s="31">
        <f t="shared" si="181"/>
        <v>85.140330715564701</v>
      </c>
      <c r="AL275" s="32">
        <f t="shared" si="182"/>
        <v>-0.50961521743184013</v>
      </c>
      <c r="AM275" s="31">
        <f t="shared" si="183"/>
        <v>-19.43554936093437</v>
      </c>
      <c r="AN275" s="31">
        <f t="shared" si="184"/>
        <v>15.616228192907872</v>
      </c>
      <c r="AO275" s="31">
        <f t="shared" si="185"/>
        <v>-24.294447994769467</v>
      </c>
      <c r="AP275" s="30">
        <f t="shared" si="201"/>
        <v>23.609121289162623</v>
      </c>
      <c r="AQ275" s="30">
        <f t="shared" si="202"/>
        <v>-26.68237036067254</v>
      </c>
      <c r="AR275" s="31">
        <f t="shared" si="186"/>
        <v>-14.239574140915419</v>
      </c>
      <c r="AS275" s="33">
        <f t="shared" si="187"/>
        <v>-147.18700907809728</v>
      </c>
      <c r="AT275" s="31">
        <f t="shared" si="188"/>
        <v>1.1434700006657401E-8</v>
      </c>
      <c r="AU275" s="31">
        <f t="shared" si="189"/>
        <v>2.9399697145677728E-3</v>
      </c>
      <c r="AV275" s="32">
        <f t="shared" si="190"/>
        <v>-2.4545991333682053E-11</v>
      </c>
      <c r="AW275" s="31">
        <f t="shared" si="191"/>
        <v>-1.3621481314945877E-4</v>
      </c>
      <c r="AX275" s="34">
        <f t="shared" si="192"/>
        <v>1.1410154015323718E-8</v>
      </c>
      <c r="AY275" s="35">
        <f t="shared" si="193"/>
        <v>2.803754901418314E-3</v>
      </c>
      <c r="AZ275" s="10">
        <f t="shared" si="194"/>
        <v>-14.239574129505264</v>
      </c>
      <c r="BA275" s="10">
        <f t="shared" si="195"/>
        <v>-147.18420532319587</v>
      </c>
      <c r="BB275" s="10">
        <f t="shared" si="196"/>
        <v>32.815794676804131</v>
      </c>
      <c r="BC275" s="37"/>
      <c r="BD275" s="46">
        <f t="shared" si="197"/>
        <v>-14</v>
      </c>
      <c r="BE275" s="46">
        <f t="shared" si="198"/>
        <v>-147</v>
      </c>
      <c r="BF275" s="46">
        <f t="shared" si="199"/>
        <v>33</v>
      </c>
    </row>
    <row r="276" spans="22:58" x14ac:dyDescent="0.2">
      <c r="V276" s="29">
        <v>3.72000000000001</v>
      </c>
      <c r="W276" s="36">
        <f t="shared" si="169"/>
        <v>52480.746024978471</v>
      </c>
      <c r="X276" s="30">
        <f t="shared" si="203"/>
        <v>-0.43247621687911453</v>
      </c>
      <c r="Y276" s="31">
        <f t="shared" si="170"/>
        <v>-28.382708133704341</v>
      </c>
      <c r="Z276" s="31">
        <f t="shared" si="171"/>
        <v>-87.816806028259492</v>
      </c>
      <c r="AA276" s="31">
        <f t="shared" si="172"/>
        <v>1.90197293902836</v>
      </c>
      <c r="AB276" s="31">
        <f t="shared" si="173"/>
        <v>-36.549407935848777</v>
      </c>
      <c r="AC276" s="31">
        <f t="shared" si="174"/>
        <v>8.7304636031234543E-4</v>
      </c>
      <c r="AD276" s="31">
        <f t="shared" si="175"/>
        <v>0.81234751149394047</v>
      </c>
      <c r="AE276" s="31">
        <f t="shared" si="176"/>
        <v>-26.912338365194781</v>
      </c>
      <c r="AF276" s="31">
        <f t="shared" si="177"/>
        <v>-123.55386645261433</v>
      </c>
      <c r="AG276" s="31">
        <f t="shared" si="200"/>
        <v>92.110410468749379</v>
      </c>
      <c r="AH276" s="31">
        <f t="shared" si="178"/>
        <v>-97.625302228699539</v>
      </c>
      <c r="AI276" s="31">
        <f t="shared" si="179"/>
        <v>-89.999246891549134</v>
      </c>
      <c r="AJ276" s="31">
        <f t="shared" si="180"/>
        <v>21.639332146636736</v>
      </c>
      <c r="AK276" s="31">
        <f t="shared" si="181"/>
        <v>85.250438379700128</v>
      </c>
      <c r="AL276" s="32">
        <f t="shared" si="182"/>
        <v>-0.53221811877889824</v>
      </c>
      <c r="AM276" s="31">
        <f t="shared" si="183"/>
        <v>-19.853239365561098</v>
      </c>
      <c r="AN276" s="31">
        <f t="shared" si="184"/>
        <v>15.592222267907678</v>
      </c>
      <c r="AO276" s="31">
        <f t="shared" si="185"/>
        <v>-24.602047877410104</v>
      </c>
      <c r="AP276" s="30">
        <f t="shared" si="201"/>
        <v>23.609121289162623</v>
      </c>
      <c r="AQ276" s="30">
        <f t="shared" si="202"/>
        <v>-26.68237036067254</v>
      </c>
      <c r="AR276" s="31">
        <f t="shared" si="186"/>
        <v>-14.39336516879702</v>
      </c>
      <c r="AS276" s="33">
        <f t="shared" si="187"/>
        <v>-148.15591433002444</v>
      </c>
      <c r="AT276" s="31">
        <f t="shared" si="188"/>
        <v>1.197359898137508E-8</v>
      </c>
      <c r="AU276" s="31">
        <f t="shared" si="189"/>
        <v>3.0084504063104087E-3</v>
      </c>
      <c r="AV276" s="32">
        <f t="shared" si="190"/>
        <v>-2.5703184293549344E-11</v>
      </c>
      <c r="AW276" s="31">
        <f t="shared" si="191"/>
        <v>-1.3938766374066086E-4</v>
      </c>
      <c r="AX276" s="34">
        <f t="shared" si="192"/>
        <v>1.194789579708153E-8</v>
      </c>
      <c r="AY276" s="35">
        <f t="shared" si="193"/>
        <v>2.8690627425697478E-3</v>
      </c>
      <c r="AZ276" s="10">
        <f t="shared" si="194"/>
        <v>-14.393365156849125</v>
      </c>
      <c r="BA276" s="10">
        <f t="shared" si="195"/>
        <v>-148.15304526728187</v>
      </c>
      <c r="BB276" s="10">
        <f t="shared" si="196"/>
        <v>31.846954732718132</v>
      </c>
      <c r="BC276" s="48"/>
      <c r="BD276" s="46">
        <f t="shared" si="197"/>
        <v>-14</v>
      </c>
      <c r="BE276" s="46">
        <f t="shared" si="198"/>
        <v>-148</v>
      </c>
      <c r="BF276" s="46">
        <f t="shared" si="199"/>
        <v>32</v>
      </c>
    </row>
    <row r="277" spans="22:58" x14ac:dyDescent="0.2">
      <c r="V277" s="29">
        <v>3.7300000000000102</v>
      </c>
      <c r="W277" s="38">
        <f t="shared" si="169"/>
        <v>53703.179637026609</v>
      </c>
      <c r="X277" s="30">
        <f t="shared" si="203"/>
        <v>-0.43247621687911453</v>
      </c>
      <c r="Y277" s="31">
        <f t="shared" si="170"/>
        <v>-28.58242446479338</v>
      </c>
      <c r="Z277" s="31">
        <f t="shared" si="171"/>
        <v>-87.866455129583969</v>
      </c>
      <c r="AA277" s="31">
        <f t="shared" si="172"/>
        <v>1.9739593616715021</v>
      </c>
      <c r="AB277" s="31">
        <f t="shared" si="173"/>
        <v>-37.18262417580263</v>
      </c>
      <c r="AC277" s="31">
        <f t="shared" si="174"/>
        <v>9.1418743741087153E-4</v>
      </c>
      <c r="AD277" s="31">
        <f t="shared" si="175"/>
        <v>0.83126689084552818</v>
      </c>
      <c r="AE277" s="31">
        <f t="shared" si="176"/>
        <v>-27.040027132563583</v>
      </c>
      <c r="AF277" s="31">
        <f t="shared" si="177"/>
        <v>-124.21781241454107</v>
      </c>
      <c r="AG277" s="31">
        <f t="shared" si="200"/>
        <v>92.110410468749379</v>
      </c>
      <c r="AH277" s="31">
        <f t="shared" si="178"/>
        <v>-97.825302228665777</v>
      </c>
      <c r="AI277" s="31">
        <f t="shared" si="179"/>
        <v>-89.999264034390393</v>
      </c>
      <c r="AJ277" s="31">
        <f t="shared" si="180"/>
        <v>21.837991846166268</v>
      </c>
      <c r="AK277" s="31">
        <f t="shared" si="181"/>
        <v>85.358073674291063</v>
      </c>
      <c r="AL277" s="32">
        <f t="shared" si="182"/>
        <v>-0.55576085117885787</v>
      </c>
      <c r="AM277" s="31">
        <f t="shared" si="183"/>
        <v>-20.278394021729884</v>
      </c>
      <c r="AN277" s="31">
        <f t="shared" si="184"/>
        <v>15.567339235071012</v>
      </c>
      <c r="AO277" s="31">
        <f t="shared" si="185"/>
        <v>-24.919584381829214</v>
      </c>
      <c r="AP277" s="30">
        <f t="shared" si="201"/>
        <v>23.609121289162623</v>
      </c>
      <c r="AQ277" s="30">
        <f t="shared" si="202"/>
        <v>-26.68237036067254</v>
      </c>
      <c r="AR277" s="31">
        <f t="shared" si="186"/>
        <v>-14.545936969002488</v>
      </c>
      <c r="AS277" s="33">
        <f t="shared" si="187"/>
        <v>-149.1373967963703</v>
      </c>
      <c r="AT277" s="31">
        <f t="shared" si="188"/>
        <v>1.2537898341491709E-8</v>
      </c>
      <c r="AU277" s="31">
        <f t="shared" si="189"/>
        <v>3.0785262182682987E-3</v>
      </c>
      <c r="AV277" s="32">
        <f t="shared" si="190"/>
        <v>-2.6914379591543941E-11</v>
      </c>
      <c r="AW277" s="31">
        <f t="shared" si="191"/>
        <v>-1.4263441951619142E-4</v>
      </c>
      <c r="AX277" s="34">
        <f t="shared" si="192"/>
        <v>1.2510983961900165E-8</v>
      </c>
      <c r="AY277" s="35">
        <f t="shared" si="193"/>
        <v>2.9358917987521074E-3</v>
      </c>
      <c r="AZ277" s="10">
        <f t="shared" si="194"/>
        <v>-14.545936956491504</v>
      </c>
      <c r="BA277" s="10">
        <f t="shared" si="195"/>
        <v>-149.13446090457154</v>
      </c>
      <c r="BB277" s="10">
        <f t="shared" si="196"/>
        <v>30.86553909542846</v>
      </c>
      <c r="BC277" s="37"/>
      <c r="BD277" s="46">
        <f t="shared" si="197"/>
        <v>-15</v>
      </c>
      <c r="BE277" s="46">
        <f t="shared" si="198"/>
        <v>-149</v>
      </c>
      <c r="BF277" s="46">
        <f t="shared" si="199"/>
        <v>31</v>
      </c>
    </row>
    <row r="278" spans="22:58" x14ac:dyDescent="0.2">
      <c r="V278" s="29">
        <v>3.74000000000001</v>
      </c>
      <c r="W278" s="38">
        <f t="shared" si="169"/>
        <v>54954.087385763814</v>
      </c>
      <c r="X278" s="30">
        <f t="shared" si="203"/>
        <v>-0.43247621687911453</v>
      </c>
      <c r="Y278" s="31">
        <f t="shared" si="170"/>
        <v>-28.782153545789065</v>
      </c>
      <c r="Z278" s="31">
        <f t="shared" si="171"/>
        <v>-87.914977177112235</v>
      </c>
      <c r="AA278" s="31">
        <f t="shared" si="172"/>
        <v>2.048080979602048</v>
      </c>
      <c r="AB278" s="31">
        <f t="shared" si="173"/>
        <v>-37.819781607414647</v>
      </c>
      <c r="AC278" s="31">
        <f t="shared" si="174"/>
        <v>9.5726701602412369E-4</v>
      </c>
      <c r="AD278" s="31">
        <f t="shared" si="175"/>
        <v>0.85062677145150978</v>
      </c>
      <c r="AE278" s="31">
        <f t="shared" si="176"/>
        <v>-27.165591516050107</v>
      </c>
      <c r="AF278" s="31">
        <f t="shared" si="177"/>
        <v>-124.88413201307537</v>
      </c>
      <c r="AG278" s="31">
        <f t="shared" si="200"/>
        <v>92.110410468749379</v>
      </c>
      <c r="AH278" s="31">
        <f t="shared" si="178"/>
        <v>-98.025302228633535</v>
      </c>
      <c r="AI278" s="31">
        <f t="shared" si="179"/>
        <v>-89.999280787012935</v>
      </c>
      <c r="AJ278" s="31">
        <f t="shared" si="180"/>
        <v>22.03671148290686</v>
      </c>
      <c r="AK278" s="31">
        <f t="shared" si="181"/>
        <v>85.463290628456264</v>
      </c>
      <c r="AL278" s="32">
        <f t="shared" si="182"/>
        <v>-0.58027709165783958</v>
      </c>
      <c r="AM278" s="31">
        <f t="shared" si="183"/>
        <v>-20.711051418593517</v>
      </c>
      <c r="AN278" s="31">
        <f t="shared" si="184"/>
        <v>15.541542631364864</v>
      </c>
      <c r="AO278" s="31">
        <f t="shared" si="185"/>
        <v>-25.247041577150188</v>
      </c>
      <c r="AP278" s="30">
        <f t="shared" si="201"/>
        <v>23.609121289162623</v>
      </c>
      <c r="AQ278" s="30">
        <f t="shared" si="202"/>
        <v>-26.68237036067254</v>
      </c>
      <c r="AR278" s="31">
        <f t="shared" si="186"/>
        <v>-14.697297956195159</v>
      </c>
      <c r="AS278" s="33">
        <f t="shared" si="187"/>
        <v>-150.13117359022556</v>
      </c>
      <c r="AT278" s="31">
        <f t="shared" si="188"/>
        <v>1.3128791924404127E-8</v>
      </c>
      <c r="AU278" s="31">
        <f t="shared" si="189"/>
        <v>3.1502343055636495E-3</v>
      </c>
      <c r="AV278" s="32">
        <f t="shared" si="190"/>
        <v>-2.8183434537532091E-11</v>
      </c>
      <c r="AW278" s="31">
        <f t="shared" si="191"/>
        <v>-1.4595680194893769E-4</v>
      </c>
      <c r="AX278" s="34">
        <f t="shared" si="192"/>
        <v>1.3100608489866594E-8</v>
      </c>
      <c r="AY278" s="35">
        <f t="shared" si="193"/>
        <v>3.0042775036147116E-3</v>
      </c>
      <c r="AZ278" s="10">
        <f t="shared" si="194"/>
        <v>-14.697297943094551</v>
      </c>
      <c r="BA278" s="10">
        <f t="shared" si="195"/>
        <v>-150.12816931272195</v>
      </c>
      <c r="BB278" s="10">
        <f t="shared" si="196"/>
        <v>29.871830687278049</v>
      </c>
      <c r="BC278" s="37"/>
      <c r="BD278" s="46">
        <f t="shared" si="197"/>
        <v>-15</v>
      </c>
      <c r="BE278" s="46">
        <f t="shared" si="198"/>
        <v>-150</v>
      </c>
      <c r="BF278" s="46">
        <f t="shared" si="199"/>
        <v>30</v>
      </c>
    </row>
    <row r="279" spans="22:58" x14ac:dyDescent="0.2">
      <c r="V279" s="29">
        <v>3.7500000000000102</v>
      </c>
      <c r="W279" s="36">
        <f t="shared" si="169"/>
        <v>56234.132519036291</v>
      </c>
      <c r="X279" s="30">
        <f t="shared" si="203"/>
        <v>-0.43247621687911453</v>
      </c>
      <c r="Y279" s="31">
        <f t="shared" si="170"/>
        <v>-28.981894804371116</v>
      </c>
      <c r="Z279" s="31">
        <f t="shared" si="171"/>
        <v>-87.962397619321834</v>
      </c>
      <c r="AA279" s="31">
        <f t="shared" si="172"/>
        <v>2.1243633847347558</v>
      </c>
      <c r="AB279" s="31">
        <f t="shared" si="173"/>
        <v>-38.460587733020333</v>
      </c>
      <c r="AC279" s="31">
        <f t="shared" si="174"/>
        <v>1.0023764146237621E-3</v>
      </c>
      <c r="AD279" s="31">
        <f t="shared" si="175"/>
        <v>0.87043740048382401</v>
      </c>
      <c r="AE279" s="31">
        <f t="shared" si="176"/>
        <v>-27.289005260100847</v>
      </c>
      <c r="AF279" s="31">
        <f t="shared" si="177"/>
        <v>-125.55254795185834</v>
      </c>
      <c r="AG279" s="31">
        <f t="shared" si="200"/>
        <v>92.110410468749379</v>
      </c>
      <c r="AH279" s="31">
        <f t="shared" si="178"/>
        <v>-98.225302228602729</v>
      </c>
      <c r="AI279" s="31">
        <f t="shared" si="179"/>
        <v>-89.999297158299257</v>
      </c>
      <c r="AJ279" s="31">
        <f t="shared" si="180"/>
        <v>22.235488393017306</v>
      </c>
      <c r="AK279" s="31">
        <f t="shared" si="181"/>
        <v>85.566142189449707</v>
      </c>
      <c r="AL279" s="32">
        <f t="shared" si="182"/>
        <v>-0.6058012719274829</v>
      </c>
      <c r="AM279" s="31">
        <f t="shared" si="183"/>
        <v>-21.151243531575506</v>
      </c>
      <c r="AN279" s="31">
        <f t="shared" si="184"/>
        <v>15.514795361236473</v>
      </c>
      <c r="AO279" s="31">
        <f t="shared" si="185"/>
        <v>-25.584398500425056</v>
      </c>
      <c r="AP279" s="30">
        <f t="shared" si="201"/>
        <v>23.609121289162623</v>
      </c>
      <c r="AQ279" s="30">
        <f t="shared" si="202"/>
        <v>-26.68237036067254</v>
      </c>
      <c r="AR279" s="31">
        <f t="shared" si="186"/>
        <v>-14.847458970374291</v>
      </c>
      <c r="AS279" s="33">
        <f t="shared" si="187"/>
        <v>-151.13694645228341</v>
      </c>
      <c r="AT279" s="31">
        <f t="shared" si="188"/>
        <v>1.3747531427156513E-8</v>
      </c>
      <c r="AU279" s="31">
        <f t="shared" si="189"/>
        <v>3.2236126887726204E-3</v>
      </c>
      <c r="AV279" s="32">
        <f t="shared" si="190"/>
        <v>-2.9510349131513825E-11</v>
      </c>
      <c r="AW279" s="31">
        <f t="shared" si="191"/>
        <v>-1.4935657261004259E-4</v>
      </c>
      <c r="AX279" s="34">
        <f t="shared" si="192"/>
        <v>1.3718021078024998E-8</v>
      </c>
      <c r="AY279" s="35">
        <f t="shared" si="193"/>
        <v>3.0742561161625779E-3</v>
      </c>
      <c r="AZ279" s="10">
        <f t="shared" si="194"/>
        <v>-14.84745895665627</v>
      </c>
      <c r="BA279" s="10">
        <f t="shared" si="195"/>
        <v>-151.13387219616726</v>
      </c>
      <c r="BB279" s="10">
        <f t="shared" si="196"/>
        <v>28.86612780383274</v>
      </c>
      <c r="BC279" s="48"/>
      <c r="BD279" s="46">
        <f t="shared" si="197"/>
        <v>-15</v>
      </c>
      <c r="BE279" s="46">
        <f t="shared" si="198"/>
        <v>-151</v>
      </c>
      <c r="BF279" s="46">
        <f t="shared" si="199"/>
        <v>29</v>
      </c>
    </row>
    <row r="280" spans="22:58" x14ac:dyDescent="0.2">
      <c r="V280" s="29">
        <v>3.76000000000001</v>
      </c>
      <c r="W280" s="38">
        <f t="shared" si="169"/>
        <v>57543.9937337171</v>
      </c>
      <c r="X280" s="30">
        <f t="shared" si="203"/>
        <v>-0.43247621687911453</v>
      </c>
      <c r="Y280" s="31">
        <f t="shared" si="170"/>
        <v>-29.181647693844379</v>
      </c>
      <c r="Z280" s="31">
        <f t="shared" si="171"/>
        <v>-88.008741339149211</v>
      </c>
      <c r="AA280" s="31">
        <f t="shared" si="172"/>
        <v>2.2028303013488499</v>
      </c>
      <c r="AB280" s="31">
        <f t="shared" si="173"/>
        <v>-39.104741103225713</v>
      </c>
      <c r="AC280" s="31">
        <f t="shared" si="174"/>
        <v>1.0496112515026967E-3</v>
      </c>
      <c r="AD280" s="31">
        <f t="shared" si="175"/>
        <v>0.89070926284237528</v>
      </c>
      <c r="AE280" s="31">
        <f t="shared" si="176"/>
        <v>-27.410243998123139</v>
      </c>
      <c r="AF280" s="31">
        <f t="shared" si="177"/>
        <v>-126.22277317953255</v>
      </c>
      <c r="AG280" s="31">
        <f t="shared" si="200"/>
        <v>92.110410468749379</v>
      </c>
      <c r="AH280" s="31">
        <f t="shared" si="178"/>
        <v>-98.425302228573315</v>
      </c>
      <c r="AI280" s="31">
        <f t="shared" si="179"/>
        <v>-89.999313156929588</v>
      </c>
      <c r="AJ280" s="31">
        <f t="shared" si="180"/>
        <v>22.434320029603576</v>
      </c>
      <c r="AK280" s="31">
        <f t="shared" si="181"/>
        <v>85.666680237636925</v>
      </c>
      <c r="AL280" s="32">
        <f t="shared" si="182"/>
        <v>-0.63236855712207607</v>
      </c>
      <c r="AM280" s="31">
        <f t="shared" si="183"/>
        <v>-21.598995838053938</v>
      </c>
      <c r="AN280" s="31">
        <f t="shared" si="184"/>
        <v>15.487059712657564</v>
      </c>
      <c r="AO280" s="31">
        <f t="shared" si="185"/>
        <v>-25.931628757346601</v>
      </c>
      <c r="AP280" s="30">
        <f t="shared" si="201"/>
        <v>23.609121289162623</v>
      </c>
      <c r="AQ280" s="30">
        <f t="shared" si="202"/>
        <v>-26.68237036067254</v>
      </c>
      <c r="AR280" s="31">
        <f t="shared" si="186"/>
        <v>-14.996433356975492</v>
      </c>
      <c r="AS280" s="33">
        <f t="shared" si="187"/>
        <v>-152.15440193687914</v>
      </c>
      <c r="AT280" s="31">
        <f t="shared" si="188"/>
        <v>1.4395434121060042E-8</v>
      </c>
      <c r="AU280" s="31">
        <f t="shared" si="189"/>
        <v>3.2987002740843029E-3</v>
      </c>
      <c r="AV280" s="32">
        <f t="shared" si="190"/>
        <v>-3.09009093382885E-11</v>
      </c>
      <c r="AW280" s="31">
        <f t="shared" si="191"/>
        <v>-1.5283553410291186E-4</v>
      </c>
      <c r="AX280" s="34">
        <f t="shared" si="192"/>
        <v>1.4364533211721753E-8</v>
      </c>
      <c r="AY280" s="35">
        <f t="shared" si="193"/>
        <v>3.1458647399813912E-3</v>
      </c>
      <c r="AZ280" s="10">
        <f t="shared" si="194"/>
        <v>-14.99643334261096</v>
      </c>
      <c r="BA280" s="10">
        <f t="shared" si="195"/>
        <v>-152.15125607213915</v>
      </c>
      <c r="BB280" s="10">
        <f t="shared" si="196"/>
        <v>27.848743927860852</v>
      </c>
      <c r="BC280" s="37"/>
      <c r="BD280" s="46">
        <f t="shared" si="197"/>
        <v>-15</v>
      </c>
      <c r="BE280" s="46">
        <f t="shared" si="198"/>
        <v>-152</v>
      </c>
      <c r="BF280" s="46">
        <f t="shared" si="199"/>
        <v>28</v>
      </c>
    </row>
    <row r="281" spans="22:58" x14ac:dyDescent="0.2">
      <c r="V281" s="29">
        <v>3.7700000000000098</v>
      </c>
      <c r="W281" s="38">
        <f t="shared" si="169"/>
        <v>58884.365535560224</v>
      </c>
      <c r="X281" s="30">
        <f t="shared" si="203"/>
        <v>-0.43247621687911453</v>
      </c>
      <c r="Y281" s="31">
        <f t="shared" si="170"/>
        <v>-29.381411691997261</v>
      </c>
      <c r="Z281" s="31">
        <f t="shared" si="171"/>
        <v>-88.054032665950544</v>
      </c>
      <c r="AA281" s="31">
        <f t="shared" si="172"/>
        <v>2.2835034940606991</v>
      </c>
      <c r="AB281" s="31">
        <f t="shared" si="173"/>
        <v>-39.751931946963026</v>
      </c>
      <c r="AC281" s="31">
        <f t="shared" si="174"/>
        <v>1.0990716470409855E-3</v>
      </c>
      <c r="AD281" s="31">
        <f t="shared" si="175"/>
        <v>0.91145308662387925</v>
      </c>
      <c r="AE281" s="31">
        <f t="shared" si="176"/>
        <v>-27.529285343168635</v>
      </c>
      <c r="AF281" s="31">
        <f t="shared" si="177"/>
        <v>-126.89451152628969</v>
      </c>
      <c r="AG281" s="31">
        <f t="shared" si="200"/>
        <v>92.110410468749379</v>
      </c>
      <c r="AH281" s="31">
        <f t="shared" si="178"/>
        <v>-98.625302228545195</v>
      </c>
      <c r="AI281" s="31">
        <f t="shared" si="179"/>
        <v>-89.999328791386631</v>
      </c>
      <c r="AJ281" s="31">
        <f t="shared" si="180"/>
        <v>22.633203957711117</v>
      </c>
      <c r="AK281" s="31">
        <f t="shared" si="181"/>
        <v>85.76495560175016</v>
      </c>
      <c r="AL281" s="32">
        <f t="shared" si="182"/>
        <v>-0.66001482070290229</v>
      </c>
      <c r="AM281" s="31">
        <f t="shared" si="183"/>
        <v>-22.054326928274438</v>
      </c>
      <c r="AN281" s="31">
        <f t="shared" si="184"/>
        <v>15.4582973772124</v>
      </c>
      <c r="AO281" s="31">
        <f t="shared" si="185"/>
        <v>-26.28870011791091</v>
      </c>
      <c r="AP281" s="30">
        <f t="shared" si="201"/>
        <v>23.609121289162623</v>
      </c>
      <c r="AQ281" s="30">
        <f t="shared" si="202"/>
        <v>-26.68237036067254</v>
      </c>
      <c r="AR281" s="31">
        <f t="shared" si="186"/>
        <v>-15.144237037466151</v>
      </c>
      <c r="AS281" s="33">
        <f t="shared" si="187"/>
        <v>-153.18321164420061</v>
      </c>
      <c r="AT281" s="31">
        <f t="shared" si="188"/>
        <v>1.507386935110832E-8</v>
      </c>
      <c r="AU281" s="31">
        <f t="shared" si="189"/>
        <v>3.3755368739292928E-3</v>
      </c>
      <c r="AV281" s="32">
        <f t="shared" si="190"/>
        <v>-3.2357043812789264E-11</v>
      </c>
      <c r="AW281" s="31">
        <f t="shared" si="191"/>
        <v>-1.5639553101897815E-4</v>
      </c>
      <c r="AX281" s="34">
        <f t="shared" si="192"/>
        <v>1.504151230729553E-8</v>
      </c>
      <c r="AY281" s="35">
        <f t="shared" si="193"/>
        <v>3.2191413429103147E-3</v>
      </c>
      <c r="AZ281" s="10">
        <f t="shared" si="194"/>
        <v>-15.144237022424639</v>
      </c>
      <c r="BA281" s="10">
        <f t="shared" si="195"/>
        <v>-153.17999250285771</v>
      </c>
      <c r="BB281" s="10">
        <f t="shared" si="196"/>
        <v>26.820007497142285</v>
      </c>
      <c r="BC281" s="37"/>
      <c r="BD281" s="46">
        <f t="shared" si="197"/>
        <v>-15</v>
      </c>
      <c r="BE281" s="46">
        <f t="shared" si="198"/>
        <v>-153</v>
      </c>
      <c r="BF281" s="46">
        <f t="shared" si="199"/>
        <v>27</v>
      </c>
    </row>
    <row r="282" spans="22:58" x14ac:dyDescent="0.2">
      <c r="V282" s="29">
        <v>3.78000000000001</v>
      </c>
      <c r="W282" s="36">
        <f t="shared" si="169"/>
        <v>60255.958607437242</v>
      </c>
      <c r="X282" s="30">
        <f t="shared" si="203"/>
        <v>-0.43247621687911453</v>
      </c>
      <c r="Y282" s="31">
        <f t="shared" si="170"/>
        <v>-29.581186300010511</v>
      </c>
      <c r="Z282" s="31">
        <f t="shared" si="171"/>
        <v>-88.098295387250403</v>
      </c>
      <c r="AA282" s="31">
        <f t="shared" si="172"/>
        <v>2.3664026820334509</v>
      </c>
      <c r="AB282" s="31">
        <f t="shared" si="173"/>
        <v>-40.401842850446201</v>
      </c>
      <c r="AC282" s="31">
        <f t="shared" si="174"/>
        <v>1.1508624354813317E-3</v>
      </c>
      <c r="AD282" s="31">
        <f t="shared" si="175"/>
        <v>0.9326798487132042</v>
      </c>
      <c r="AE282" s="31">
        <f t="shared" si="176"/>
        <v>-27.646108972420691</v>
      </c>
      <c r="AF282" s="31">
        <f t="shared" si="177"/>
        <v>-127.5674583889834</v>
      </c>
      <c r="AG282" s="31">
        <f t="shared" si="200"/>
        <v>92.110410468749379</v>
      </c>
      <c r="AH282" s="31">
        <f t="shared" si="178"/>
        <v>-98.825302228518396</v>
      </c>
      <c r="AI282" s="31">
        <f t="shared" si="179"/>
        <v>-89.999344069959989</v>
      </c>
      <c r="AJ282" s="31">
        <f t="shared" si="180"/>
        <v>22.832137849520461</v>
      </c>
      <c r="AK282" s="31">
        <f t="shared" si="181"/>
        <v>85.861018074377128</v>
      </c>
      <c r="AL282" s="32">
        <f t="shared" si="182"/>
        <v>-0.68877661533791279</v>
      </c>
      <c r="AM282" s="31">
        <f t="shared" si="183"/>
        <v>-22.517248112998875</v>
      </c>
      <c r="AN282" s="31">
        <f t="shared" si="184"/>
        <v>15.42846947441353</v>
      </c>
      <c r="AO282" s="31">
        <f t="shared" si="185"/>
        <v>-26.655574108581735</v>
      </c>
      <c r="AP282" s="30">
        <f t="shared" si="201"/>
        <v>23.609121289162623</v>
      </c>
      <c r="AQ282" s="30">
        <f t="shared" si="202"/>
        <v>-26.68237036067254</v>
      </c>
      <c r="AR282" s="31">
        <f t="shared" si="186"/>
        <v>-15.290888569517078</v>
      </c>
      <c r="AS282" s="33">
        <f t="shared" si="187"/>
        <v>-154.22303249756513</v>
      </c>
      <c r="AT282" s="31">
        <f t="shared" si="188"/>
        <v>1.5784279751181531E-8</v>
      </c>
      <c r="AU282" s="31">
        <f t="shared" si="189"/>
        <v>3.4541632280887932E-3</v>
      </c>
      <c r="AV282" s="32">
        <f t="shared" si="190"/>
        <v>-3.3882609864882384E-11</v>
      </c>
      <c r="AW282" s="31">
        <f t="shared" si="191"/>
        <v>-1.6003845091572922E-4</v>
      </c>
      <c r="AX282" s="34">
        <f t="shared" si="192"/>
        <v>1.575039714131665E-8</v>
      </c>
      <c r="AY282" s="35">
        <f t="shared" si="193"/>
        <v>3.294124777173064E-3</v>
      </c>
      <c r="AZ282" s="10">
        <f t="shared" si="194"/>
        <v>-15.290888553766681</v>
      </c>
      <c r="BA282" s="10">
        <f t="shared" si="195"/>
        <v>-154.21973837278796</v>
      </c>
      <c r="BB282" s="10">
        <f t="shared" si="196"/>
        <v>25.780261627212042</v>
      </c>
      <c r="BC282" s="48"/>
      <c r="BD282" s="46">
        <f t="shared" si="197"/>
        <v>-15</v>
      </c>
      <c r="BE282" s="46">
        <f t="shared" si="198"/>
        <v>-154</v>
      </c>
      <c r="BF282" s="46">
        <f t="shared" si="199"/>
        <v>26</v>
      </c>
    </row>
    <row r="283" spans="22:58" x14ac:dyDescent="0.2">
      <c r="V283" s="29">
        <v>3.7900000000000098</v>
      </c>
      <c r="W283" s="38">
        <f t="shared" si="169"/>
        <v>61659.500186149708</v>
      </c>
      <c r="X283" s="30">
        <f t="shared" si="203"/>
        <v>-0.43247621687911453</v>
      </c>
      <c r="Y283" s="31">
        <f t="shared" si="170"/>
        <v>-29.780971041414027</v>
      </c>
      <c r="Z283" s="31">
        <f t="shared" si="171"/>
        <v>-88.141552760279765</v>
      </c>
      <c r="AA283" s="31">
        <f t="shared" si="172"/>
        <v>2.4515454601216611</v>
      </c>
      <c r="AB283" s="31">
        <f t="shared" si="173"/>
        <v>-41.05414948185674</v>
      </c>
      <c r="AC283" s="31">
        <f t="shared" si="174"/>
        <v>1.2050933866235092E-3</v>
      </c>
      <c r="AD283" s="31">
        <f t="shared" si="175"/>
        <v>0.95440078049968458</v>
      </c>
      <c r="AE283" s="31">
        <f t="shared" si="176"/>
        <v>-27.760696704784856</v>
      </c>
      <c r="AF283" s="31">
        <f t="shared" si="177"/>
        <v>-128.24130146163682</v>
      </c>
      <c r="AG283" s="31">
        <f t="shared" si="200"/>
        <v>92.110410468749379</v>
      </c>
      <c r="AH283" s="31">
        <f t="shared" si="178"/>
        <v>-99.025302228492777</v>
      </c>
      <c r="AI283" s="31">
        <f t="shared" si="179"/>
        <v>-89.999359000750573</v>
      </c>
      <c r="AJ283" s="31">
        <f t="shared" si="180"/>
        <v>23.03111947973871</v>
      </c>
      <c r="AK283" s="31">
        <f t="shared" si="181"/>
        <v>85.954916427641749</v>
      </c>
      <c r="AL283" s="32">
        <f t="shared" si="182"/>
        <v>-0.71869113957440289</v>
      </c>
      <c r="AM283" s="31">
        <f t="shared" si="183"/>
        <v>-22.987763029560679</v>
      </c>
      <c r="AN283" s="31">
        <f t="shared" si="184"/>
        <v>15.397536580420908</v>
      </c>
      <c r="AO283" s="31">
        <f t="shared" si="185"/>
        <v>-27.032205602669503</v>
      </c>
      <c r="AP283" s="30">
        <f t="shared" si="201"/>
        <v>23.609121289162623</v>
      </c>
      <c r="AQ283" s="30">
        <f t="shared" si="202"/>
        <v>-26.68237036067254</v>
      </c>
      <c r="AR283" s="31">
        <f t="shared" si="186"/>
        <v>-15.436409195873864</v>
      </c>
      <c r="AS283" s="33">
        <f t="shared" si="187"/>
        <v>-155.27350706430633</v>
      </c>
      <c r="AT283" s="31">
        <f t="shared" si="188"/>
        <v>1.6528169672116794E-8</v>
      </c>
      <c r="AU283" s="31">
        <f t="shared" si="189"/>
        <v>3.5346210252953183E-3</v>
      </c>
      <c r="AV283" s="32">
        <f t="shared" si="190"/>
        <v>-3.5479536149500999E-11</v>
      </c>
      <c r="AW283" s="31">
        <f t="shared" si="191"/>
        <v>-1.6376622531751302E-4</v>
      </c>
      <c r="AX283" s="34">
        <f t="shared" si="192"/>
        <v>1.6492690135967292E-8</v>
      </c>
      <c r="AY283" s="35">
        <f t="shared" si="193"/>
        <v>3.3708547999778053E-3</v>
      </c>
      <c r="AZ283" s="10">
        <f t="shared" si="194"/>
        <v>-15.436409179381174</v>
      </c>
      <c r="BA283" s="10">
        <f t="shared" si="195"/>
        <v>-155.27013620950635</v>
      </c>
      <c r="BB283" s="10">
        <f t="shared" si="196"/>
        <v>24.729863790493653</v>
      </c>
      <c r="BC283" s="37"/>
      <c r="BD283" s="46">
        <f t="shared" si="197"/>
        <v>-15</v>
      </c>
      <c r="BE283" s="46">
        <f t="shared" si="198"/>
        <v>-155</v>
      </c>
      <c r="BF283" s="46">
        <f t="shared" si="199"/>
        <v>25</v>
      </c>
    </row>
    <row r="284" spans="22:58" x14ac:dyDescent="0.2">
      <c r="V284" s="29">
        <v>3.80000000000001</v>
      </c>
      <c r="W284" s="38">
        <f t="shared" si="169"/>
        <v>63095.734448020849</v>
      </c>
      <c r="X284" s="30">
        <f t="shared" si="203"/>
        <v>-0.43247621687911453</v>
      </c>
      <c r="Y284" s="31">
        <f t="shared" si="170"/>
        <v>-29.980765461089995</v>
      </c>
      <c r="Z284" s="31">
        <f t="shared" si="171"/>
        <v>-88.183827523303947</v>
      </c>
      <c r="AA284" s="31">
        <f t="shared" si="172"/>
        <v>2.538947227606096</v>
      </c>
      <c r="AB284" s="31">
        <f t="shared" si="173"/>
        <v>-41.708521358097649</v>
      </c>
      <c r="AC284" s="31">
        <f t="shared" si="174"/>
        <v>1.2618794379489393E-3</v>
      </c>
      <c r="AD284" s="31">
        <f t="shared" si="175"/>
        <v>0.9766273737209985</v>
      </c>
      <c r="AE284" s="31">
        <f t="shared" si="176"/>
        <v>-27.873032570925062</v>
      </c>
      <c r="AF284" s="31">
        <f t="shared" si="177"/>
        <v>-128.91572150768062</v>
      </c>
      <c r="AG284" s="31">
        <f t="shared" si="200"/>
        <v>92.110410468749379</v>
      </c>
      <c r="AH284" s="31">
        <f t="shared" si="178"/>
        <v>-99.225302228468308</v>
      </c>
      <c r="AI284" s="31">
        <f t="shared" si="179"/>
        <v>-89.999373591674853</v>
      </c>
      <c r="AJ284" s="31">
        <f t="shared" si="180"/>
        <v>23.230146721180304</v>
      </c>
      <c r="AK284" s="31">
        <f t="shared" si="181"/>
        <v>86.046698429038159</v>
      </c>
      <c r="AL284" s="32">
        <f t="shared" si="182"/>
        <v>-0.74979620013475068</v>
      </c>
      <c r="AM284" s="31">
        <f t="shared" si="183"/>
        <v>-23.465867248167445</v>
      </c>
      <c r="AN284" s="31">
        <f t="shared" si="184"/>
        <v>15.365458761326623</v>
      </c>
      <c r="AO284" s="31">
        <f t="shared" si="185"/>
        <v>-27.41854241080414</v>
      </c>
      <c r="AP284" s="30">
        <f t="shared" si="201"/>
        <v>23.609121289162623</v>
      </c>
      <c r="AQ284" s="30">
        <f t="shared" si="202"/>
        <v>-26.68237036067254</v>
      </c>
      <c r="AR284" s="31">
        <f t="shared" si="186"/>
        <v>-15.580822881108356</v>
      </c>
      <c r="AS284" s="33">
        <f t="shared" si="187"/>
        <v>-156.33426391848477</v>
      </c>
      <c r="AT284" s="31">
        <f t="shared" si="188"/>
        <v>1.7307118682292572E-8</v>
      </c>
      <c r="AU284" s="31">
        <f t="shared" si="189"/>
        <v>3.6169529253366685E-3</v>
      </c>
      <c r="AV284" s="32">
        <f t="shared" si="190"/>
        <v>-3.7151679976511395E-11</v>
      </c>
      <c r="AW284" s="31">
        <f t="shared" si="191"/>
        <v>-1.6758083073966062E-4</v>
      </c>
      <c r="AX284" s="34">
        <f t="shared" si="192"/>
        <v>1.7269967002316061E-8</v>
      </c>
      <c r="AY284" s="35">
        <f t="shared" si="193"/>
        <v>3.4493720945970078E-3</v>
      </c>
      <c r="AZ284" s="10">
        <f t="shared" si="194"/>
        <v>-15.580822863838389</v>
      </c>
      <c r="BA284" s="10">
        <f t="shared" si="195"/>
        <v>-156.33081454639017</v>
      </c>
      <c r="BB284" s="10">
        <f t="shared" si="196"/>
        <v>23.669185453609828</v>
      </c>
      <c r="BC284" s="37"/>
      <c r="BD284" s="46">
        <f t="shared" si="197"/>
        <v>-16</v>
      </c>
      <c r="BE284" s="46">
        <f t="shared" si="198"/>
        <v>-156</v>
      </c>
      <c r="BF284" s="46">
        <f t="shared" si="199"/>
        <v>24</v>
      </c>
    </row>
    <row r="285" spans="22:58" x14ac:dyDescent="0.2">
      <c r="V285" s="29">
        <v>3.8100000000000098</v>
      </c>
      <c r="W285" s="36">
        <f t="shared" si="169"/>
        <v>64565.422903467101</v>
      </c>
      <c r="X285" s="30">
        <f t="shared" si="203"/>
        <v>-0.43247621687911453</v>
      </c>
      <c r="Y285" s="31">
        <f t="shared" si="170"/>
        <v>-30.180569124319952</v>
      </c>
      <c r="Z285" s="31">
        <f t="shared" si="171"/>
        <v>-88.225141906741968</v>
      </c>
      <c r="AA285" s="31">
        <f t="shared" si="172"/>
        <v>2.6286211251209912</v>
      </c>
      <c r="AB285" s="31">
        <f t="shared" si="173"/>
        <v>-42.364622649483763</v>
      </c>
      <c r="AC285" s="31">
        <f t="shared" si="174"/>
        <v>1.3213409376149172E-3</v>
      </c>
      <c r="AD285" s="31">
        <f t="shared" si="175"/>
        <v>0.9993713864371202</v>
      </c>
      <c r="AE285" s="31">
        <f t="shared" si="176"/>
        <v>-27.98310287514046</v>
      </c>
      <c r="AF285" s="31">
        <f t="shared" si="177"/>
        <v>-129.5903931697886</v>
      </c>
      <c r="AG285" s="31">
        <f t="shared" si="200"/>
        <v>92.110410468749379</v>
      </c>
      <c r="AH285" s="31">
        <f t="shared" si="178"/>
        <v>-99.425302228444949</v>
      </c>
      <c r="AI285" s="31">
        <f t="shared" si="179"/>
        <v>-89.999387850469148</v>
      </c>
      <c r="AJ285" s="31">
        <f t="shared" si="180"/>
        <v>23.429217540529525</v>
      </c>
      <c r="AK285" s="31">
        <f t="shared" si="181"/>
        <v>86.136410857382245</v>
      </c>
      <c r="AL285" s="32">
        <f t="shared" si="182"/>
        <v>-0.78213016968046667</v>
      </c>
      <c r="AM285" s="31">
        <f t="shared" si="183"/>
        <v>-23.951547880456726</v>
      </c>
      <c r="AN285" s="31">
        <f t="shared" si="184"/>
        <v>15.332195611153487</v>
      </c>
      <c r="AO285" s="31">
        <f t="shared" si="185"/>
        <v>-27.814524873543629</v>
      </c>
      <c r="AP285" s="30">
        <f t="shared" si="201"/>
        <v>23.609121289162623</v>
      </c>
      <c r="AQ285" s="30">
        <f t="shared" si="202"/>
        <v>-26.68237036067254</v>
      </c>
      <c r="AR285" s="31">
        <f t="shared" si="186"/>
        <v>-15.72415633549689</v>
      </c>
      <c r="AS285" s="33">
        <f t="shared" si="187"/>
        <v>-157.40491804333223</v>
      </c>
      <c r="AT285" s="31">
        <f t="shared" si="188"/>
        <v>1.8122777710318731E-8</v>
      </c>
      <c r="AU285" s="31">
        <f t="shared" si="189"/>
        <v>3.7012025816746748E-3</v>
      </c>
      <c r="AV285" s="32">
        <f t="shared" si="190"/>
        <v>-3.8902898655779828E-11</v>
      </c>
      <c r="AW285" s="31">
        <f t="shared" si="191"/>
        <v>-1.7148428973645882E-4</v>
      </c>
      <c r="AX285" s="34">
        <f t="shared" si="192"/>
        <v>1.808387481166295E-8</v>
      </c>
      <c r="AY285" s="35">
        <f t="shared" si="193"/>
        <v>3.5297182919382161E-3</v>
      </c>
      <c r="AZ285" s="10">
        <f t="shared" si="194"/>
        <v>-15.724156317413016</v>
      </c>
      <c r="BA285" s="10">
        <f t="shared" si="195"/>
        <v>-157.4013883250403</v>
      </c>
      <c r="BB285" s="10">
        <f t="shared" si="196"/>
        <v>22.598611674959699</v>
      </c>
      <c r="BC285" s="48"/>
      <c r="BD285" s="46">
        <f t="shared" si="197"/>
        <v>-16</v>
      </c>
      <c r="BE285" s="46">
        <f t="shared" si="198"/>
        <v>-157</v>
      </c>
      <c r="BF285" s="46">
        <f t="shared" si="199"/>
        <v>23</v>
      </c>
    </row>
    <row r="286" spans="22:58" x14ac:dyDescent="0.2">
      <c r="V286" s="29">
        <v>3.8200000000000101</v>
      </c>
      <c r="W286" s="38">
        <f t="shared" si="169"/>
        <v>66069.344800761188</v>
      </c>
      <c r="X286" s="30">
        <f t="shared" si="203"/>
        <v>-0.43247621687911453</v>
      </c>
      <c r="Y286" s="31">
        <f t="shared" si="170"/>
        <v>-30.380381615874036</v>
      </c>
      <c r="Z286" s="31">
        <f t="shared" si="171"/>
        <v>-88.265517644078898</v>
      </c>
      <c r="AA286" s="31">
        <f t="shared" si="172"/>
        <v>2.7205779803154675</v>
      </c>
      <c r="AB286" s="31">
        <f t="shared" si="173"/>
        <v>-43.022113017811428</v>
      </c>
      <c r="AC286" s="31">
        <f t="shared" si="174"/>
        <v>1.3836038988636692E-3</v>
      </c>
      <c r="AD286" s="31">
        <f t="shared" si="175"/>
        <v>1.0226448491369875</v>
      </c>
      <c r="AE286" s="31">
        <f t="shared" si="176"/>
        <v>-28.090896248538819</v>
      </c>
      <c r="AF286" s="31">
        <f t="shared" si="177"/>
        <v>-130.26498581275334</v>
      </c>
      <c r="AG286" s="31">
        <f t="shared" si="200"/>
        <v>92.110410468749379</v>
      </c>
      <c r="AH286" s="31">
        <f t="shared" si="178"/>
        <v>-99.625302228422626</v>
      </c>
      <c r="AI286" s="31">
        <f t="shared" si="179"/>
        <v>-89.999401784693646</v>
      </c>
      <c r="AJ286" s="31">
        <f t="shared" si="180"/>
        <v>23.628329994278452</v>
      </c>
      <c r="AK286" s="31">
        <f t="shared" si="181"/>
        <v>86.224099518847851</v>
      </c>
      <c r="AL286" s="32">
        <f t="shared" si="182"/>
        <v>-0.81573193990819359</v>
      </c>
      <c r="AM286" s="31">
        <f t="shared" si="183"/>
        <v>-24.444783192479878</v>
      </c>
      <c r="AN286" s="31">
        <f t="shared" si="184"/>
        <v>15.297706294697011</v>
      </c>
      <c r="AO286" s="31">
        <f t="shared" si="185"/>
        <v>-28.220085458325673</v>
      </c>
      <c r="AP286" s="30">
        <f t="shared" si="201"/>
        <v>23.609121289162623</v>
      </c>
      <c r="AQ286" s="30">
        <f t="shared" si="202"/>
        <v>-26.68237036067254</v>
      </c>
      <c r="AR286" s="31">
        <f t="shared" si="186"/>
        <v>-15.866439025351724</v>
      </c>
      <c r="AS286" s="33">
        <f t="shared" si="187"/>
        <v>-158.48507127107902</v>
      </c>
      <c r="AT286" s="31">
        <f t="shared" si="188"/>
        <v>1.8976876759656137E-8</v>
      </c>
      <c r="AU286" s="31">
        <f t="shared" si="189"/>
        <v>3.7874146645908479E-3</v>
      </c>
      <c r="AV286" s="32">
        <f t="shared" si="190"/>
        <v>-4.0737049497172593E-11</v>
      </c>
      <c r="AW286" s="31">
        <f t="shared" si="191"/>
        <v>-1.7547867197353608E-4</v>
      </c>
      <c r="AX286" s="34">
        <f t="shared" si="192"/>
        <v>1.8936139710158964E-8</v>
      </c>
      <c r="AY286" s="35">
        <f t="shared" si="193"/>
        <v>3.6119359926173118E-3</v>
      </c>
      <c r="AZ286" s="10">
        <f t="shared" si="194"/>
        <v>-15.866439006415584</v>
      </c>
      <c r="BA286" s="10">
        <f t="shared" si="195"/>
        <v>-158.48145933508641</v>
      </c>
      <c r="BB286" s="10">
        <f t="shared" si="196"/>
        <v>21.518540664913587</v>
      </c>
      <c r="BC286" s="37"/>
      <c r="BD286" s="46">
        <f t="shared" si="197"/>
        <v>-16</v>
      </c>
      <c r="BE286" s="46">
        <f t="shared" si="198"/>
        <v>-158</v>
      </c>
      <c r="BF286" s="46">
        <f t="shared" si="199"/>
        <v>22</v>
      </c>
    </row>
    <row r="287" spans="22:58" x14ac:dyDescent="0.2">
      <c r="V287" s="29">
        <v>3.8300000000000098</v>
      </c>
      <c r="W287" s="38">
        <f t="shared" si="169"/>
        <v>67608.29753919979</v>
      </c>
      <c r="X287" s="30">
        <f t="shared" si="203"/>
        <v>-0.43247621687911453</v>
      </c>
      <c r="Y287" s="31">
        <f t="shared" si="170"/>
        <v>-30.580202539140657</v>
      </c>
      <c r="Z287" s="31">
        <f t="shared" si="171"/>
        <v>-88.304975982572728</v>
      </c>
      <c r="AA287" s="31">
        <f t="shared" si="172"/>
        <v>2.8148262627218328</v>
      </c>
      <c r="AB287" s="31">
        <f t="shared" si="173"/>
        <v>-43.680648482865877</v>
      </c>
      <c r="AC287" s="31">
        <f t="shared" si="174"/>
        <v>1.4488002663543536E-3</v>
      </c>
      <c r="AD287" s="31">
        <f t="shared" si="175"/>
        <v>1.0464600709804996</v>
      </c>
      <c r="AE287" s="31">
        <f t="shared" si="176"/>
        <v>-28.196403693031584</v>
      </c>
      <c r="AF287" s="31">
        <f t="shared" si="177"/>
        <v>-130.93916439445812</v>
      </c>
      <c r="AG287" s="31">
        <f t="shared" si="200"/>
        <v>92.110410468749379</v>
      </c>
      <c r="AH287" s="31">
        <f t="shared" si="178"/>
        <v>-99.825302228401327</v>
      </c>
      <c r="AI287" s="31">
        <f t="shared" si="179"/>
        <v>-89.999415401736485</v>
      </c>
      <c r="AJ287" s="31">
        <f t="shared" si="180"/>
        <v>23.827482224833592</v>
      </c>
      <c r="AK287" s="31">
        <f t="shared" si="181"/>
        <v>86.30980926305746</v>
      </c>
      <c r="AL287" s="32">
        <f t="shared" si="182"/>
        <v>-0.85064086986289145</v>
      </c>
      <c r="AM287" s="31">
        <f t="shared" si="183"/>
        <v>-24.945542224450694</v>
      </c>
      <c r="AN287" s="31">
        <f t="shared" si="184"/>
        <v>15.261949595318752</v>
      </c>
      <c r="AO287" s="31">
        <f t="shared" si="185"/>
        <v>-28.635148363129719</v>
      </c>
      <c r="AP287" s="30">
        <f t="shared" si="201"/>
        <v>23.609121289162623</v>
      </c>
      <c r="AQ287" s="30">
        <f t="shared" si="202"/>
        <v>-26.68237036067254</v>
      </c>
      <c r="AR287" s="31">
        <f t="shared" si="186"/>
        <v>-16.007703169222751</v>
      </c>
      <c r="AS287" s="33">
        <f t="shared" si="187"/>
        <v>-159.57431275758785</v>
      </c>
      <c r="AT287" s="31">
        <f t="shared" si="188"/>
        <v>1.9871230694581364E-8</v>
      </c>
      <c r="AU287" s="31">
        <f t="shared" si="189"/>
        <v>3.8756348848711375E-3</v>
      </c>
      <c r="AV287" s="32">
        <f t="shared" si="190"/>
        <v>-4.2656061155622845E-11</v>
      </c>
      <c r="AW287" s="31">
        <f t="shared" si="191"/>
        <v>-1.7956609532522613E-4</v>
      </c>
      <c r="AX287" s="34">
        <f t="shared" si="192"/>
        <v>1.9828574633425742E-8</v>
      </c>
      <c r="AY287" s="35">
        <f t="shared" si="193"/>
        <v>3.6960687895459116E-3</v>
      </c>
      <c r="AZ287" s="10">
        <f t="shared" si="194"/>
        <v>-16.007703149394175</v>
      </c>
      <c r="BA287" s="10">
        <f t="shared" si="195"/>
        <v>-159.57061668879831</v>
      </c>
      <c r="BB287" s="10">
        <f t="shared" si="196"/>
        <v>20.42938331120169</v>
      </c>
      <c r="BC287" s="37"/>
      <c r="BD287" s="46">
        <f t="shared" si="197"/>
        <v>-16</v>
      </c>
      <c r="BE287" s="46">
        <f t="shared" si="198"/>
        <v>-160</v>
      </c>
      <c r="BF287" s="46">
        <f t="shared" si="199"/>
        <v>20</v>
      </c>
    </row>
    <row r="288" spans="22:58" x14ac:dyDescent="0.2">
      <c r="V288" s="29">
        <v>3.8400000000000101</v>
      </c>
      <c r="W288" s="36">
        <f t="shared" si="169"/>
        <v>69183.097091895295</v>
      </c>
      <c r="X288" s="30">
        <f t="shared" si="203"/>
        <v>-0.43247621687911453</v>
      </c>
      <c r="Y288" s="31">
        <f t="shared" si="170"/>
        <v>-30.78003151529466</v>
      </c>
      <c r="Z288" s="31">
        <f t="shared" si="171"/>
        <v>-88.343537693757611</v>
      </c>
      <c r="AA288" s="31">
        <f t="shared" si="172"/>
        <v>2.911372048227725</v>
      </c>
      <c r="AB288" s="31">
        <f t="shared" si="173"/>
        <v>-44.339882312094232</v>
      </c>
      <c r="AC288" s="31">
        <f t="shared" si="174"/>
        <v>1.5170681949950619E-3</v>
      </c>
      <c r="AD288" s="31">
        <f t="shared" si="175"/>
        <v>1.0708296461785092</v>
      </c>
      <c r="AE288" s="31">
        <f t="shared" si="176"/>
        <v>-28.299618615751051</v>
      </c>
      <c r="AF288" s="31">
        <f t="shared" si="177"/>
        <v>-131.61259035967333</v>
      </c>
      <c r="AG288" s="31">
        <f t="shared" si="200"/>
        <v>92.110410468749379</v>
      </c>
      <c r="AH288" s="31">
        <f t="shared" si="178"/>
        <v>-100.02530222838098</v>
      </c>
      <c r="AI288" s="31">
        <f t="shared" si="179"/>
        <v>-89.999428708817589</v>
      </c>
      <c r="AJ288" s="31">
        <f t="shared" si="180"/>
        <v>24.026672456784834</v>
      </c>
      <c r="AK288" s="31">
        <f t="shared" si="181"/>
        <v>86.393583999199208</v>
      </c>
      <c r="AL288" s="32">
        <f t="shared" si="182"/>
        <v>-0.88689672937835207</v>
      </c>
      <c r="AM288" s="31">
        <f t="shared" si="183"/>
        <v>-25.453784419752836</v>
      </c>
      <c r="AN288" s="31">
        <f t="shared" si="184"/>
        <v>15.224883967774881</v>
      </c>
      <c r="AO288" s="31">
        <f t="shared" si="185"/>
        <v>-29.059629129371217</v>
      </c>
      <c r="AP288" s="30">
        <f t="shared" si="201"/>
        <v>23.609121289162623</v>
      </c>
      <c r="AQ288" s="30">
        <f t="shared" si="202"/>
        <v>-26.68237036067254</v>
      </c>
      <c r="AR288" s="31">
        <f t="shared" si="186"/>
        <v>-16.147983719486085</v>
      </c>
      <c r="AS288" s="33">
        <f t="shared" si="187"/>
        <v>-160.67221948904455</v>
      </c>
      <c r="AT288" s="31">
        <f t="shared" si="188"/>
        <v>2.0807731525566812E-8</v>
      </c>
      <c r="AU288" s="31">
        <f t="shared" si="189"/>
        <v>3.9659100180423961E-3</v>
      </c>
      <c r="AV288" s="32">
        <f t="shared" si="190"/>
        <v>-4.4665719595929997E-11</v>
      </c>
      <c r="AW288" s="31">
        <f t="shared" si="191"/>
        <v>-1.8374872699749342E-4</v>
      </c>
      <c r="AX288" s="34">
        <f t="shared" si="192"/>
        <v>2.0763065805970881E-8</v>
      </c>
      <c r="AY288" s="35">
        <f t="shared" si="193"/>
        <v>3.7821612910449026E-3</v>
      </c>
      <c r="AZ288" s="10">
        <f t="shared" si="194"/>
        <v>-16.147983698723021</v>
      </c>
      <c r="BA288" s="10">
        <f t="shared" si="195"/>
        <v>-160.66843732775351</v>
      </c>
      <c r="BB288" s="10">
        <f t="shared" si="196"/>
        <v>19.331562672246491</v>
      </c>
      <c r="BC288" s="48"/>
      <c r="BD288" s="46">
        <f t="shared" si="197"/>
        <v>-16</v>
      </c>
      <c r="BE288" s="46">
        <f t="shared" si="198"/>
        <v>-161</v>
      </c>
      <c r="BF288" s="46">
        <f t="shared" si="199"/>
        <v>19</v>
      </c>
    </row>
    <row r="289" spans="22:58" x14ac:dyDescent="0.2">
      <c r="V289" s="29">
        <v>3.8500000000000099</v>
      </c>
      <c r="W289" s="38">
        <f t="shared" si="169"/>
        <v>70794.578438415469</v>
      </c>
      <c r="X289" s="30">
        <f t="shared" si="203"/>
        <v>-0.43247621687911453</v>
      </c>
      <c r="Y289" s="31">
        <f t="shared" si="170"/>
        <v>-30.97986818250245</v>
      </c>
      <c r="Z289" s="31">
        <f t="shared" si="171"/>
        <v>-88.381223083745525</v>
      </c>
      <c r="AA289" s="31">
        <f t="shared" si="172"/>
        <v>3.0102189934672587</v>
      </c>
      <c r="AB289" s="31">
        <f t="shared" si="173"/>
        <v>-44.999465927899514</v>
      </c>
      <c r="AC289" s="31">
        <f t="shared" si="174"/>
        <v>1.5885523418320893E-3</v>
      </c>
      <c r="AD289" s="31">
        <f t="shared" si="175"/>
        <v>1.0957664605134951</v>
      </c>
      <c r="AE289" s="31">
        <f t="shared" si="176"/>
        <v>-28.400536853572472</v>
      </c>
      <c r="AF289" s="31">
        <f t="shared" si="177"/>
        <v>-132.28492255113156</v>
      </c>
      <c r="AG289" s="31">
        <f t="shared" si="200"/>
        <v>92.110410468749379</v>
      </c>
      <c r="AH289" s="31">
        <f t="shared" si="178"/>
        <v>-100.22530222836154</v>
      </c>
      <c r="AI289" s="31">
        <f t="shared" si="179"/>
        <v>-89.999441712992535</v>
      </c>
      <c r="AJ289" s="31">
        <f t="shared" si="180"/>
        <v>24.225898993330588</v>
      </c>
      <c r="AK289" s="31">
        <f t="shared" si="181"/>
        <v>86.475466712144652</v>
      </c>
      <c r="AL289" s="32">
        <f t="shared" si="182"/>
        <v>-0.92453963758350932</v>
      </c>
      <c r="AM289" s="31">
        <f t="shared" si="183"/>
        <v>-25.969459265848094</v>
      </c>
      <c r="AN289" s="31">
        <f t="shared" si="184"/>
        <v>15.186467596134916</v>
      </c>
      <c r="AO289" s="31">
        <f t="shared" si="185"/>
        <v>-29.493434266695978</v>
      </c>
      <c r="AP289" s="30">
        <f t="shared" si="201"/>
        <v>23.609121289162623</v>
      </c>
      <c r="AQ289" s="30">
        <f t="shared" si="202"/>
        <v>-26.68237036067254</v>
      </c>
      <c r="AR289" s="31">
        <f t="shared" si="186"/>
        <v>-16.287318328947471</v>
      </c>
      <c r="AS289" s="33">
        <f t="shared" si="187"/>
        <v>-161.77835681782753</v>
      </c>
      <c r="AT289" s="31">
        <f t="shared" si="188"/>
        <v>2.1788369624484826E-8</v>
      </c>
      <c r="AU289" s="31">
        <f t="shared" si="189"/>
        <v>4.0582879291733683E-3</v>
      </c>
      <c r="AV289" s="32">
        <f t="shared" si="190"/>
        <v>-4.6771810782893461E-11</v>
      </c>
      <c r="AW289" s="31">
        <f t="shared" si="191"/>
        <v>-1.8802878467701404E-4</v>
      </c>
      <c r="AX289" s="34">
        <f t="shared" si="192"/>
        <v>2.1741597813701934E-8</v>
      </c>
      <c r="AY289" s="35">
        <f t="shared" si="193"/>
        <v>3.8702591444963541E-3</v>
      </c>
      <c r="AZ289" s="10">
        <f t="shared" si="194"/>
        <v>-16.287318307205872</v>
      </c>
      <c r="BA289" s="10">
        <f t="shared" si="195"/>
        <v>-161.77448655868304</v>
      </c>
      <c r="BB289" s="10">
        <f t="shared" si="196"/>
        <v>18.225513441316963</v>
      </c>
      <c r="BC289" s="37"/>
      <c r="BD289" s="46">
        <f t="shared" si="197"/>
        <v>-16</v>
      </c>
      <c r="BE289" s="46">
        <f t="shared" si="198"/>
        <v>-162</v>
      </c>
      <c r="BF289" s="46">
        <f t="shared" si="199"/>
        <v>18</v>
      </c>
    </row>
    <row r="290" spans="22:58" x14ac:dyDescent="0.2">
      <c r="V290" s="29">
        <v>3.8600000000000101</v>
      </c>
      <c r="W290" s="38">
        <f t="shared" si="169"/>
        <v>72443.596007500717</v>
      </c>
      <c r="X290" s="30">
        <f t="shared" si="203"/>
        <v>-0.43247621687911453</v>
      </c>
      <c r="Y290" s="31">
        <f t="shared" si="170"/>
        <v>-31.179712195162359</v>
      </c>
      <c r="Z290" s="31">
        <f t="shared" si="171"/>
        <v>-88.418052003328626</v>
      </c>
      <c r="AA290" s="31">
        <f t="shared" si="172"/>
        <v>3.1113683203598903</v>
      </c>
      <c r="AB290" s="31">
        <f t="shared" si="173"/>
        <v>-45.659049826801848</v>
      </c>
      <c r="AC290" s="31">
        <f t="shared" si="174"/>
        <v>1.6634041716399478E-3</v>
      </c>
      <c r="AD290" s="31">
        <f t="shared" si="175"/>
        <v>1.1212836980036263</v>
      </c>
      <c r="AE290" s="31">
        <f t="shared" si="176"/>
        <v>-28.499156687509942</v>
      </c>
      <c r="AF290" s="31">
        <f t="shared" si="177"/>
        <v>-132.95581813212684</v>
      </c>
      <c r="AG290" s="31">
        <f t="shared" si="200"/>
        <v>92.110410468749379</v>
      </c>
      <c r="AH290" s="31">
        <f t="shared" si="178"/>
        <v>-100.42530222834299</v>
      </c>
      <c r="AI290" s="31">
        <f t="shared" si="179"/>
        <v>-89.999454421156344</v>
      </c>
      <c r="AJ290" s="31">
        <f t="shared" si="180"/>
        <v>24.425160212853065</v>
      </c>
      <c r="AK290" s="31">
        <f t="shared" si="181"/>
        <v>86.555499478544107</v>
      </c>
      <c r="AL290" s="32">
        <f t="shared" si="182"/>
        <v>-0.96360999644483525</v>
      </c>
      <c r="AM290" s="31">
        <f t="shared" si="183"/>
        <v>-26.492505949863855</v>
      </c>
      <c r="AN290" s="31">
        <f t="shared" si="184"/>
        <v>15.146658456814622</v>
      </c>
      <c r="AO290" s="31">
        <f t="shared" si="185"/>
        <v>-29.936460892476092</v>
      </c>
      <c r="AP290" s="30">
        <f t="shared" si="201"/>
        <v>23.609121289162623</v>
      </c>
      <c r="AQ290" s="30">
        <f t="shared" si="202"/>
        <v>-26.68237036067254</v>
      </c>
      <c r="AR290" s="31">
        <f t="shared" si="186"/>
        <v>-16.425747302205238</v>
      </c>
      <c r="AS290" s="33">
        <f t="shared" si="187"/>
        <v>-162.89227902460294</v>
      </c>
      <c r="AT290" s="31">
        <f t="shared" si="188"/>
        <v>2.2815224081332892E-8</v>
      </c>
      <c r="AU290" s="31">
        <f t="shared" si="189"/>
        <v>4.1528175982533805E-3</v>
      </c>
      <c r="AV290" s="32">
        <f t="shared" si="190"/>
        <v>-4.8976263371446426E-11</v>
      </c>
      <c r="AW290" s="31">
        <f t="shared" si="191"/>
        <v>-1.9240853770702274E-4</v>
      </c>
      <c r="AX290" s="34">
        <f t="shared" si="192"/>
        <v>2.2766247817961446E-8</v>
      </c>
      <c r="AY290" s="35">
        <f t="shared" si="193"/>
        <v>3.9604090605463577E-3</v>
      </c>
      <c r="AZ290" s="10">
        <f t="shared" si="194"/>
        <v>-16.42574727943899</v>
      </c>
      <c r="BA290" s="10">
        <f t="shared" si="195"/>
        <v>-162.8883186155424</v>
      </c>
      <c r="BB290" s="10">
        <f t="shared" si="196"/>
        <v>17.111681384457597</v>
      </c>
      <c r="BC290" s="37"/>
      <c r="BD290" s="46">
        <f t="shared" si="197"/>
        <v>-16</v>
      </c>
      <c r="BE290" s="46">
        <f t="shared" si="198"/>
        <v>-163</v>
      </c>
      <c r="BF290" s="46">
        <f t="shared" si="199"/>
        <v>17</v>
      </c>
    </row>
    <row r="291" spans="22:58" x14ac:dyDescent="0.2">
      <c r="V291" s="29">
        <v>3.8700000000000099</v>
      </c>
      <c r="W291" s="36">
        <f t="shared" si="169"/>
        <v>74131.024130093487</v>
      </c>
      <c r="X291" s="30">
        <f t="shared" si="203"/>
        <v>-0.43247621687911453</v>
      </c>
      <c r="Y291" s="31">
        <f t="shared" si="170"/>
        <v>-31.379563223178792</v>
      </c>
      <c r="Z291" s="31">
        <f t="shared" si="171"/>
        <v>-88.45404385788386</v>
      </c>
      <c r="AA291" s="31">
        <f t="shared" si="172"/>
        <v>3.2148188109356237</v>
      </c>
      <c r="AB291" s="31">
        <f t="shared" si="173"/>
        <v>-46.318284504571508</v>
      </c>
      <c r="AC291" s="31">
        <f t="shared" si="174"/>
        <v>1.7417822768048389E-3</v>
      </c>
      <c r="AD291" s="31">
        <f t="shared" si="175"/>
        <v>1.1473948477129539</v>
      </c>
      <c r="AE291" s="31">
        <f t="shared" si="176"/>
        <v>-28.595478846845477</v>
      </c>
      <c r="AF291" s="31">
        <f t="shared" si="177"/>
        <v>-133.62493351474242</v>
      </c>
      <c r="AG291" s="31">
        <f t="shared" si="200"/>
        <v>92.110410468749379</v>
      </c>
      <c r="AH291" s="31">
        <f t="shared" si="178"/>
        <v>-100.62530222832527</v>
      </c>
      <c r="AI291" s="31">
        <f t="shared" si="179"/>
        <v>-89.999466840047006</v>
      </c>
      <c r="AJ291" s="31">
        <f t="shared" si="180"/>
        <v>24.62445456563778</v>
      </c>
      <c r="AK291" s="31">
        <f t="shared" si="181"/>
        <v>86.633723482877457</v>
      </c>
      <c r="AL291" s="32">
        <f t="shared" si="182"/>
        <v>-1.0041484193502057</v>
      </c>
      <c r="AM291" s="31">
        <f t="shared" si="183"/>
        <v>-27.022853031759883</v>
      </c>
      <c r="AN291" s="31">
        <f t="shared" si="184"/>
        <v>15.105414386711686</v>
      </c>
      <c r="AO291" s="31">
        <f t="shared" si="185"/>
        <v>-30.388596388929432</v>
      </c>
      <c r="AP291" s="30">
        <f t="shared" si="201"/>
        <v>23.609121289162623</v>
      </c>
      <c r="AQ291" s="30">
        <f t="shared" si="202"/>
        <v>-26.68237036067254</v>
      </c>
      <c r="AR291" s="31">
        <f t="shared" si="186"/>
        <v>-16.563313531643708</v>
      </c>
      <c r="AS291" s="33">
        <f t="shared" si="187"/>
        <v>-164.01352990367187</v>
      </c>
      <c r="AT291" s="31">
        <f t="shared" si="188"/>
        <v>2.3890472347508097E-8</v>
      </c>
      <c r="AU291" s="31">
        <f t="shared" si="189"/>
        <v>4.2495491461621675E-3</v>
      </c>
      <c r="AV291" s="32">
        <f t="shared" si="190"/>
        <v>-5.1284863326388318E-11</v>
      </c>
      <c r="AW291" s="31">
        <f t="shared" si="191"/>
        <v>-1.9689030829054871E-4</v>
      </c>
      <c r="AX291" s="34">
        <f t="shared" si="192"/>
        <v>2.3839187484181707E-8</v>
      </c>
      <c r="AY291" s="35">
        <f t="shared" si="193"/>
        <v>4.0526588378716191E-3</v>
      </c>
      <c r="AZ291" s="10">
        <f t="shared" si="194"/>
        <v>-16.563313507804519</v>
      </c>
      <c r="BA291" s="10">
        <f t="shared" si="195"/>
        <v>-164.00947724483399</v>
      </c>
      <c r="BB291" s="10">
        <f t="shared" si="196"/>
        <v>15.990522755166012</v>
      </c>
      <c r="BC291" s="48"/>
      <c r="BD291" s="46">
        <f t="shared" si="197"/>
        <v>-17</v>
      </c>
      <c r="BE291" s="46">
        <f t="shared" si="198"/>
        <v>-164</v>
      </c>
      <c r="BF291" s="46">
        <f t="shared" si="199"/>
        <v>16</v>
      </c>
    </row>
    <row r="292" spans="22:58" x14ac:dyDescent="0.2">
      <c r="V292" s="29">
        <v>3.8800000000000101</v>
      </c>
      <c r="W292" s="38">
        <f t="shared" si="169"/>
        <v>75857.757502920154</v>
      </c>
      <c r="X292" s="30">
        <f t="shared" si="203"/>
        <v>-0.43247621687911453</v>
      </c>
      <c r="Y292" s="31">
        <f t="shared" si="170"/>
        <v>-31.579420951268556</v>
      </c>
      <c r="Z292" s="31">
        <f t="shared" si="171"/>
        <v>-88.489217617083256</v>
      </c>
      <c r="AA292" s="31">
        <f t="shared" si="172"/>
        <v>3.320566812493098</v>
      </c>
      <c r="AB292" s="31">
        <f t="shared" si="173"/>
        <v>-46.976821381366861</v>
      </c>
      <c r="AC292" s="31">
        <f t="shared" si="174"/>
        <v>1.8238527122170489E-3</v>
      </c>
      <c r="AD292" s="31">
        <f t="shared" si="175"/>
        <v>1.1741137107104853</v>
      </c>
      <c r="AE292" s="31">
        <f t="shared" si="176"/>
        <v>-28.689506502942354</v>
      </c>
      <c r="AF292" s="31">
        <f t="shared" si="177"/>
        <v>-134.29192528773964</v>
      </c>
      <c r="AG292" s="31">
        <f t="shared" si="200"/>
        <v>92.110410468749379</v>
      </c>
      <c r="AH292" s="31">
        <f t="shared" si="178"/>
        <v>-100.82530222830833</v>
      </c>
      <c r="AI292" s="31">
        <f t="shared" si="179"/>
        <v>-89.999478976249208</v>
      </c>
      <c r="AJ292" s="31">
        <f t="shared" si="180"/>
        <v>24.823780570731838</v>
      </c>
      <c r="AK292" s="31">
        <f t="shared" si="181"/>
        <v>86.710179033441406</v>
      </c>
      <c r="AL292" s="32">
        <f t="shared" si="182"/>
        <v>-1.0461956547781786</v>
      </c>
      <c r="AM292" s="31">
        <f t="shared" si="183"/>
        <v>-27.560418138077772</v>
      </c>
      <c r="AN292" s="31">
        <f t="shared" si="184"/>
        <v>15.062693156394706</v>
      </c>
      <c r="AO292" s="31">
        <f t="shared" si="185"/>
        <v>-30.849718080885573</v>
      </c>
      <c r="AP292" s="30">
        <f t="shared" si="201"/>
        <v>23.609121289162623</v>
      </c>
      <c r="AQ292" s="30">
        <f t="shared" si="202"/>
        <v>-26.68237036067254</v>
      </c>
      <c r="AR292" s="31">
        <f t="shared" si="186"/>
        <v>-16.700062418057563</v>
      </c>
      <c r="AS292" s="33">
        <f t="shared" si="187"/>
        <v>-165.14164336862521</v>
      </c>
      <c r="AT292" s="31">
        <f t="shared" si="188"/>
        <v>2.5016396021771765E-8</v>
      </c>
      <c r="AU292" s="31">
        <f t="shared" si="189"/>
        <v>4.3485338612446172E-3</v>
      </c>
      <c r="AV292" s="32">
        <f t="shared" si="190"/>
        <v>-5.3701467957585455E-11</v>
      </c>
      <c r="AW292" s="31">
        <f t="shared" si="191"/>
        <v>-2.0147647272167836E-4</v>
      </c>
      <c r="AX292" s="34">
        <f t="shared" si="192"/>
        <v>2.496269455381418E-8</v>
      </c>
      <c r="AY292" s="35">
        <f t="shared" si="193"/>
        <v>4.1470573885229386E-3</v>
      </c>
      <c r="AZ292" s="10">
        <f t="shared" si="194"/>
        <v>-16.700062393094868</v>
      </c>
      <c r="BA292" s="10">
        <f t="shared" si="195"/>
        <v>-165.13749631123667</v>
      </c>
      <c r="BB292" s="10">
        <f t="shared" si="196"/>
        <v>14.862503688763326</v>
      </c>
      <c r="BC292" s="37"/>
      <c r="BD292" s="46">
        <f t="shared" si="197"/>
        <v>-17</v>
      </c>
      <c r="BE292" s="46">
        <f t="shared" si="198"/>
        <v>-165</v>
      </c>
      <c r="BF292" s="46">
        <f t="shared" si="199"/>
        <v>15</v>
      </c>
    </row>
    <row r="293" spans="22:58" x14ac:dyDescent="0.2">
      <c r="V293" s="29">
        <v>3.8900000000000099</v>
      </c>
      <c r="W293" s="38">
        <f t="shared" si="169"/>
        <v>77624.711662870977</v>
      </c>
      <c r="X293" s="30">
        <f t="shared" si="203"/>
        <v>-0.43247621687911453</v>
      </c>
      <c r="Y293" s="31">
        <f t="shared" si="170"/>
        <v>-31.779285078298145</v>
      </c>
      <c r="Z293" s="31">
        <f t="shared" si="171"/>
        <v>-88.523591824411085</v>
      </c>
      <c r="AA293" s="31">
        <f t="shared" si="172"/>
        <v>3.4286062530441299</v>
      </c>
      <c r="AB293" s="31">
        <f t="shared" si="173"/>
        <v>-47.634313720910001</v>
      </c>
      <c r="AC293" s="31">
        <f t="shared" si="174"/>
        <v>1.909789345844546E-3</v>
      </c>
      <c r="AD293" s="31">
        <f t="shared" si="175"/>
        <v>1.2014544071809121</v>
      </c>
      <c r="AE293" s="31">
        <f t="shared" si="176"/>
        <v>-28.781245252787286</v>
      </c>
      <c r="AF293" s="31">
        <f t="shared" si="177"/>
        <v>-134.95645113814018</v>
      </c>
      <c r="AG293" s="31">
        <f t="shared" si="200"/>
        <v>92.110410468749379</v>
      </c>
      <c r="AH293" s="31">
        <f t="shared" si="178"/>
        <v>-101.02530222829218</v>
      </c>
      <c r="AI293" s="31">
        <f t="shared" si="179"/>
        <v>-89.999490836197722</v>
      </c>
      <c r="AJ293" s="31">
        <f t="shared" si="180"/>
        <v>25.023136812935277</v>
      </c>
      <c r="AK293" s="31">
        <f t="shared" si="181"/>
        <v>86.784905578254765</v>
      </c>
      <c r="AL293" s="32">
        <f t="shared" si="182"/>
        <v>-1.0897925051381576</v>
      </c>
      <c r="AM293" s="31">
        <f t="shared" si="183"/>
        <v>-28.10510767935904</v>
      </c>
      <c r="AN293" s="31">
        <f t="shared" si="184"/>
        <v>15.018452548254322</v>
      </c>
      <c r="AO293" s="31">
        <f t="shared" si="185"/>
        <v>-31.319692937301998</v>
      </c>
      <c r="AP293" s="30">
        <f t="shared" si="201"/>
        <v>23.609121289162623</v>
      </c>
      <c r="AQ293" s="30">
        <f t="shared" si="202"/>
        <v>-26.68237036067254</v>
      </c>
      <c r="AR293" s="31">
        <f t="shared" si="186"/>
        <v>-16.836041776042883</v>
      </c>
      <c r="AS293" s="33">
        <f t="shared" si="187"/>
        <v>-166.27614407544218</v>
      </c>
      <c r="AT293" s="31">
        <f t="shared" si="188"/>
        <v>2.6195382778904175E-8</v>
      </c>
      <c r="AU293" s="31">
        <f t="shared" si="189"/>
        <v>4.4498242265045189E-3</v>
      </c>
      <c r="AV293" s="32">
        <f t="shared" si="190"/>
        <v>-5.6231863229837302E-11</v>
      </c>
      <c r="AW293" s="31">
        <f t="shared" si="191"/>
        <v>-2.0616946264549792E-4</v>
      </c>
      <c r="AX293" s="34">
        <f t="shared" si="192"/>
        <v>2.6139150915674338E-8</v>
      </c>
      <c r="AY293" s="35">
        <f t="shared" si="193"/>
        <v>4.2436547638590207E-3</v>
      </c>
      <c r="AZ293" s="10">
        <f t="shared" si="194"/>
        <v>-16.836041749903732</v>
      </c>
      <c r="BA293" s="10">
        <f t="shared" si="195"/>
        <v>-166.27190042067832</v>
      </c>
      <c r="BB293" s="10">
        <f t="shared" si="196"/>
        <v>13.728099579321679</v>
      </c>
      <c r="BC293" s="37"/>
      <c r="BD293" s="46">
        <f t="shared" si="197"/>
        <v>-17</v>
      </c>
      <c r="BE293" s="46">
        <f t="shared" si="198"/>
        <v>-166</v>
      </c>
      <c r="BF293" s="46">
        <f t="shared" si="199"/>
        <v>14</v>
      </c>
    </row>
    <row r="294" spans="22:58" x14ac:dyDescent="0.2">
      <c r="V294" s="29">
        <v>3.9000000000000101</v>
      </c>
      <c r="W294" s="36">
        <f t="shared" si="169"/>
        <v>79432.823472430129</v>
      </c>
      <c r="X294" s="30">
        <f t="shared" si="203"/>
        <v>-0.43247621687911453</v>
      </c>
      <c r="Y294" s="31">
        <f t="shared" si="170"/>
        <v>-31.979155316650427</v>
      </c>
      <c r="Z294" s="31">
        <f t="shared" si="171"/>
        <v>-88.557184606491489</v>
      </c>
      <c r="AA294" s="31">
        <f t="shared" si="172"/>
        <v>3.5389286669063185</v>
      </c>
      <c r="AB294" s="31">
        <f t="shared" si="173"/>
        <v>-48.290417537804771</v>
      </c>
      <c r="AC294" s="31">
        <f t="shared" si="174"/>
        <v>1.9997742256881853E-3</v>
      </c>
      <c r="AD294" s="31">
        <f t="shared" si="175"/>
        <v>1.2294313836897888</v>
      </c>
      <c r="AE294" s="31">
        <f t="shared" si="176"/>
        <v>-28.870703092397537</v>
      </c>
      <c r="AF294" s="31">
        <f t="shared" si="177"/>
        <v>-135.61817076060649</v>
      </c>
      <c r="AG294" s="31">
        <f t="shared" si="200"/>
        <v>92.110410468749379</v>
      </c>
      <c r="AH294" s="31">
        <f t="shared" si="178"/>
        <v>-101.22530222827676</v>
      </c>
      <c r="AI294" s="31">
        <f t="shared" si="179"/>
        <v>-89.999502426180854</v>
      </c>
      <c r="AJ294" s="31">
        <f t="shared" si="180"/>
        <v>25.222521939920487</v>
      </c>
      <c r="AK294" s="31">
        <f t="shared" si="181"/>
        <v>86.857941720865867</v>
      </c>
      <c r="AL294" s="32">
        <f t="shared" si="182"/>
        <v>-1.1349797409115963</v>
      </c>
      <c r="AM294" s="31">
        <f t="shared" si="183"/>
        <v>-28.656816594375258</v>
      </c>
      <c r="AN294" s="31">
        <f t="shared" si="184"/>
        <v>14.972650439481509</v>
      </c>
      <c r="AO294" s="31">
        <f t="shared" si="185"/>
        <v>-31.798377299690245</v>
      </c>
      <c r="AP294" s="30">
        <f t="shared" si="201"/>
        <v>23.609121289162623</v>
      </c>
      <c r="AQ294" s="30">
        <f t="shared" si="202"/>
        <v>-26.68237036067254</v>
      </c>
      <c r="AR294" s="31">
        <f t="shared" si="186"/>
        <v>-16.971301724425945</v>
      </c>
      <c r="AS294" s="33">
        <f t="shared" si="187"/>
        <v>-167.41654806029675</v>
      </c>
      <c r="AT294" s="31">
        <f t="shared" si="188"/>
        <v>2.7429934084324062E-8</v>
      </c>
      <c r="AU294" s="31">
        <f t="shared" si="189"/>
        <v>4.553473947431743E-3</v>
      </c>
      <c r="AV294" s="32">
        <f t="shared" si="190"/>
        <v>-5.8881835107943284E-11</v>
      </c>
      <c r="AW294" s="31">
        <f t="shared" si="191"/>
        <v>-2.1097176634738416E-4</v>
      </c>
      <c r="AX294" s="34">
        <f t="shared" si="192"/>
        <v>2.7371052249216119E-8</v>
      </c>
      <c r="AY294" s="35">
        <f t="shared" si="193"/>
        <v>4.3425021810843591E-3</v>
      </c>
      <c r="AZ294" s="10">
        <f t="shared" si="194"/>
        <v>-16.971301697054894</v>
      </c>
      <c r="BA294" s="10">
        <f t="shared" si="195"/>
        <v>-167.41220555811566</v>
      </c>
      <c r="BB294" s="10">
        <f t="shared" si="196"/>
        <v>12.587794441884341</v>
      </c>
      <c r="BC294" s="48"/>
      <c r="BD294" s="46">
        <f t="shared" si="197"/>
        <v>-17</v>
      </c>
      <c r="BE294" s="46">
        <f t="shared" si="198"/>
        <v>-167</v>
      </c>
      <c r="BF294" s="46">
        <f t="shared" si="199"/>
        <v>13</v>
      </c>
    </row>
    <row r="295" spans="22:58" x14ac:dyDescent="0.2">
      <c r="V295" s="29">
        <v>3.9100000000000099</v>
      </c>
      <c r="W295" s="38">
        <f t="shared" si="169"/>
        <v>81283.051616411802</v>
      </c>
      <c r="X295" s="30">
        <f t="shared" si="203"/>
        <v>-0.43247621687911453</v>
      </c>
      <c r="Y295" s="31">
        <f t="shared" si="170"/>
        <v>-32.179031391619482</v>
      </c>
      <c r="Z295" s="31">
        <f t="shared" si="171"/>
        <v>-88.590013682228246</v>
      </c>
      <c r="AA295" s="31">
        <f t="shared" si="172"/>
        <v>3.6515232302150249</v>
      </c>
      <c r="AB295" s="31">
        <f t="shared" si="173"/>
        <v>-48.944792487242502</v>
      </c>
      <c r="AC295" s="31">
        <f t="shared" si="174"/>
        <v>2.0939979639684292E-3</v>
      </c>
      <c r="AD295" s="31">
        <f t="shared" si="175"/>
        <v>1.2580594206059408</v>
      </c>
      <c r="AE295" s="31">
        <f t="shared" si="176"/>
        <v>-28.957890380319604</v>
      </c>
      <c r="AF295" s="31">
        <f t="shared" si="177"/>
        <v>-136.27674674886481</v>
      </c>
      <c r="AG295" s="31">
        <f t="shared" si="200"/>
        <v>92.110410468749379</v>
      </c>
      <c r="AH295" s="31">
        <f t="shared" si="178"/>
        <v>-101.42530222826198</v>
      </c>
      <c r="AI295" s="31">
        <f t="shared" si="179"/>
        <v>-89.999513752343759</v>
      </c>
      <c r="AJ295" s="31">
        <f t="shared" si="180"/>
        <v>25.421934659474168</v>
      </c>
      <c r="AK295" s="31">
        <f t="shared" si="181"/>
        <v>86.929325236046864</v>
      </c>
      <c r="AL295" s="32">
        <f t="shared" si="182"/>
        <v>-1.1817980102714132</v>
      </c>
      <c r="AM295" s="31">
        <f t="shared" si="183"/>
        <v>-29.215428124342885</v>
      </c>
      <c r="AN295" s="31">
        <f t="shared" si="184"/>
        <v>14.92524488969015</v>
      </c>
      <c r="AO295" s="31">
        <f t="shared" si="185"/>
        <v>-32.28561664063978</v>
      </c>
      <c r="AP295" s="30">
        <f t="shared" si="201"/>
        <v>23.609121289162623</v>
      </c>
      <c r="AQ295" s="30">
        <f t="shared" si="202"/>
        <v>-26.68237036067254</v>
      </c>
      <c r="AR295" s="31">
        <f t="shared" si="186"/>
        <v>-17.105894562139369</v>
      </c>
      <c r="AS295" s="33">
        <f t="shared" si="187"/>
        <v>-168.56236338950458</v>
      </c>
      <c r="AT295" s="31">
        <f t="shared" si="188"/>
        <v>2.8722667122743301E-8</v>
      </c>
      <c r="AU295" s="31">
        <f t="shared" si="189"/>
        <v>4.6595379804775534E-3</v>
      </c>
      <c r="AV295" s="32">
        <f t="shared" si="190"/>
        <v>-6.1657169556702903E-11</v>
      </c>
      <c r="AW295" s="31">
        <f t="shared" si="191"/>
        <v>-2.1588593007232449E-4</v>
      </c>
      <c r="AX295" s="34">
        <f t="shared" si="192"/>
        <v>2.8661009953186598E-8</v>
      </c>
      <c r="AY295" s="35">
        <f t="shared" si="193"/>
        <v>4.4436520504052288E-3</v>
      </c>
      <c r="AZ295" s="10">
        <f t="shared" si="194"/>
        <v>-17.105894533478359</v>
      </c>
      <c r="BA295" s="10">
        <f t="shared" si="195"/>
        <v>-168.55791973745417</v>
      </c>
      <c r="BB295" s="10">
        <f t="shared" si="196"/>
        <v>11.442080262545829</v>
      </c>
      <c r="BC295" s="37"/>
      <c r="BD295" s="46">
        <f t="shared" si="197"/>
        <v>-17</v>
      </c>
      <c r="BE295" s="46">
        <f t="shared" si="198"/>
        <v>-169</v>
      </c>
      <c r="BF295" s="46">
        <f t="shared" si="199"/>
        <v>11</v>
      </c>
    </row>
    <row r="296" spans="22:58" x14ac:dyDescent="0.2">
      <c r="V296" s="29">
        <v>3.9200000000000199</v>
      </c>
      <c r="W296" s="38">
        <f t="shared" si="169"/>
        <v>83176.377110270929</v>
      </c>
      <c r="X296" s="30">
        <f t="shared" si="203"/>
        <v>-0.43247621687911453</v>
      </c>
      <c r="Y296" s="31">
        <f t="shared" si="170"/>
        <v>-32.378913040832799</v>
      </c>
      <c r="Z296" s="31">
        <f t="shared" si="171"/>
        <v>-88.622096371759966</v>
      </c>
      <c r="AA296" s="31">
        <f t="shared" si="172"/>
        <v>3.7663768060400264</v>
      </c>
      <c r="AB296" s="31">
        <f t="shared" si="173"/>
        <v>-49.597102731552532</v>
      </c>
      <c r="AC296" s="31">
        <f t="shared" si="174"/>
        <v>2.1926601392286155E-3</v>
      </c>
      <c r="AD296" s="31">
        <f t="shared" si="175"/>
        <v>1.2873536396839924</v>
      </c>
      <c r="AE296" s="31">
        <f t="shared" si="176"/>
        <v>-29.042819791532661</v>
      </c>
      <c r="AF296" s="31">
        <f t="shared" si="177"/>
        <v>-136.93184546362849</v>
      </c>
      <c r="AG296" s="31">
        <f t="shared" si="200"/>
        <v>92.110410468749379</v>
      </c>
      <c r="AH296" s="31">
        <f t="shared" si="178"/>
        <v>-101.62530222824812</v>
      </c>
      <c r="AI296" s="31">
        <f t="shared" si="179"/>
        <v>-89.999524820691718</v>
      </c>
      <c r="AJ296" s="31">
        <f t="shared" si="180"/>
        <v>25.621373736857748</v>
      </c>
      <c r="AK296" s="31">
        <f t="shared" si="181"/>
        <v>86.999093085362247</v>
      </c>
      <c r="AL296" s="32">
        <f t="shared" si="182"/>
        <v>-1.2302877444064466</v>
      </c>
      <c r="AM296" s="31">
        <f t="shared" si="183"/>
        <v>-29.780813620296076</v>
      </c>
      <c r="AN296" s="31">
        <f t="shared" si="184"/>
        <v>14.876194232952564</v>
      </c>
      <c r="AO296" s="31">
        <f t="shared" si="185"/>
        <v>-32.781245355625543</v>
      </c>
      <c r="AP296" s="30">
        <f t="shared" si="201"/>
        <v>23.609121289162623</v>
      </c>
      <c r="AQ296" s="30">
        <f t="shared" si="202"/>
        <v>-26.68237036067254</v>
      </c>
      <c r="AR296" s="31">
        <f t="shared" si="186"/>
        <v>-17.239874630090014</v>
      </c>
      <c r="AS296" s="33">
        <f t="shared" si="187"/>
        <v>-169.71309081925403</v>
      </c>
      <c r="AT296" s="31">
        <f t="shared" si="188"/>
        <v>3.00763244414413E-8</v>
      </c>
      <c r="AU296" s="31">
        <f t="shared" si="189"/>
        <v>4.7680725621934176E-3</v>
      </c>
      <c r="AV296" s="32">
        <f t="shared" si="190"/>
        <v>-6.4563652540915629E-11</v>
      </c>
      <c r="AW296" s="31">
        <f t="shared" si="191"/>
        <v>-2.2091455937497836E-4</v>
      </c>
      <c r="AX296" s="34">
        <f t="shared" si="192"/>
        <v>3.0011760788900382E-8</v>
      </c>
      <c r="AY296" s="35">
        <f t="shared" si="193"/>
        <v>4.547158002818439E-3</v>
      </c>
      <c r="AZ296" s="10">
        <f t="shared" si="194"/>
        <v>-17.239874600078252</v>
      </c>
      <c r="BA296" s="10">
        <f t="shared" si="195"/>
        <v>-169.70854366125121</v>
      </c>
      <c r="BB296" s="10">
        <f t="shared" si="196"/>
        <v>10.291456338748787</v>
      </c>
      <c r="BC296" s="37"/>
      <c r="BD296" s="46">
        <f t="shared" si="197"/>
        <v>-17</v>
      </c>
      <c r="BE296" s="46">
        <f t="shared" si="198"/>
        <v>-170</v>
      </c>
      <c r="BF296" s="46">
        <f t="shared" si="199"/>
        <v>10</v>
      </c>
    </row>
    <row r="297" spans="22:58" x14ac:dyDescent="0.2">
      <c r="V297" s="29">
        <v>3.9300000000000099</v>
      </c>
      <c r="W297" s="36">
        <f t="shared" ref="W297:W360" si="204">10*10^V297</f>
        <v>85113.803820239584</v>
      </c>
      <c r="X297" s="30">
        <f t="shared" si="203"/>
        <v>-0.43247621687911453</v>
      </c>
      <c r="Y297" s="31">
        <f t="shared" ref="Y297:Y360" si="205">20*LOG(1/SQRT((W297/fp)^2+1))</f>
        <v>-32.578800013697759</v>
      </c>
      <c r="Z297" s="31">
        <f t="shared" ref="Z297:Z360" si="206">-180/PI()*ATAN(W297/fp)</f>
        <v>-88.653449605232865</v>
      </c>
      <c r="AA297" s="31">
        <f t="shared" ref="AA297:AA360" si="207">20*LOG(SQRT((W297/fzRHP)^2+1))</f>
        <v>3.883473998708888</v>
      </c>
      <c r="AB297" s="31">
        <f t="shared" ref="AB297:AB360" si="208">-180/PI()*ATAN(W297/fzRHP)</f>
        <v>-50.247017778318039</v>
      </c>
      <c r="AC297" s="31">
        <f t="shared" ref="AC297:AC360" si="209">20*LOG(SQRT((W297/fzESR)^2+1))</f>
        <v>2.2959697172855497E-3</v>
      </c>
      <c r="AD297" s="31">
        <f t="shared" ref="AD297:AD360" si="210">180/PI()*ATAN(W297/fzESR)</f>
        <v>1.3173295118095421</v>
      </c>
      <c r="AE297" s="31">
        <f t="shared" ref="AE297:AE360" si="211">X297+Y297+AA297+AC297</f>
        <v>-29.125506262150704</v>
      </c>
      <c r="AF297" s="31">
        <f t="shared" ref="AF297:AF360" si="212">Z297+AB297+AD297</f>
        <v>-137.58313787174137</v>
      </c>
      <c r="AG297" s="31">
        <f t="shared" si="200"/>
        <v>92.110410468749379</v>
      </c>
      <c r="AH297" s="31">
        <f t="shared" ref="AH297:AH360" si="213">20*LOG(1/SQRT((W297/fp_comp1)^2+1))</f>
        <v>-101.82530222823446</v>
      </c>
      <c r="AI297" s="31">
        <f t="shared" ref="AI297:AI360" si="214">-180/PI()*ATAN(W297/fp_comp1)</f>
        <v>-89.999535637093317</v>
      </c>
      <c r="AJ297" s="31">
        <f t="shared" ref="AJ297:AJ360" si="215">20*LOG(SQRT((W297/fz_comp)^2+1))</f>
        <v>25.820837992279287</v>
      </c>
      <c r="AK297" s="31">
        <f t="shared" ref="AK297:AK360" si="216">180/PI()*ATAN(W297/fz_comp)</f>
        <v>87.067281432598236</v>
      </c>
      <c r="AL297" s="32">
        <f t="shared" ref="AL297:AL360" si="217">20*LOG(1/SQRT((W297/fp_comp2)^2+1))</f>
        <v>-1.2804890588283167</v>
      </c>
      <c r="AM297" s="31">
        <f t="shared" ref="AM297:AM360" si="218">-180/PI()*ATAN(W297/fp_comp2)</f>
        <v>-30.352832386747743</v>
      </c>
      <c r="AN297" s="31">
        <f t="shared" ref="AN297:AN360" si="219">AG297+AH297+AJ297+AL297</f>
        <v>14.825457173965887</v>
      </c>
      <c r="AO297" s="31">
        <f t="shared" ref="AO297:AO360" si="220">AI297+AK297+AM297</f>
        <v>-33.285086591242823</v>
      </c>
      <c r="AP297" s="30">
        <f t="shared" si="201"/>
        <v>23.609121289162623</v>
      </c>
      <c r="AQ297" s="30">
        <f t="shared" si="202"/>
        <v>-26.68237036067254</v>
      </c>
      <c r="AR297" s="31">
        <f t="shared" ref="AR297:AR360" si="221">AE297+AN297+AP297+AQ297</f>
        <v>-17.373298159694734</v>
      </c>
      <c r="AS297" s="33">
        <f t="shared" ref="AS297:AS360" si="222">AF297+AO297</f>
        <v>-170.86822446298419</v>
      </c>
      <c r="AT297" s="31">
        <f t="shared" ref="AT297:AT360" si="223">20*LOG(SQRT((W297/fz_ff)^2+1))</f>
        <v>3.1493777807574555E-8</v>
      </c>
      <c r="AU297" s="31">
        <f t="shared" ref="AU297:AU360" si="224">180/PI()*ATAN(W297/fz_ff)</f>
        <v>4.8791352390477336E-3</v>
      </c>
      <c r="AV297" s="32">
        <f t="shared" ref="AV297:AV360" si="225">20*LOG(1/SQRT((W297/fp_ff)^2+1))</f>
        <v>-6.7605141370447841E-11</v>
      </c>
      <c r="AW297" s="31">
        <f t="shared" ref="AW297:AW360" si="226">-180/PI()*ATAN(W297/fp_ff)</f>
        <v>-2.2606032050114791E-4</v>
      </c>
      <c r="AX297" s="34">
        <f t="shared" ref="AX297:AX360" si="227">AT297+AV297</f>
        <v>3.1426172666204107E-8</v>
      </c>
      <c r="AY297" s="35">
        <f t="shared" ref="AY297:AY360" si="228">AU297+AW297</f>
        <v>4.6530749185465861E-3</v>
      </c>
      <c r="AZ297" s="10">
        <f t="shared" ref="AZ297:AZ360" si="229">AR297+AX297</f>
        <v>-17.373298128268562</v>
      </c>
      <c r="BA297" s="10">
        <f t="shared" ref="BA297:BA360" si="230">AS297+AY297</f>
        <v>-170.86357138806565</v>
      </c>
      <c r="BB297" s="10">
        <f t="shared" ref="BB297:BB360" si="231">BA297+180</f>
        <v>9.136428611934349</v>
      </c>
      <c r="BC297" s="48"/>
      <c r="BD297" s="46">
        <f t="shared" ref="BD297:BD360" si="232">ROUND(AZ297,0)</f>
        <v>-17</v>
      </c>
      <c r="BE297" s="46">
        <f t="shared" ref="BE297:BE360" si="233">ROUND(BA297,0)</f>
        <v>-171</v>
      </c>
      <c r="BF297" s="46">
        <f t="shared" ref="BF297:BF360" si="234">ROUND(BB297,0)</f>
        <v>9</v>
      </c>
    </row>
    <row r="298" spans="22:58" x14ac:dyDescent="0.2">
      <c r="V298" s="29">
        <v>3.9400000000000199</v>
      </c>
      <c r="W298" s="38">
        <f t="shared" si="204"/>
        <v>87096.358995612216</v>
      </c>
      <c r="X298" s="30">
        <f t="shared" si="203"/>
        <v>-0.43247621687911453</v>
      </c>
      <c r="Y298" s="31">
        <f t="shared" si="205"/>
        <v>-32.778692070876147</v>
      </c>
      <c r="Z298" s="31">
        <f t="shared" si="206"/>
        <v>-88.684089931394439</v>
      </c>
      <c r="AA298" s="31">
        <f t="shared" si="207"/>
        <v>4.0027972168672834</v>
      </c>
      <c r="AB298" s="31">
        <f t="shared" si="208"/>
        <v>-50.894213285132132</v>
      </c>
      <c r="AC298" s="31">
        <f t="shared" si="209"/>
        <v>2.4041454918451734E-3</v>
      </c>
      <c r="AD298" s="31">
        <f t="shared" si="210"/>
        <v>1.3480028649105367</v>
      </c>
      <c r="AE298" s="31">
        <f t="shared" si="211"/>
        <v>-29.205966925396137</v>
      </c>
      <c r="AF298" s="31">
        <f t="shared" si="212"/>
        <v>-138.23030035161602</v>
      </c>
      <c r="AG298" s="31">
        <f t="shared" si="200"/>
        <v>92.110410468749379</v>
      </c>
      <c r="AH298" s="31">
        <f t="shared" si="213"/>
        <v>-102.02530222822185</v>
      </c>
      <c r="AI298" s="31">
        <f t="shared" si="214"/>
        <v>-89.999546207283572</v>
      </c>
      <c r="AJ298" s="31">
        <f t="shared" si="215"/>
        <v>26.020326298477393</v>
      </c>
      <c r="AK298" s="31">
        <f t="shared" si="216"/>
        <v>87.133925659044522</v>
      </c>
      <c r="AL298" s="32">
        <f t="shared" si="217"/>
        <v>-1.332441650992179</v>
      </c>
      <c r="AM298" s="31">
        <f t="shared" si="218"/>
        <v>-30.931331564716533</v>
      </c>
      <c r="AN298" s="31">
        <f t="shared" si="219"/>
        <v>14.772992888012746</v>
      </c>
      <c r="AO298" s="31">
        <f t="shared" si="220"/>
        <v>-33.79695211295558</v>
      </c>
      <c r="AP298" s="30">
        <f t="shared" si="201"/>
        <v>23.609121289162623</v>
      </c>
      <c r="AQ298" s="30">
        <f t="shared" si="202"/>
        <v>-26.68237036067254</v>
      </c>
      <c r="AR298" s="31">
        <f t="shared" si="221"/>
        <v>-17.506223108893309</v>
      </c>
      <c r="AS298" s="33">
        <f t="shared" si="222"/>
        <v>-172.0272524645716</v>
      </c>
      <c r="AT298" s="31">
        <f t="shared" si="223"/>
        <v>3.297803399414113E-8</v>
      </c>
      <c r="AU298" s="31">
        <f t="shared" si="224"/>
        <v>4.9927848979389698E-3</v>
      </c>
      <c r="AV298" s="32">
        <f t="shared" si="225"/>
        <v>-7.0791279319965278E-11</v>
      </c>
      <c r="AW298" s="31">
        <f t="shared" si="226"/>
        <v>-2.3132594180151508E-4</v>
      </c>
      <c r="AX298" s="34">
        <f t="shared" si="227"/>
        <v>3.2907242714821165E-8</v>
      </c>
      <c r="AY298" s="35">
        <f t="shared" si="228"/>
        <v>4.7614589561374545E-3</v>
      </c>
      <c r="AZ298" s="10">
        <f t="shared" si="229"/>
        <v>-17.506223075986068</v>
      </c>
      <c r="BA298" s="10">
        <f t="shared" si="230"/>
        <v>-172.02249100561548</v>
      </c>
      <c r="BB298" s="10">
        <f t="shared" si="231"/>
        <v>7.9775089943845217</v>
      </c>
      <c r="BC298" s="37"/>
      <c r="BD298" s="46">
        <f t="shared" si="232"/>
        <v>-18</v>
      </c>
      <c r="BE298" s="46">
        <f t="shared" si="233"/>
        <v>-172</v>
      </c>
      <c r="BF298" s="46">
        <f t="shared" si="234"/>
        <v>8</v>
      </c>
    </row>
    <row r="299" spans="22:58" x14ac:dyDescent="0.2">
      <c r="V299" s="29">
        <v>3.9500000000000202</v>
      </c>
      <c r="W299" s="38">
        <f t="shared" si="204"/>
        <v>89125.093813378786</v>
      </c>
      <c r="X299" s="30">
        <f t="shared" si="203"/>
        <v>-0.43247621687911453</v>
      </c>
      <c r="Y299" s="31">
        <f t="shared" si="205"/>
        <v>-32.978588983777037</v>
      </c>
      <c r="Z299" s="31">
        <f t="shared" si="206"/>
        <v>-88.714033526009842</v>
      </c>
      <c r="AA299" s="31">
        <f t="shared" si="207"/>
        <v>4.1243267447297818</v>
      </c>
      <c r="AB299" s="31">
        <f t="shared" si="208"/>
        <v>-51.538371826406646</v>
      </c>
      <c r="AC299" s="31">
        <f t="shared" si="209"/>
        <v>2.5174165457077739E-3</v>
      </c>
      <c r="AD299" s="31">
        <f t="shared" si="210"/>
        <v>1.3793898920363652</v>
      </c>
      <c r="AE299" s="31">
        <f t="shared" si="211"/>
        <v>-29.284221039380665</v>
      </c>
      <c r="AF299" s="31">
        <f t="shared" si="212"/>
        <v>-138.87301546038012</v>
      </c>
      <c r="AG299" s="31">
        <f t="shared" si="200"/>
        <v>92.110410468749379</v>
      </c>
      <c r="AH299" s="31">
        <f t="shared" si="213"/>
        <v>-102.22530222820959</v>
      </c>
      <c r="AI299" s="31">
        <f t="shared" si="214"/>
        <v>-89.999556536866891</v>
      </c>
      <c r="AJ299" s="31">
        <f t="shared" si="215"/>
        <v>26.219837578404007</v>
      </c>
      <c r="AK299" s="31">
        <f t="shared" si="216"/>
        <v>87.199060378615172</v>
      </c>
      <c r="AL299" s="32">
        <f t="shared" si="217"/>
        <v>-1.386184694612496</v>
      </c>
      <c r="AM299" s="31">
        <f t="shared" si="218"/>
        <v>-31.516146057046711</v>
      </c>
      <c r="AN299" s="31">
        <f t="shared" si="219"/>
        <v>14.718761124331305</v>
      </c>
      <c r="AO299" s="31">
        <f t="shared" si="220"/>
        <v>-34.31664221529843</v>
      </c>
      <c r="AP299" s="30">
        <f t="shared" si="201"/>
        <v>23.609121289162623</v>
      </c>
      <c r="AQ299" s="30">
        <f t="shared" si="202"/>
        <v>-26.68237036067254</v>
      </c>
      <c r="AR299" s="31">
        <f t="shared" si="221"/>
        <v>-17.638708986559276</v>
      </c>
      <c r="AS299" s="33">
        <f t="shared" si="222"/>
        <v>-173.18965767567855</v>
      </c>
      <c r="AT299" s="31">
        <f t="shared" si="223"/>
        <v>3.4532240565945102E-8</v>
      </c>
      <c r="AU299" s="31">
        <f t="shared" si="224"/>
        <v>5.1090817974166654E-3</v>
      </c>
      <c r="AV299" s="32">
        <f t="shared" si="225"/>
        <v>-7.4127852354267505E-11</v>
      </c>
      <c r="AW299" s="31">
        <f t="shared" si="226"/>
        <v>-2.3671421517817531E-4</v>
      </c>
      <c r="AX299" s="34">
        <f t="shared" si="227"/>
        <v>3.4458112713590833E-8</v>
      </c>
      <c r="AY299" s="35">
        <f t="shared" si="228"/>
        <v>4.8723675822384899E-3</v>
      </c>
      <c r="AZ299" s="10">
        <f t="shared" si="229"/>
        <v>-17.638708952101165</v>
      </c>
      <c r="BA299" s="10">
        <f t="shared" si="230"/>
        <v>-173.18478530809631</v>
      </c>
      <c r="BB299" s="10">
        <f t="shared" si="231"/>
        <v>6.8152146919036909</v>
      </c>
      <c r="BC299" s="37"/>
      <c r="BD299" s="46">
        <f t="shared" si="232"/>
        <v>-18</v>
      </c>
      <c r="BE299" s="46">
        <f t="shared" si="233"/>
        <v>-173</v>
      </c>
      <c r="BF299" s="46">
        <f t="shared" si="234"/>
        <v>7</v>
      </c>
    </row>
    <row r="300" spans="22:58" x14ac:dyDescent="0.2">
      <c r="V300" s="29">
        <v>3.9600000000000199</v>
      </c>
      <c r="W300" s="36">
        <f t="shared" si="204"/>
        <v>91201.083935595307</v>
      </c>
      <c r="X300" s="30">
        <f t="shared" si="203"/>
        <v>-0.43247621687911453</v>
      </c>
      <c r="Y300" s="31">
        <f t="shared" si="205"/>
        <v>-33.17849053407739</v>
      </c>
      <c r="Z300" s="31">
        <f t="shared" si="206"/>
        <v>-88.743296200104894</v>
      </c>
      <c r="AA300" s="31">
        <f t="shared" si="207"/>
        <v>4.2480408209247278</v>
      </c>
      <c r="AB300" s="31">
        <f t="shared" si="208"/>
        <v>-52.179183618137266</v>
      </c>
      <c r="AC300" s="31">
        <f t="shared" si="209"/>
        <v>2.6360227335397515E-3</v>
      </c>
      <c r="AD300" s="31">
        <f t="shared" si="210"/>
        <v>1.4115071596090387</v>
      </c>
      <c r="AE300" s="31">
        <f t="shared" si="211"/>
        <v>-29.360289907298238</v>
      </c>
      <c r="AF300" s="31">
        <f t="shared" si="212"/>
        <v>-139.51097265863311</v>
      </c>
      <c r="AG300" s="31">
        <f t="shared" si="200"/>
        <v>92.110410468749379</v>
      </c>
      <c r="AH300" s="31">
        <f t="shared" si="213"/>
        <v>-102.42530222819788</v>
      </c>
      <c r="AI300" s="31">
        <f t="shared" si="214"/>
        <v>-89.999566631320207</v>
      </c>
      <c r="AJ300" s="31">
        <f t="shared" si="215"/>
        <v>26.419370803012242</v>
      </c>
      <c r="AK300" s="31">
        <f t="shared" si="216"/>
        <v>87.262719452803836</v>
      </c>
      <c r="AL300" s="32">
        <f t="shared" si="217"/>
        <v>-1.4417567311126664</v>
      </c>
      <c r="AM300" s="31">
        <f t="shared" si="218"/>
        <v>-32.107098498849247</v>
      </c>
      <c r="AN300" s="31">
        <f t="shared" si="219"/>
        <v>14.662722312451075</v>
      </c>
      <c r="AO300" s="31">
        <f t="shared" si="220"/>
        <v>-34.843945677365618</v>
      </c>
      <c r="AP300" s="30">
        <f t="shared" si="201"/>
        <v>23.609121289162623</v>
      </c>
      <c r="AQ300" s="30">
        <f t="shared" si="202"/>
        <v>-26.68237036067254</v>
      </c>
      <c r="AR300" s="31">
        <f t="shared" si="221"/>
        <v>-17.770816666357078</v>
      </c>
      <c r="AS300" s="33">
        <f t="shared" si="222"/>
        <v>-174.35491833599872</v>
      </c>
      <c r="AT300" s="31">
        <f t="shared" si="223"/>
        <v>3.6159695522870798E-8</v>
      </c>
      <c r="AU300" s="31">
        <f t="shared" si="224"/>
        <v>5.2280875996325842E-3</v>
      </c>
      <c r="AV300" s="32">
        <f t="shared" si="225"/>
        <v>-7.7622575093087125E-11</v>
      </c>
      <c r="AW300" s="31">
        <f t="shared" si="226"/>
        <v>-2.4222799756500038E-4</v>
      </c>
      <c r="AX300" s="34">
        <f t="shared" si="227"/>
        <v>3.6082072947777711E-8</v>
      </c>
      <c r="AY300" s="35">
        <f t="shared" si="228"/>
        <v>4.9858596020675838E-3</v>
      </c>
      <c r="AZ300" s="10">
        <f t="shared" si="229"/>
        <v>-17.770816630275004</v>
      </c>
      <c r="BA300" s="10">
        <f t="shared" si="230"/>
        <v>-174.34993247639665</v>
      </c>
      <c r="BB300" s="10">
        <f t="shared" si="231"/>
        <v>5.6500675236033544</v>
      </c>
      <c r="BC300" s="48"/>
      <c r="BD300" s="46">
        <f t="shared" si="232"/>
        <v>-18</v>
      </c>
      <c r="BE300" s="46">
        <f t="shared" si="233"/>
        <v>-174</v>
      </c>
      <c r="BF300" s="46">
        <f t="shared" si="234"/>
        <v>6</v>
      </c>
    </row>
    <row r="301" spans="22:58" x14ac:dyDescent="0.2">
      <c r="V301" s="29">
        <v>3.9700000000000202</v>
      </c>
      <c r="W301" s="38">
        <f t="shared" si="204"/>
        <v>93325.430079703525</v>
      </c>
      <c r="X301" s="30">
        <f t="shared" si="203"/>
        <v>-0.43247621687911453</v>
      </c>
      <c r="Y301" s="31">
        <f t="shared" si="205"/>
        <v>-33.378396513260753</v>
      </c>
      <c r="Z301" s="31">
        <f t="shared" si="206"/>
        <v>-88.771893408037513</v>
      </c>
      <c r="AA301" s="31">
        <f t="shared" si="207"/>
        <v>4.3739157242733304</v>
      </c>
      <c r="AB301" s="31">
        <f t="shared" si="208"/>
        <v>-52.816347196932036</v>
      </c>
      <c r="AC301" s="31">
        <f t="shared" si="209"/>
        <v>2.7602151871642978E-3</v>
      </c>
      <c r="AD301" s="31">
        <f t="shared" si="210"/>
        <v>1.4443716158479427</v>
      </c>
      <c r="AE301" s="31">
        <f t="shared" si="211"/>
        <v>-29.434196790679376</v>
      </c>
      <c r="AF301" s="31">
        <f t="shared" si="212"/>
        <v>-140.14386898912159</v>
      </c>
      <c r="AG301" s="31">
        <f t="shared" si="200"/>
        <v>92.110410468749379</v>
      </c>
      <c r="AH301" s="31">
        <f t="shared" si="213"/>
        <v>-102.62530222818668</v>
      </c>
      <c r="AI301" s="31">
        <f t="shared" si="214"/>
        <v>-89.999576495995711</v>
      </c>
      <c r="AJ301" s="31">
        <f t="shared" si="215"/>
        <v>26.618924989136453</v>
      </c>
      <c r="AK301" s="31">
        <f t="shared" si="216"/>
        <v>87.324936005462746</v>
      </c>
      <c r="AL301" s="32">
        <f t="shared" si="217"/>
        <v>-1.4991955586945858</v>
      </c>
      <c r="AM301" s="31">
        <f t="shared" si="218"/>
        <v>-32.703999275642694</v>
      </c>
      <c r="AN301" s="31">
        <f t="shared" si="219"/>
        <v>14.604837671004562</v>
      </c>
      <c r="AO301" s="31">
        <f t="shared" si="220"/>
        <v>-35.37863976617566</v>
      </c>
      <c r="AP301" s="30">
        <f t="shared" si="201"/>
        <v>23.609121289162623</v>
      </c>
      <c r="AQ301" s="30">
        <f t="shared" si="202"/>
        <v>-26.68237036067254</v>
      </c>
      <c r="AR301" s="31">
        <f t="shared" si="221"/>
        <v>-17.902608191184733</v>
      </c>
      <c r="AS301" s="33">
        <f t="shared" si="222"/>
        <v>-175.52250875529725</v>
      </c>
      <c r="AT301" s="31">
        <f t="shared" si="223"/>
        <v>3.7863849228537333E-8</v>
      </c>
      <c r="AU301" s="31">
        <f t="shared" si="224"/>
        <v>5.349865403034176E-3</v>
      </c>
      <c r="AV301" s="32">
        <f t="shared" si="225"/>
        <v>-8.1281233501223769E-11</v>
      </c>
      <c r="AW301" s="31">
        <f t="shared" si="226"/>
        <v>-2.4787021244239481E-4</v>
      </c>
      <c r="AX301" s="34">
        <f t="shared" si="227"/>
        <v>3.7782567995036112E-8</v>
      </c>
      <c r="AY301" s="35">
        <f t="shared" si="228"/>
        <v>5.1019951905917809E-3</v>
      </c>
      <c r="AZ301" s="10">
        <f t="shared" si="229"/>
        <v>-17.902608153402166</v>
      </c>
      <c r="BA301" s="10">
        <f t="shared" si="230"/>
        <v>-175.51740676010667</v>
      </c>
      <c r="BB301" s="10">
        <f t="shared" si="231"/>
        <v>4.4825932398933332</v>
      </c>
      <c r="BC301" s="37"/>
      <c r="BD301" s="46">
        <f t="shared" si="232"/>
        <v>-18</v>
      </c>
      <c r="BE301" s="46">
        <f t="shared" si="233"/>
        <v>-176</v>
      </c>
      <c r="BF301" s="46">
        <f t="shared" si="234"/>
        <v>4</v>
      </c>
    </row>
    <row r="302" spans="22:58" x14ac:dyDescent="0.2">
      <c r="V302" s="29">
        <v>3.98000000000002</v>
      </c>
      <c r="W302" s="38">
        <f t="shared" si="204"/>
        <v>95499.258602148111</v>
      </c>
      <c r="X302" s="30">
        <f t="shared" si="203"/>
        <v>-0.43247621687911453</v>
      </c>
      <c r="Y302" s="31">
        <f t="shared" si="205"/>
        <v>-33.578306722177778</v>
      </c>
      <c r="Z302" s="31">
        <f t="shared" si="206"/>
        <v>-88.79984025540098</v>
      </c>
      <c r="AA302" s="31">
        <f t="shared" si="207"/>
        <v>4.5019258658076104</v>
      </c>
      <c r="AB302" s="31">
        <f t="shared" si="208"/>
        <v>-53.449570050149212</v>
      </c>
      <c r="AC302" s="31">
        <f t="shared" si="209"/>
        <v>2.8902568444623806E-3</v>
      </c>
      <c r="AD302" s="31">
        <f t="shared" si="210"/>
        <v>1.4780005993716483</v>
      </c>
      <c r="AE302" s="31">
        <f t="shared" si="211"/>
        <v>-29.505966816404822</v>
      </c>
      <c r="AF302" s="31">
        <f t="shared" si="212"/>
        <v>-140.77140970617853</v>
      </c>
      <c r="AG302" s="31">
        <f t="shared" si="200"/>
        <v>92.110410468749379</v>
      </c>
      <c r="AH302" s="31">
        <f t="shared" si="213"/>
        <v>-102.825302228176</v>
      </c>
      <c r="AI302" s="31">
        <f t="shared" si="214"/>
        <v>-89.999586136123781</v>
      </c>
      <c r="AJ302" s="31">
        <f t="shared" si="215"/>
        <v>26.818499197465417</v>
      </c>
      <c r="AK302" s="31">
        <f t="shared" si="216"/>
        <v>87.385742437400054</v>
      </c>
      <c r="AL302" s="32">
        <f t="shared" si="217"/>
        <v>-1.5585381195680372</v>
      </c>
      <c r="AM302" s="31">
        <f t="shared" si="218"/>
        <v>-33.306646591571514</v>
      </c>
      <c r="AN302" s="31">
        <f t="shared" si="219"/>
        <v>14.545069318470759</v>
      </c>
      <c r="AO302" s="31">
        <f t="shared" si="220"/>
        <v>-35.920490290295241</v>
      </c>
      <c r="AP302" s="30">
        <f t="shared" si="201"/>
        <v>23.609121289162623</v>
      </c>
      <c r="AQ302" s="30">
        <f t="shared" si="202"/>
        <v>-26.68237036067254</v>
      </c>
      <c r="AR302" s="31">
        <f t="shared" si="221"/>
        <v>-18.03414656944398</v>
      </c>
      <c r="AS302" s="33">
        <f t="shared" si="222"/>
        <v>-176.69189999647378</v>
      </c>
      <c r="AT302" s="31">
        <f t="shared" si="223"/>
        <v>3.9648315982227707E-8</v>
      </c>
      <c r="AU302" s="31">
        <f t="shared" si="224"/>
        <v>5.4744797758203229E-3</v>
      </c>
      <c r="AV302" s="32">
        <f t="shared" si="225"/>
        <v>-8.5111542198410116E-11</v>
      </c>
      <c r="AW302" s="31">
        <f t="shared" si="226"/>
        <v>-2.536438513873698E-4</v>
      </c>
      <c r="AX302" s="34">
        <f t="shared" si="227"/>
        <v>3.9563204440029295E-8</v>
      </c>
      <c r="AY302" s="35">
        <f t="shared" si="228"/>
        <v>5.220835924432953E-3</v>
      </c>
      <c r="AZ302" s="10">
        <f t="shared" si="229"/>
        <v>-18.034146529880775</v>
      </c>
      <c r="BA302" s="10">
        <f t="shared" si="230"/>
        <v>-176.68667916054935</v>
      </c>
      <c r="BB302" s="10">
        <f t="shared" si="231"/>
        <v>3.3133208394506539</v>
      </c>
      <c r="BC302" s="37"/>
      <c r="BD302" s="46">
        <f t="shared" si="232"/>
        <v>-18</v>
      </c>
      <c r="BE302" s="46">
        <f t="shared" si="233"/>
        <v>-177</v>
      </c>
      <c r="BF302" s="46">
        <f t="shared" si="234"/>
        <v>3</v>
      </c>
    </row>
    <row r="303" spans="22:58" x14ac:dyDescent="0.2">
      <c r="V303" s="29">
        <v>3.9900000000000202</v>
      </c>
      <c r="W303" s="36">
        <f t="shared" si="204"/>
        <v>97723.722095585676</v>
      </c>
      <c r="X303" s="30">
        <f t="shared" si="203"/>
        <v>-0.43247621687911453</v>
      </c>
      <c r="Y303" s="31">
        <f t="shared" si="205"/>
        <v>-33.778220970626222</v>
      </c>
      <c r="Z303" s="31">
        <f t="shared" si="206"/>
        <v>-88.827151506761567</v>
      </c>
      <c r="AA303" s="31">
        <f t="shared" si="207"/>
        <v>4.6320438862942943</v>
      </c>
      <c r="AB303" s="31">
        <f t="shared" si="208"/>
        <v>-54.078569194486484</v>
      </c>
      <c r="AC303" s="31">
        <f t="shared" si="209"/>
        <v>3.0264230029273106E-3</v>
      </c>
      <c r="AD303" s="31">
        <f t="shared" si="210"/>
        <v>1.5124118479792834</v>
      </c>
      <c r="AE303" s="31">
        <f t="shared" si="211"/>
        <v>-29.575626878208116</v>
      </c>
      <c r="AF303" s="31">
        <f t="shared" si="212"/>
        <v>-141.39330885326876</v>
      </c>
      <c r="AG303" s="31">
        <f t="shared" si="200"/>
        <v>92.110410468749379</v>
      </c>
      <c r="AH303" s="31">
        <f t="shared" si="213"/>
        <v>-103.0253022281658</v>
      </c>
      <c r="AI303" s="31">
        <f t="shared" si="214"/>
        <v>-89.999595556815748</v>
      </c>
      <c r="AJ303" s="31">
        <f t="shared" si="215"/>
        <v>27.018092530603152</v>
      </c>
      <c r="AK303" s="31">
        <f t="shared" si="216"/>
        <v>87.445170440789255</v>
      </c>
      <c r="AL303" s="32">
        <f t="shared" si="217"/>
        <v>-1.6198203859260647</v>
      </c>
      <c r="AM303" s="31">
        <f t="shared" si="218"/>
        <v>-33.914826589779302</v>
      </c>
      <c r="AN303" s="31">
        <f t="shared" si="219"/>
        <v>14.483380385260666</v>
      </c>
      <c r="AO303" s="31">
        <f t="shared" si="220"/>
        <v>-36.469251705805796</v>
      </c>
      <c r="AP303" s="30">
        <f t="shared" si="201"/>
        <v>23.609121289162623</v>
      </c>
      <c r="AQ303" s="30">
        <f t="shared" si="202"/>
        <v>-26.68237036067254</v>
      </c>
      <c r="AR303" s="31">
        <f t="shared" si="221"/>
        <v>-18.165495564457366</v>
      </c>
      <c r="AS303" s="33">
        <f t="shared" si="222"/>
        <v>-177.86256055907455</v>
      </c>
      <c r="AT303" s="31">
        <f t="shared" si="223"/>
        <v>4.1516883662162937E-8</v>
      </c>
      <c r="AU303" s="31">
        <f t="shared" si="224"/>
        <v>5.6019967901762236E-3</v>
      </c>
      <c r="AV303" s="32">
        <f t="shared" si="225"/>
        <v>-8.9121215804378896E-11</v>
      </c>
      <c r="AW303" s="31">
        <f t="shared" si="226"/>
        <v>-2.5955197565971666E-4</v>
      </c>
      <c r="AX303" s="34">
        <f t="shared" si="227"/>
        <v>4.1427762446358559E-8</v>
      </c>
      <c r="AY303" s="35">
        <f t="shared" si="228"/>
        <v>5.3424448145165072E-3</v>
      </c>
      <c r="AZ303" s="10">
        <f t="shared" si="229"/>
        <v>-18.165495523029605</v>
      </c>
      <c r="BA303" s="10">
        <f t="shared" si="230"/>
        <v>-177.85721811426004</v>
      </c>
      <c r="BB303" s="10">
        <f t="shared" si="231"/>
        <v>2.1427818857399643</v>
      </c>
      <c r="BC303" s="48"/>
      <c r="BD303" s="46">
        <f t="shared" si="232"/>
        <v>-18</v>
      </c>
      <c r="BE303" s="46">
        <f t="shared" si="233"/>
        <v>-178</v>
      </c>
      <c r="BF303" s="46">
        <f t="shared" si="234"/>
        <v>2</v>
      </c>
    </row>
    <row r="304" spans="22:58" x14ac:dyDescent="0.2">
      <c r="V304" s="29">
        <v>4.0000000000000204</v>
      </c>
      <c r="W304" s="50">
        <f t="shared" si="204"/>
        <v>100000.00000000471</v>
      </c>
      <c r="X304" s="30">
        <f t="shared" si="203"/>
        <v>-0.43247621687911453</v>
      </c>
      <c r="Y304" s="31">
        <f t="shared" si="205"/>
        <v>-33.978139076949638</v>
      </c>
      <c r="Z304" s="31">
        <f t="shared" si="206"/>
        <v>-88.853841593233497</v>
      </c>
      <c r="AA304" s="31">
        <f t="shared" si="207"/>
        <v>4.7642407585085458</v>
      </c>
      <c r="AB304" s="31">
        <f t="shared" si="208"/>
        <v>-54.703071700898775</v>
      </c>
      <c r="AC304" s="31">
        <f t="shared" si="209"/>
        <v>3.1690018990587219E-3</v>
      </c>
      <c r="AD304" s="31">
        <f t="shared" si="210"/>
        <v>1.5476235076142182</v>
      </c>
      <c r="AE304" s="31">
        <f t="shared" si="211"/>
        <v>-29.643205533421149</v>
      </c>
      <c r="AF304" s="31">
        <f t="shared" si="212"/>
        <v>-142.00928978651805</v>
      </c>
      <c r="AG304" s="31">
        <f t="shared" si="200"/>
        <v>92.110410468749379</v>
      </c>
      <c r="AH304" s="31">
        <f t="shared" si="213"/>
        <v>-103.22530222815607</v>
      </c>
      <c r="AI304" s="31">
        <f t="shared" si="214"/>
        <v>-89.999604763066586</v>
      </c>
      <c r="AJ304" s="31">
        <f t="shared" si="215"/>
        <v>27.217704131214035</v>
      </c>
      <c r="AK304" s="31">
        <f t="shared" si="216"/>
        <v>87.503251013385693</v>
      </c>
      <c r="AL304" s="32">
        <f t="shared" si="217"/>
        <v>-1.6830772452973095</v>
      </c>
      <c r="AM304" s="31">
        <f t="shared" si="218"/>
        <v>-34.528313526695051</v>
      </c>
      <c r="AN304" s="31">
        <f t="shared" si="219"/>
        <v>14.419735126510037</v>
      </c>
      <c r="AO304" s="31">
        <f t="shared" si="220"/>
        <v>-37.024667276375943</v>
      </c>
      <c r="AP304" s="30">
        <f t="shared" si="201"/>
        <v>23.609121289162623</v>
      </c>
      <c r="AQ304" s="30">
        <f t="shared" si="202"/>
        <v>-26.68237036067254</v>
      </c>
      <c r="AR304" s="31">
        <f t="shared" si="221"/>
        <v>-18.296719478421029</v>
      </c>
      <c r="AS304" s="33">
        <f t="shared" si="222"/>
        <v>-179.03395706289399</v>
      </c>
      <c r="AT304" s="31">
        <f t="shared" si="223"/>
        <v>4.3473515654156448E-8</v>
      </c>
      <c r="AU304" s="31">
        <f t="shared" si="224"/>
        <v>5.7324840573057213E-3</v>
      </c>
      <c r="AV304" s="32">
        <f t="shared" si="225"/>
        <v>-9.332182624872914E-11</v>
      </c>
      <c r="AW304" s="31">
        <f t="shared" si="226"/>
        <v>-2.6559771782512726E-4</v>
      </c>
      <c r="AX304" s="34">
        <f t="shared" si="227"/>
        <v>4.3380193827907718E-8</v>
      </c>
      <c r="AY304" s="35">
        <f t="shared" si="228"/>
        <v>5.4668863394805936E-3</v>
      </c>
      <c r="AZ304" s="10">
        <f t="shared" si="229"/>
        <v>-18.296719435040835</v>
      </c>
      <c r="BA304" s="10">
        <f t="shared" si="230"/>
        <v>-179.0284901765545</v>
      </c>
      <c r="BB304" s="10">
        <f t="shared" si="231"/>
        <v>0.9715098234455013</v>
      </c>
      <c r="BC304" s="37"/>
      <c r="BD304" s="46">
        <f t="shared" si="232"/>
        <v>-18</v>
      </c>
      <c r="BE304" s="46">
        <f t="shared" si="233"/>
        <v>-179</v>
      </c>
      <c r="BF304" s="46">
        <f t="shared" si="234"/>
        <v>1</v>
      </c>
    </row>
    <row r="305" spans="22:58" x14ac:dyDescent="0.2">
      <c r="V305" s="29">
        <v>4.0100000000000202</v>
      </c>
      <c r="W305" s="38">
        <f t="shared" si="204"/>
        <v>102329.29922808021</v>
      </c>
      <c r="X305" s="30">
        <f t="shared" si="203"/>
        <v>-0.43247621687911453</v>
      </c>
      <c r="Y305" s="31">
        <f t="shared" si="205"/>
        <v>-34.178060867654075</v>
      </c>
      <c r="Z305" s="31">
        <f t="shared" si="206"/>
        <v>-88.879924619893856</v>
      </c>
      <c r="AA305" s="31">
        <f t="shared" si="207"/>
        <v>4.8984858934865976</v>
      </c>
      <c r="AB305" s="31">
        <f t="shared" si="208"/>
        <v>-55.322815164254564</v>
      </c>
      <c r="AC305" s="31">
        <f t="shared" si="209"/>
        <v>3.318295314750658E-3</v>
      </c>
      <c r="AD305" s="31">
        <f t="shared" si="210"/>
        <v>1.5836541415127181</v>
      </c>
      <c r="AE305" s="31">
        <f t="shared" si="211"/>
        <v>-29.708732895731842</v>
      </c>
      <c r="AF305" s="31">
        <f t="shared" si="212"/>
        <v>-142.61908564263572</v>
      </c>
      <c r="AG305" s="31">
        <f t="shared" si="200"/>
        <v>92.110410468749379</v>
      </c>
      <c r="AH305" s="31">
        <f t="shared" si="213"/>
        <v>-103.42530222814676</v>
      </c>
      <c r="AI305" s="31">
        <f t="shared" si="214"/>
        <v>-89.99961375975758</v>
      </c>
      <c r="AJ305" s="31">
        <f t="shared" si="215"/>
        <v>27.417333180248605</v>
      </c>
      <c r="AK305" s="31">
        <f t="shared" si="216"/>
        <v>87.560014472545461</v>
      </c>
      <c r="AL305" s="32">
        <f t="shared" si="217"/>
        <v>-1.7483423859464164</v>
      </c>
      <c r="AM305" s="31">
        <f t="shared" si="218"/>
        <v>-35.146870001623562</v>
      </c>
      <c r="AN305" s="31">
        <f t="shared" si="219"/>
        <v>14.354099034904804</v>
      </c>
      <c r="AO305" s="31">
        <f t="shared" si="220"/>
        <v>-37.58646928883568</v>
      </c>
      <c r="AP305" s="30">
        <f t="shared" si="201"/>
        <v>23.609121289162623</v>
      </c>
      <c r="AQ305" s="30">
        <f t="shared" si="202"/>
        <v>-26.68237036067254</v>
      </c>
      <c r="AR305" s="31">
        <f t="shared" si="221"/>
        <v>-18.427882932336956</v>
      </c>
      <c r="AS305" s="33">
        <f t="shared" si="222"/>
        <v>-180.2055549314714</v>
      </c>
      <c r="AT305" s="31">
        <f t="shared" si="223"/>
        <v>4.5522358566233178E-8</v>
      </c>
      <c r="AU305" s="31">
        <f t="shared" si="224"/>
        <v>5.8660107632796301E-3</v>
      </c>
      <c r="AV305" s="32">
        <f t="shared" si="225"/>
        <v>-9.7721088151193605E-11</v>
      </c>
      <c r="AW305" s="31">
        <f t="shared" si="226"/>
        <v>-2.7178428341612207E-4</v>
      </c>
      <c r="AX305" s="34">
        <f t="shared" si="227"/>
        <v>4.5424637478081984E-8</v>
      </c>
      <c r="AY305" s="35">
        <f t="shared" si="228"/>
        <v>5.5942264798635082E-3</v>
      </c>
      <c r="AZ305" s="10">
        <f t="shared" si="229"/>
        <v>-18.427882886912318</v>
      </c>
      <c r="BA305" s="10">
        <f t="shared" si="230"/>
        <v>-180.19996070499153</v>
      </c>
      <c r="BB305" s="10">
        <f t="shared" si="231"/>
        <v>-0.19996070499152552</v>
      </c>
      <c r="BC305" s="37"/>
      <c r="BD305" s="46">
        <f t="shared" si="232"/>
        <v>-18</v>
      </c>
      <c r="BE305" s="46">
        <f t="shared" si="233"/>
        <v>-180</v>
      </c>
      <c r="BF305" s="46">
        <f t="shared" si="234"/>
        <v>0</v>
      </c>
    </row>
    <row r="306" spans="22:58" x14ac:dyDescent="0.2">
      <c r="V306" s="29">
        <v>4.02000000000002</v>
      </c>
      <c r="W306" s="36">
        <f t="shared" si="204"/>
        <v>104712.85480509486</v>
      </c>
      <c r="X306" s="30">
        <f t="shared" si="203"/>
        <v>-0.43247621687911453</v>
      </c>
      <c r="Y306" s="31">
        <f t="shared" si="205"/>
        <v>-34.377986177041869</v>
      </c>
      <c r="Z306" s="31">
        <f t="shared" si="206"/>
        <v>-88.905414373040571</v>
      </c>
      <c r="AA306" s="31">
        <f t="shared" si="207"/>
        <v>5.0347472499809616</v>
      </c>
      <c r="AB306" s="31">
        <f t="shared" si="208"/>
        <v>-55.937548116670804</v>
      </c>
      <c r="AC306" s="31">
        <f t="shared" si="209"/>
        <v>3.4746192119262634E-3</v>
      </c>
      <c r="AD306" s="31">
        <f t="shared" si="210"/>
        <v>1.6205227395401971</v>
      </c>
      <c r="AE306" s="31">
        <f t="shared" si="211"/>
        <v>-29.772240524728101</v>
      </c>
      <c r="AF306" s="31">
        <f t="shared" si="212"/>
        <v>-143.22243975017116</v>
      </c>
      <c r="AG306" s="31">
        <f t="shared" si="200"/>
        <v>92.110410468749379</v>
      </c>
      <c r="AH306" s="31">
        <f t="shared" si="213"/>
        <v>-103.62530222813788</v>
      </c>
      <c r="AI306" s="31">
        <f t="shared" si="214"/>
        <v>-89.999622551658874</v>
      </c>
      <c r="AJ306" s="31">
        <f t="shared" si="215"/>
        <v>27.616978895246739</v>
      </c>
      <c r="AK306" s="31">
        <f t="shared" si="216"/>
        <v>87.615490469043195</v>
      </c>
      <c r="AL306" s="32">
        <f t="shared" si="217"/>
        <v>-1.8156481830283464</v>
      </c>
      <c r="AM306" s="31">
        <f t="shared" si="218"/>
        <v>-35.770247242627356</v>
      </c>
      <c r="AN306" s="31">
        <f t="shared" si="219"/>
        <v>14.286438952829888</v>
      </c>
      <c r="AO306" s="31">
        <f t="shared" si="220"/>
        <v>-38.154379325243035</v>
      </c>
      <c r="AP306" s="30">
        <f t="shared" si="201"/>
        <v>23.609121289162623</v>
      </c>
      <c r="AQ306" s="30">
        <f t="shared" si="202"/>
        <v>-26.68237036067254</v>
      </c>
      <c r="AR306" s="31">
        <f t="shared" si="221"/>
        <v>-18.559050643408128</v>
      </c>
      <c r="AS306" s="33">
        <f t="shared" si="222"/>
        <v>-181.3768190754142</v>
      </c>
      <c r="AT306" s="31">
        <f t="shared" si="223"/>
        <v>4.7667761515178158E-8</v>
      </c>
      <c r="AU306" s="31">
        <f t="shared" si="224"/>
        <v>6.0026477057190933E-3</v>
      </c>
      <c r="AV306" s="32">
        <f t="shared" si="225"/>
        <v>-1.0232671613150515E-10</v>
      </c>
      <c r="AW306" s="31">
        <f t="shared" si="226"/>
        <v>-2.7811495263166576E-4</v>
      </c>
      <c r="AX306" s="34">
        <f t="shared" si="227"/>
        <v>4.7565434799046654E-8</v>
      </c>
      <c r="AY306" s="35">
        <f t="shared" si="228"/>
        <v>5.7245327530874275E-3</v>
      </c>
      <c r="AZ306" s="10">
        <f t="shared" si="229"/>
        <v>-18.559050595842692</v>
      </c>
      <c r="BA306" s="10">
        <f t="shared" si="230"/>
        <v>-181.37109454266113</v>
      </c>
      <c r="BB306" s="10">
        <f t="shared" si="231"/>
        <v>-1.3710945426611261</v>
      </c>
      <c r="BC306" s="48"/>
      <c r="BD306" s="46">
        <f t="shared" si="232"/>
        <v>-19</v>
      </c>
      <c r="BE306" s="46">
        <f t="shared" si="233"/>
        <v>-181</v>
      </c>
      <c r="BF306" s="46">
        <f t="shared" si="234"/>
        <v>-1</v>
      </c>
    </row>
    <row r="307" spans="22:58" x14ac:dyDescent="0.2">
      <c r="V307" s="29">
        <v>4.0300000000000198</v>
      </c>
      <c r="W307" s="38">
        <f t="shared" si="204"/>
        <v>107151.93052376565</v>
      </c>
      <c r="X307" s="30">
        <f t="shared" si="203"/>
        <v>-0.43247621687911453</v>
      </c>
      <c r="Y307" s="31">
        <f t="shared" si="205"/>
        <v>-34.577914846861823</v>
      </c>
      <c r="Z307" s="31">
        <f t="shared" si="206"/>
        <v>-88.930324327295864</v>
      </c>
      <c r="AA307" s="31">
        <f t="shared" si="207"/>
        <v>5.1729914463455673</v>
      </c>
      <c r="AB307" s="31">
        <f t="shared" si="208"/>
        <v>-56.547030383985671</v>
      </c>
      <c r="AC307" s="31">
        <f t="shared" si="209"/>
        <v>3.6383043967325164E-3</v>
      </c>
      <c r="AD307" s="31">
        <f t="shared" si="210"/>
        <v>1.6582487277176168</v>
      </c>
      <c r="AE307" s="31">
        <f t="shared" si="211"/>
        <v>-29.833761312998639</v>
      </c>
      <c r="AF307" s="31">
        <f t="shared" si="212"/>
        <v>-143.8191059835639</v>
      </c>
      <c r="AG307" s="31">
        <f t="shared" si="200"/>
        <v>92.110410468749379</v>
      </c>
      <c r="AH307" s="31">
        <f t="shared" si="213"/>
        <v>-103.8253022281294</v>
      </c>
      <c r="AI307" s="31">
        <f t="shared" si="214"/>
        <v>-89.999631143432069</v>
      </c>
      <c r="AJ307" s="31">
        <f t="shared" si="215"/>
        <v>27.816640528714824</v>
      </c>
      <c r="AK307" s="31">
        <f t="shared" si="216"/>
        <v>87.669708000685546</v>
      </c>
      <c r="AL307" s="32">
        <f t="shared" si="217"/>
        <v>-1.885025586231198</v>
      </c>
      <c r="AM307" s="31">
        <f t="shared" si="218"/>
        <v>-36.398185449247684</v>
      </c>
      <c r="AN307" s="31">
        <f t="shared" si="219"/>
        <v>14.216723183103603</v>
      </c>
      <c r="AO307" s="31">
        <f t="shared" si="220"/>
        <v>-38.728108591994207</v>
      </c>
      <c r="AP307" s="30">
        <f t="shared" si="201"/>
        <v>23.609121289162623</v>
      </c>
      <c r="AQ307" s="30">
        <f t="shared" si="202"/>
        <v>-26.68237036067254</v>
      </c>
      <c r="AR307" s="31">
        <f t="shared" si="221"/>
        <v>-18.690287201404953</v>
      </c>
      <c r="AS307" s="33">
        <f t="shared" si="222"/>
        <v>-182.54721457555812</v>
      </c>
      <c r="AT307" s="31">
        <f t="shared" si="223"/>
        <v>4.991427419788088E-8</v>
      </c>
      <c r="AU307" s="31">
        <f t="shared" si="224"/>
        <v>6.1424673313333709E-3</v>
      </c>
      <c r="AV307" s="32">
        <f t="shared" si="225"/>
        <v>-1.0714835346432972E-10</v>
      </c>
      <c r="AW307" s="31">
        <f t="shared" si="226"/>
        <v>-2.845930820763721E-4</v>
      </c>
      <c r="AX307" s="34">
        <f t="shared" si="227"/>
        <v>4.9807125844416549E-8</v>
      </c>
      <c r="AY307" s="35">
        <f t="shared" si="228"/>
        <v>5.8578742492569986E-3</v>
      </c>
      <c r="AZ307" s="10">
        <f t="shared" si="229"/>
        <v>-18.690287151597825</v>
      </c>
      <c r="BA307" s="10">
        <f t="shared" si="230"/>
        <v>-182.54135670130887</v>
      </c>
      <c r="BB307" s="10">
        <f t="shared" si="231"/>
        <v>-2.5413567013088709</v>
      </c>
      <c r="BC307" s="37"/>
      <c r="BD307" s="46">
        <f t="shared" si="232"/>
        <v>-19</v>
      </c>
      <c r="BE307" s="46">
        <f t="shared" si="233"/>
        <v>-183</v>
      </c>
      <c r="BF307" s="46">
        <f t="shared" si="234"/>
        <v>-3</v>
      </c>
    </row>
    <row r="308" spans="22:58" x14ac:dyDescent="0.2">
      <c r="V308" s="29">
        <v>4.0400000000000196</v>
      </c>
      <c r="W308" s="38">
        <f t="shared" si="204"/>
        <v>109647.81961432361</v>
      </c>
      <c r="X308" s="30">
        <f t="shared" si="203"/>
        <v>-0.43247621687911453</v>
      </c>
      <c r="Y308" s="31">
        <f t="shared" si="205"/>
        <v>-34.777846725975067</v>
      </c>
      <c r="Z308" s="31">
        <f t="shared" si="206"/>
        <v>-88.954667652558413</v>
      </c>
      <c r="AA308" s="31">
        <f t="shared" si="207"/>
        <v>5.3131838740903126</v>
      </c>
      <c r="AB308" s="31">
        <f t="shared" si="208"/>
        <v>-57.151033385329214</v>
      </c>
      <c r="AC308" s="31">
        <f t="shared" si="209"/>
        <v>3.8096972146421503E-3</v>
      </c>
      <c r="AD308" s="31">
        <f t="shared" si="210"/>
        <v>1.6968519779405309</v>
      </c>
      <c r="AE308" s="31">
        <f t="shared" si="211"/>
        <v>-29.893329371549228</v>
      </c>
      <c r="AF308" s="31">
        <f t="shared" si="212"/>
        <v>-144.4088490599471</v>
      </c>
      <c r="AG308" s="31">
        <f t="shared" si="200"/>
        <v>92.110410468749379</v>
      </c>
      <c r="AH308" s="31">
        <f t="shared" si="213"/>
        <v>-104.0253022281213</v>
      </c>
      <c r="AI308" s="31">
        <f t="shared" si="214"/>
        <v>-89.999639539632611</v>
      </c>
      <c r="AJ308" s="31">
        <f t="shared" si="215"/>
        <v>28.016317366573972</v>
      </c>
      <c r="AK308" s="31">
        <f t="shared" si="216"/>
        <v>87.722695425717731</v>
      </c>
      <c r="AL308" s="32">
        <f t="shared" si="217"/>
        <v>-1.9565040096639783</v>
      </c>
      <c r="AM308" s="31">
        <f t="shared" si="218"/>
        <v>-37.030414192142622</v>
      </c>
      <c r="AN308" s="31">
        <f t="shared" si="219"/>
        <v>14.144921597538067</v>
      </c>
      <c r="AO308" s="31">
        <f t="shared" si="220"/>
        <v>-39.307358306057502</v>
      </c>
      <c r="AP308" s="30">
        <f t="shared" si="201"/>
        <v>23.609121289162623</v>
      </c>
      <c r="AQ308" s="30">
        <f t="shared" si="202"/>
        <v>-26.68237036067254</v>
      </c>
      <c r="AR308" s="31">
        <f t="shared" si="221"/>
        <v>-18.821656845521076</v>
      </c>
      <c r="AS308" s="33">
        <f t="shared" si="222"/>
        <v>-183.7162073660046</v>
      </c>
      <c r="AT308" s="31">
        <f t="shared" si="223"/>
        <v>5.2266660391919013E-8</v>
      </c>
      <c r="AU308" s="31">
        <f t="shared" si="224"/>
        <v>6.2855437743320327E-3</v>
      </c>
      <c r="AV308" s="32">
        <f t="shared" si="225"/>
        <v>-1.1219757207926649E-10</v>
      </c>
      <c r="AW308" s="31">
        <f t="shared" si="226"/>
        <v>-2.9122210654022017E-4</v>
      </c>
      <c r="AX308" s="34">
        <f t="shared" si="227"/>
        <v>5.2154462819839749E-8</v>
      </c>
      <c r="AY308" s="35">
        <f t="shared" si="228"/>
        <v>5.9943216677918127E-3</v>
      </c>
      <c r="AZ308" s="10">
        <f t="shared" si="229"/>
        <v>-18.821656793366614</v>
      </c>
      <c r="BA308" s="10">
        <f t="shared" si="230"/>
        <v>-183.7102130443368</v>
      </c>
      <c r="BB308" s="10">
        <f t="shared" si="231"/>
        <v>-3.7102130443367969</v>
      </c>
      <c r="BC308" s="37"/>
      <c r="BD308" s="46">
        <f t="shared" si="232"/>
        <v>-19</v>
      </c>
      <c r="BE308" s="46">
        <f t="shared" si="233"/>
        <v>-184</v>
      </c>
      <c r="BF308" s="46">
        <f t="shared" si="234"/>
        <v>-4</v>
      </c>
    </row>
    <row r="309" spans="22:58" x14ac:dyDescent="0.2">
      <c r="V309" s="29">
        <v>4.0500000000000203</v>
      </c>
      <c r="W309" s="36">
        <f t="shared" si="204"/>
        <v>112201.84543020178</v>
      </c>
      <c r="X309" s="30">
        <f t="shared" si="203"/>
        <v>-0.43247621687911453</v>
      </c>
      <c r="Y309" s="31">
        <f t="shared" si="205"/>
        <v>-34.977781670035803</v>
      </c>
      <c r="Z309" s="31">
        <f t="shared" si="206"/>
        <v>-88.978457220806547</v>
      </c>
      <c r="AA309" s="31">
        <f t="shared" si="207"/>
        <v>5.4552888123645191</v>
      </c>
      <c r="AB309" s="31">
        <f t="shared" si="208"/>
        <v>-57.749340376228915</v>
      </c>
      <c r="AC309" s="31">
        <f t="shared" si="209"/>
        <v>3.9891602778645225E-3</v>
      </c>
      <c r="AD309" s="31">
        <f t="shared" si="210"/>
        <v>1.7363528178931904</v>
      </c>
      <c r="AE309" s="31">
        <f t="shared" si="211"/>
        <v>-29.950979914272537</v>
      </c>
      <c r="AF309" s="31">
        <f t="shared" si="212"/>
        <v>-144.99144477914228</v>
      </c>
      <c r="AG309" s="31">
        <f t="shared" si="200"/>
        <v>92.110410468749379</v>
      </c>
      <c r="AH309" s="31">
        <f t="shared" si="213"/>
        <v>-104.22530222811358</v>
      </c>
      <c r="AI309" s="31">
        <f t="shared" si="214"/>
        <v>-89.99964774471232</v>
      </c>
      <c r="AJ309" s="31">
        <f t="shared" si="215"/>
        <v>28.216008726676076</v>
      </c>
      <c r="AK309" s="31">
        <f t="shared" si="216"/>
        <v>87.774480476021111</v>
      </c>
      <c r="AL309" s="32">
        <f t="shared" si="217"/>
        <v>-2.0301112247597435</v>
      </c>
      <c r="AM309" s="31">
        <f t="shared" si="218"/>
        <v>-37.666652869223888</v>
      </c>
      <c r="AN309" s="31">
        <f t="shared" si="219"/>
        <v>14.071005742552135</v>
      </c>
      <c r="AO309" s="31">
        <f t="shared" si="220"/>
        <v>-39.891820137915097</v>
      </c>
      <c r="AP309" s="30">
        <f t="shared" si="201"/>
        <v>23.609121289162623</v>
      </c>
      <c r="AQ309" s="30">
        <f t="shared" si="202"/>
        <v>-26.68237036067254</v>
      </c>
      <c r="AR309" s="31">
        <f t="shared" si="221"/>
        <v>-18.953223243230319</v>
      </c>
      <c r="AS309" s="33">
        <f t="shared" si="222"/>
        <v>-184.88326491705737</v>
      </c>
      <c r="AT309" s="31">
        <f t="shared" si="223"/>
        <v>5.4729913384796887E-8</v>
      </c>
      <c r="AU309" s="31">
        <f t="shared" si="224"/>
        <v>6.4319528957318683E-3</v>
      </c>
      <c r="AV309" s="32">
        <f t="shared" si="225"/>
        <v>-1.1748594390591463E-10</v>
      </c>
      <c r="AW309" s="31">
        <f t="shared" si="226"/>
        <v>-2.9800554081972603E-4</v>
      </c>
      <c r="AX309" s="34">
        <f t="shared" si="227"/>
        <v>5.4612427440890972E-8</v>
      </c>
      <c r="AY309" s="35">
        <f t="shared" si="228"/>
        <v>6.133947354912142E-3</v>
      </c>
      <c r="AZ309" s="10">
        <f t="shared" si="229"/>
        <v>-18.953223188617891</v>
      </c>
      <c r="BA309" s="10">
        <f t="shared" si="230"/>
        <v>-184.87713096970245</v>
      </c>
      <c r="BB309" s="10">
        <f t="shared" si="231"/>
        <v>-4.8771309697024492</v>
      </c>
      <c r="BC309" s="48"/>
      <c r="BD309" s="46">
        <f t="shared" si="232"/>
        <v>-19</v>
      </c>
      <c r="BE309" s="46">
        <f t="shared" si="233"/>
        <v>-185</v>
      </c>
      <c r="BF309" s="46">
        <f t="shared" si="234"/>
        <v>-5</v>
      </c>
    </row>
    <row r="310" spans="22:58" x14ac:dyDescent="0.2">
      <c r="V310" s="29">
        <v>4.06000000000002</v>
      </c>
      <c r="W310" s="38">
        <f t="shared" si="204"/>
        <v>114815.36214969361</v>
      </c>
      <c r="X310" s="30">
        <f t="shared" si="203"/>
        <v>-0.43247621687911453</v>
      </c>
      <c r="Y310" s="31">
        <f t="shared" si="205"/>
        <v>-35.17771954118637</v>
      </c>
      <c r="Z310" s="31">
        <f t="shared" si="206"/>
        <v>-89.001705612755529</v>
      </c>
      <c r="AA310" s="31">
        <f t="shared" si="207"/>
        <v>5.599269542655775</v>
      </c>
      <c r="AB310" s="31">
        <f t="shared" si="208"/>
        <v>-58.341746636134005</v>
      </c>
      <c r="AC310" s="31">
        <f t="shared" si="209"/>
        <v>4.177073226600542E-3</v>
      </c>
      <c r="AD310" s="31">
        <f t="shared" si="210"/>
        <v>1.7767720411600025</v>
      </c>
      <c r="AE310" s="31">
        <f t="shared" si="211"/>
        <v>-30.006749142183111</v>
      </c>
      <c r="AF310" s="31">
        <f t="shared" si="212"/>
        <v>-145.56668020772955</v>
      </c>
      <c r="AG310" s="31">
        <f t="shared" si="200"/>
        <v>92.110410468749379</v>
      </c>
      <c r="AH310" s="31">
        <f t="shared" si="213"/>
        <v>-104.42530222810618</v>
      </c>
      <c r="AI310" s="31">
        <f t="shared" si="214"/>
        <v>-89.999655763021593</v>
      </c>
      <c r="AJ310" s="31">
        <f t="shared" si="215"/>
        <v>28.41571395738487</v>
      </c>
      <c r="AK310" s="31">
        <f t="shared" si="216"/>
        <v>87.825090270100262</v>
      </c>
      <c r="AL310" s="32">
        <f t="shared" si="217"/>
        <v>-2.1058732569703404</v>
      </c>
      <c r="AM310" s="31">
        <f t="shared" si="218"/>
        <v>-38.30661121735907</v>
      </c>
      <c r="AN310" s="31">
        <f t="shared" si="219"/>
        <v>13.994948941057732</v>
      </c>
      <c r="AO310" s="31">
        <f t="shared" si="220"/>
        <v>-40.481176710280401</v>
      </c>
      <c r="AP310" s="30">
        <f t="shared" si="201"/>
        <v>23.609121289162623</v>
      </c>
      <c r="AQ310" s="30">
        <f t="shared" si="202"/>
        <v>-26.68237036067254</v>
      </c>
      <c r="AR310" s="31">
        <f t="shared" si="221"/>
        <v>-19.085049272635295</v>
      </c>
      <c r="AS310" s="33">
        <f t="shared" si="222"/>
        <v>-186.04785691800996</v>
      </c>
      <c r="AT310" s="31">
        <f t="shared" si="223"/>
        <v>5.7309254045289656E-8</v>
      </c>
      <c r="AU310" s="31">
        <f t="shared" si="224"/>
        <v>6.5817723235793062E-3</v>
      </c>
      <c r="AV310" s="32">
        <f t="shared" si="225"/>
        <v>-1.2302311221894028E-10</v>
      </c>
      <c r="AW310" s="31">
        <f t="shared" si="226"/>
        <v>-3.0494698158153172E-4</v>
      </c>
      <c r="AX310" s="34">
        <f t="shared" si="227"/>
        <v>5.7186230933070716E-8</v>
      </c>
      <c r="AY310" s="35">
        <f t="shared" si="228"/>
        <v>6.2768253419977745E-3</v>
      </c>
      <c r="AZ310" s="10">
        <f t="shared" si="229"/>
        <v>-19.085049215449065</v>
      </c>
      <c r="BA310" s="10">
        <f t="shared" si="230"/>
        <v>-186.04158009266797</v>
      </c>
      <c r="BB310" s="10">
        <f t="shared" si="231"/>
        <v>-6.0415800926679708</v>
      </c>
      <c r="BC310" s="37"/>
      <c r="BD310" s="46">
        <f t="shared" si="232"/>
        <v>-19</v>
      </c>
      <c r="BE310" s="46">
        <f t="shared" si="233"/>
        <v>-186</v>
      </c>
      <c r="BF310" s="46">
        <f t="shared" si="234"/>
        <v>-6</v>
      </c>
    </row>
    <row r="311" spans="22:58" x14ac:dyDescent="0.2">
      <c r="V311" s="29">
        <v>4.0700000000000198</v>
      </c>
      <c r="W311" s="38">
        <f t="shared" si="204"/>
        <v>117489.75549395839</v>
      </c>
      <c r="X311" s="30">
        <f t="shared" si="203"/>
        <v>-0.43247621687911453</v>
      </c>
      <c r="Y311" s="31">
        <f t="shared" si="205"/>
        <v>-35.377660207766091</v>
      </c>
      <c r="Z311" s="31">
        <f t="shared" si="206"/>
        <v>-89.024425124371675</v>
      </c>
      <c r="AA311" s="31">
        <f t="shared" si="207"/>
        <v>5.7450884630244605</v>
      </c>
      <c r="AB311" s="31">
        <f t="shared" si="208"/>
        <v>-58.92805960165667</v>
      </c>
      <c r="AC311" s="31">
        <f t="shared" si="209"/>
        <v>4.3738335256285768E-3</v>
      </c>
      <c r="AD311" s="31">
        <f t="shared" si="210"/>
        <v>1.8181309175366389</v>
      </c>
      <c r="AE311" s="31">
        <f t="shared" si="211"/>
        <v>-30.060674128095119</v>
      </c>
      <c r="AF311" s="31">
        <f t="shared" si="212"/>
        <v>-146.13435380849168</v>
      </c>
      <c r="AG311" s="31">
        <f t="shared" si="200"/>
        <v>92.110410468749379</v>
      </c>
      <c r="AH311" s="31">
        <f t="shared" si="213"/>
        <v>-104.62530222809912</v>
      </c>
      <c r="AI311" s="31">
        <f t="shared" si="214"/>
        <v>-89.999663598811878</v>
      </c>
      <c r="AJ311" s="31">
        <f t="shared" si="215"/>
        <v>28.615432436219479</v>
      </c>
      <c r="AK311" s="31">
        <f t="shared" si="216"/>
        <v>87.874551325858548</v>
      </c>
      <c r="AL311" s="32">
        <f t="shared" si="217"/>
        <v>-2.1838142870259407</v>
      </c>
      <c r="AM311" s="31">
        <f t="shared" si="218"/>
        <v>-38.949989878178769</v>
      </c>
      <c r="AN311" s="31">
        <f t="shared" si="219"/>
        <v>13.916726389843801</v>
      </c>
      <c r="AO311" s="31">
        <f t="shared" si="220"/>
        <v>-41.0751021511321</v>
      </c>
      <c r="AP311" s="30">
        <f t="shared" si="201"/>
        <v>23.609121289162623</v>
      </c>
      <c r="AQ311" s="30">
        <f t="shared" si="202"/>
        <v>-26.68237036067254</v>
      </c>
      <c r="AR311" s="31">
        <f t="shared" si="221"/>
        <v>-19.217196809761237</v>
      </c>
      <c r="AS311" s="33">
        <f t="shared" si="222"/>
        <v>-187.20945595962377</v>
      </c>
      <c r="AT311" s="31">
        <f t="shared" si="223"/>
        <v>6.0010155895956233E-8</v>
      </c>
      <c r="AU311" s="31">
        <f t="shared" si="224"/>
        <v>6.7350814941099244E-3</v>
      </c>
      <c r="AV311" s="32">
        <f t="shared" si="225"/>
        <v>-1.2882064894794269E-10</v>
      </c>
      <c r="AW311" s="31">
        <f t="shared" si="226"/>
        <v>-3.120501092694106E-4</v>
      </c>
      <c r="AX311" s="34">
        <f t="shared" si="227"/>
        <v>5.9881335247008283E-8</v>
      </c>
      <c r="AY311" s="35">
        <f t="shared" si="228"/>
        <v>6.4230313848405137E-3</v>
      </c>
      <c r="AZ311" s="10">
        <f t="shared" si="229"/>
        <v>-19.217196749879903</v>
      </c>
      <c r="BA311" s="10">
        <f t="shared" si="230"/>
        <v>-187.20303292823894</v>
      </c>
      <c r="BB311" s="10">
        <f t="shared" si="231"/>
        <v>-7.2030329282389403</v>
      </c>
      <c r="BC311" s="37"/>
      <c r="BD311" s="46">
        <f t="shared" si="232"/>
        <v>-19</v>
      </c>
      <c r="BE311" s="46">
        <f t="shared" si="233"/>
        <v>-187</v>
      </c>
      <c r="BF311" s="46">
        <f t="shared" si="234"/>
        <v>-7</v>
      </c>
    </row>
    <row r="312" spans="22:58" x14ac:dyDescent="0.2">
      <c r="V312" s="29">
        <v>4.0800000000000196</v>
      </c>
      <c r="W312" s="36">
        <f t="shared" si="204"/>
        <v>120226.44346174685</v>
      </c>
      <c r="X312" s="30">
        <f t="shared" si="203"/>
        <v>-0.43247621687911453</v>
      </c>
      <c r="Y312" s="31">
        <f t="shared" si="205"/>
        <v>-35.577603544032911</v>
      </c>
      <c r="Z312" s="31">
        <f t="shared" si="206"/>
        <v>-89.046627773245703</v>
      </c>
      <c r="AA312" s="31">
        <f t="shared" si="207"/>
        <v>5.8927072012324819</v>
      </c>
      <c r="AB312" s="31">
        <f t="shared" si="208"/>
        <v>-59.508098947201169</v>
      </c>
      <c r="AC312" s="31">
        <f t="shared" si="209"/>
        <v>4.5798572978543893E-3</v>
      </c>
      <c r="AD312" s="31">
        <f t="shared" si="210"/>
        <v>1.8604512035427836</v>
      </c>
      <c r="AE312" s="31">
        <f t="shared" si="211"/>
        <v>-30.112792702381689</v>
      </c>
      <c r="AF312" s="31">
        <f t="shared" si="212"/>
        <v>-146.69427551690407</v>
      </c>
      <c r="AG312" s="31">
        <f t="shared" si="200"/>
        <v>92.110410468749379</v>
      </c>
      <c r="AH312" s="31">
        <f t="shared" si="213"/>
        <v>-104.82530222809238</v>
      </c>
      <c r="AI312" s="31">
        <f t="shared" si="214"/>
        <v>-89.999671256237789</v>
      </c>
      <c r="AJ312" s="31">
        <f t="shared" si="215"/>
        <v>28.815163568557224</v>
      </c>
      <c r="AK312" s="31">
        <f t="shared" si="216"/>
        <v>87.922889573161186</v>
      </c>
      <c r="AL312" s="32">
        <f t="shared" si="217"/>
        <v>-2.2639565575198368</v>
      </c>
      <c r="AM312" s="31">
        <f t="shared" si="218"/>
        <v>-39.596481015992005</v>
      </c>
      <c r="AN312" s="31">
        <f t="shared" si="219"/>
        <v>13.836315251694383</v>
      </c>
      <c r="AO312" s="31">
        <f t="shared" si="220"/>
        <v>-41.673262699068609</v>
      </c>
      <c r="AP312" s="30">
        <f t="shared" si="201"/>
        <v>23.609121289162623</v>
      </c>
      <c r="AQ312" s="30">
        <f t="shared" si="202"/>
        <v>-26.68237036067254</v>
      </c>
      <c r="AR312" s="31">
        <f t="shared" si="221"/>
        <v>-19.349726522197223</v>
      </c>
      <c r="AS312" s="33">
        <f t="shared" si="222"/>
        <v>-188.36753821597267</v>
      </c>
      <c r="AT312" s="31">
        <f t="shared" si="223"/>
        <v>6.2838347041793107E-8</v>
      </c>
      <c r="AU312" s="31">
        <f t="shared" si="224"/>
        <v>6.8919616938664273E-3</v>
      </c>
      <c r="AV312" s="32">
        <f t="shared" si="225"/>
        <v>-1.3489205467745435E-10</v>
      </c>
      <c r="AW312" s="31">
        <f t="shared" si="226"/>
        <v>-3.1931869005568276E-4</v>
      </c>
      <c r="AX312" s="34">
        <f t="shared" si="227"/>
        <v>6.2703454987115648E-8</v>
      </c>
      <c r="AY312" s="35">
        <f t="shared" si="228"/>
        <v>6.5726430038107447E-3</v>
      </c>
      <c r="AZ312" s="10">
        <f t="shared" si="229"/>
        <v>-19.349726459493766</v>
      </c>
      <c r="BA312" s="10">
        <f t="shared" si="230"/>
        <v>-188.36096557296887</v>
      </c>
      <c r="BB312" s="10">
        <f t="shared" si="231"/>
        <v>-8.3609655729688654</v>
      </c>
      <c r="BC312" s="48"/>
      <c r="BD312" s="46">
        <f t="shared" si="232"/>
        <v>-19</v>
      </c>
      <c r="BE312" s="46">
        <f t="shared" si="233"/>
        <v>-188</v>
      </c>
      <c r="BF312" s="46">
        <f t="shared" si="234"/>
        <v>-8</v>
      </c>
    </row>
    <row r="313" spans="22:58" x14ac:dyDescent="0.2">
      <c r="V313" s="29">
        <v>4.0900000000000203</v>
      </c>
      <c r="W313" s="38">
        <f t="shared" si="204"/>
        <v>123026.87708124405</v>
      </c>
      <c r="X313" s="30">
        <f t="shared" si="203"/>
        <v>-0.43247621687911453</v>
      </c>
      <c r="Y313" s="31">
        <f t="shared" si="205"/>
        <v>-35.777549429897682</v>
      </c>
      <c r="Z313" s="31">
        <f t="shared" si="206"/>
        <v>-89.068325304828448</v>
      </c>
      <c r="AA313" s="31">
        <f t="shared" si="207"/>
        <v>6.0420867261689963</v>
      </c>
      <c r="AB313" s="31">
        <f t="shared" si="208"/>
        <v>-60.081696614989866</v>
      </c>
      <c r="AC313" s="31">
        <f t="shared" si="209"/>
        <v>4.7955801965692043E-3</v>
      </c>
      <c r="AD313" s="31">
        <f t="shared" si="210"/>
        <v>1.903755153138601</v>
      </c>
      <c r="AE313" s="31">
        <f t="shared" si="211"/>
        <v>-30.163143340411235</v>
      </c>
      <c r="AF313" s="31">
        <f t="shared" si="212"/>
        <v>-147.2462667666797</v>
      </c>
      <c r="AG313" s="31">
        <f t="shared" si="200"/>
        <v>92.110410468749379</v>
      </c>
      <c r="AH313" s="31">
        <f t="shared" si="213"/>
        <v>-105.02530222808595</v>
      </c>
      <c r="AI313" s="31">
        <f t="shared" si="214"/>
        <v>-89.99967873935941</v>
      </c>
      <c r="AJ313" s="31">
        <f t="shared" si="215"/>
        <v>29.014906786393773</v>
      </c>
      <c r="AK313" s="31">
        <f t="shared" si="216"/>
        <v>87.97013036618587</v>
      </c>
      <c r="AL313" s="32">
        <f t="shared" si="217"/>
        <v>-2.3463202855574488</v>
      </c>
      <c r="AM313" s="31">
        <f t="shared" si="218"/>
        <v>-40.245768985285657</v>
      </c>
      <c r="AN313" s="31">
        <f t="shared" si="219"/>
        <v>13.753694741499755</v>
      </c>
      <c r="AO313" s="31">
        <f t="shared" si="220"/>
        <v>-42.275317358459198</v>
      </c>
      <c r="AP313" s="30">
        <f t="shared" si="201"/>
        <v>23.609121289162623</v>
      </c>
      <c r="AQ313" s="30">
        <f t="shared" si="202"/>
        <v>-26.68237036067254</v>
      </c>
      <c r="AR313" s="31">
        <f t="shared" si="221"/>
        <v>-19.482697670421398</v>
      </c>
      <c r="AS313" s="33">
        <f t="shared" si="222"/>
        <v>-189.5215841251389</v>
      </c>
      <c r="AT313" s="31">
        <f t="shared" si="223"/>
        <v>6.57998275281274E-8</v>
      </c>
      <c r="AU313" s="31">
        <f t="shared" si="224"/>
        <v>7.0524961027978762E-3</v>
      </c>
      <c r="AV313" s="32">
        <f t="shared" si="225"/>
        <v>-1.4124890133707466E-10</v>
      </c>
      <c r="AW313" s="31">
        <f t="shared" si="226"/>
        <v>-3.2675657783809133E-4</v>
      </c>
      <c r="AX313" s="34">
        <f t="shared" si="227"/>
        <v>6.5658578626790323E-8</v>
      </c>
      <c r="AY313" s="35">
        <f t="shared" si="228"/>
        <v>6.7257395249597845E-3</v>
      </c>
      <c r="AZ313" s="10">
        <f t="shared" si="229"/>
        <v>-19.482697604762819</v>
      </c>
      <c r="BA313" s="10">
        <f t="shared" si="230"/>
        <v>-189.51485838561393</v>
      </c>
      <c r="BB313" s="10">
        <f t="shared" si="231"/>
        <v>-9.5148583856139339</v>
      </c>
      <c r="BC313" s="37"/>
      <c r="BD313" s="46">
        <f t="shared" si="232"/>
        <v>-19</v>
      </c>
      <c r="BE313" s="46">
        <f t="shared" si="233"/>
        <v>-190</v>
      </c>
      <c r="BF313" s="46">
        <f t="shared" si="234"/>
        <v>-10</v>
      </c>
    </row>
    <row r="314" spans="22:58" x14ac:dyDescent="0.2">
      <c r="V314" s="29">
        <v>4.1000000000000201</v>
      </c>
      <c r="W314" s="38">
        <f t="shared" si="204"/>
        <v>125892.54117942275</v>
      </c>
      <c r="X314" s="30">
        <f t="shared" si="203"/>
        <v>-0.43247621687911453</v>
      </c>
      <c r="Y314" s="31">
        <f t="shared" si="205"/>
        <v>-35.977497750670281</v>
      </c>
      <c r="Z314" s="31">
        <f t="shared" si="206"/>
        <v>-89.08952919853111</v>
      </c>
      <c r="AA314" s="31">
        <f t="shared" si="207"/>
        <v>6.1931874570223435</v>
      </c>
      <c r="AB314" s="31">
        <f t="shared" si="208"/>
        <v>-60.648696796785067</v>
      </c>
      <c r="AC314" s="31">
        <f t="shared" si="209"/>
        <v>5.0214583180719988E-3</v>
      </c>
      <c r="AD314" s="31">
        <f t="shared" si="210"/>
        <v>1.9480655286466848</v>
      </c>
      <c r="AE314" s="31">
        <f t="shared" si="211"/>
        <v>-30.211765052208982</v>
      </c>
      <c r="AF314" s="31">
        <f t="shared" si="212"/>
        <v>-147.79016046666951</v>
      </c>
      <c r="AG314" s="31">
        <f t="shared" si="200"/>
        <v>92.110410468749379</v>
      </c>
      <c r="AH314" s="31">
        <f t="shared" si="213"/>
        <v>-105.22530222807981</v>
      </c>
      <c r="AI314" s="31">
        <f t="shared" si="214"/>
        <v>-89.999686052144384</v>
      </c>
      <c r="AJ314" s="31">
        <f t="shared" si="215"/>
        <v>29.214661547157675</v>
      </c>
      <c r="AK314" s="31">
        <f t="shared" si="216"/>
        <v>88.016298495560633</v>
      </c>
      <c r="AL314" s="32">
        <f t="shared" si="217"/>
        <v>-2.4309235821765367</v>
      </c>
      <c r="AM314" s="31">
        <f t="shared" si="218"/>
        <v>-40.897531044760434</v>
      </c>
      <c r="AN314" s="31">
        <f t="shared" si="219"/>
        <v>13.668846205650706</v>
      </c>
      <c r="AO314" s="31">
        <f t="shared" si="220"/>
        <v>-42.880918601344185</v>
      </c>
      <c r="AP314" s="30">
        <f t="shared" si="201"/>
        <v>23.609121289162623</v>
      </c>
      <c r="AQ314" s="30">
        <f t="shared" si="202"/>
        <v>-26.68237036067254</v>
      </c>
      <c r="AR314" s="31">
        <f t="shared" si="221"/>
        <v>-19.616167918068193</v>
      </c>
      <c r="AS314" s="33">
        <f t="shared" si="222"/>
        <v>-190.67107906801368</v>
      </c>
      <c r="AT314" s="31">
        <f t="shared" si="223"/>
        <v>6.8900877055235131E-8</v>
      </c>
      <c r="AU314" s="31">
        <f t="shared" si="224"/>
        <v>7.2167698383627001E-3</v>
      </c>
      <c r="AV314" s="32">
        <f t="shared" si="225"/>
        <v>-1.4790661816626936E-10</v>
      </c>
      <c r="AW314" s="31">
        <f t="shared" si="226"/>
        <v>-3.3436771628318881E-4</v>
      </c>
      <c r="AX314" s="34">
        <f t="shared" si="227"/>
        <v>6.8752970437068859E-8</v>
      </c>
      <c r="AY314" s="35">
        <f t="shared" si="228"/>
        <v>6.8824021220795116E-3</v>
      </c>
      <c r="AZ314" s="10">
        <f t="shared" si="229"/>
        <v>-19.616167849315222</v>
      </c>
      <c r="BA314" s="10">
        <f t="shared" si="230"/>
        <v>-190.66419666589161</v>
      </c>
      <c r="BB314" s="10">
        <f t="shared" si="231"/>
        <v>-10.664196665891609</v>
      </c>
      <c r="BC314" s="37"/>
      <c r="BD314" s="46">
        <f t="shared" si="232"/>
        <v>-20</v>
      </c>
      <c r="BE314" s="46">
        <f t="shared" si="233"/>
        <v>-191</v>
      </c>
      <c r="BF314" s="46">
        <f t="shared" si="234"/>
        <v>-11</v>
      </c>
    </row>
    <row r="315" spans="22:58" x14ac:dyDescent="0.2">
      <c r="V315" s="29">
        <v>4.1100000000000199</v>
      </c>
      <c r="W315" s="36">
        <f t="shared" si="204"/>
        <v>128824.95516931932</v>
      </c>
      <c r="X315" s="30">
        <f t="shared" si="203"/>
        <v>-0.43247621687911453</v>
      </c>
      <c r="Y315" s="31">
        <f t="shared" si="205"/>
        <v>-36.177448396817169</v>
      </c>
      <c r="Z315" s="31">
        <f t="shared" si="206"/>
        <v>-89.110250673693244</v>
      </c>
      <c r="AA315" s="31">
        <f t="shared" si="207"/>
        <v>6.3459693696977642</v>
      </c>
      <c r="AB315" s="31">
        <f t="shared" si="208"/>
        <v>-61.208955869857</v>
      </c>
      <c r="AC315" s="31">
        <f t="shared" si="209"/>
        <v>5.257969156603471E-3</v>
      </c>
      <c r="AD315" s="31">
        <f t="shared" si="210"/>
        <v>1.9934056118811991</v>
      </c>
      <c r="AE315" s="31">
        <f t="shared" si="211"/>
        <v>-30.258697274841921</v>
      </c>
      <c r="AF315" s="31">
        <f t="shared" si="212"/>
        <v>-148.32580093166905</v>
      </c>
      <c r="AG315" s="31">
        <f t="shared" si="200"/>
        <v>92.110410468749379</v>
      </c>
      <c r="AH315" s="31">
        <f t="shared" si="213"/>
        <v>-105.42530222807393</v>
      </c>
      <c r="AI315" s="31">
        <f t="shared" si="214"/>
        <v>-89.999693198470055</v>
      </c>
      <c r="AJ315" s="31">
        <f t="shared" si="215"/>
        <v>29.414427332577283</v>
      </c>
      <c r="AK315" s="31">
        <f t="shared" si="216"/>
        <v>88.06141820028941</v>
      </c>
      <c r="AL315" s="32">
        <f t="shared" si="217"/>
        <v>-2.5177823792048901</v>
      </c>
      <c r="AM315" s="31">
        <f t="shared" si="218"/>
        <v>-41.551438114356571</v>
      </c>
      <c r="AN315" s="31">
        <f t="shared" si="219"/>
        <v>13.58175319404784</v>
      </c>
      <c r="AO315" s="31">
        <f t="shared" si="220"/>
        <v>-43.489713112537217</v>
      </c>
      <c r="AP315" s="30">
        <f t="shared" si="201"/>
        <v>23.609121289162623</v>
      </c>
      <c r="AQ315" s="30">
        <f t="shared" si="202"/>
        <v>-26.68237036067254</v>
      </c>
      <c r="AR315" s="31">
        <f t="shared" si="221"/>
        <v>-19.750193152303996</v>
      </c>
      <c r="AS315" s="33">
        <f t="shared" si="222"/>
        <v>-191.81551404420628</v>
      </c>
      <c r="AT315" s="31">
        <f t="shared" si="223"/>
        <v>7.2148076193543948E-8</v>
      </c>
      <c r="AU315" s="31">
        <f t="shared" si="224"/>
        <v>7.384870000659103E-3</v>
      </c>
      <c r="AV315" s="32">
        <f t="shared" si="225"/>
        <v>-1.5487677709463802E-10</v>
      </c>
      <c r="AW315" s="31">
        <f t="shared" si="226"/>
        <v>-3.4215614091732277E-4</v>
      </c>
      <c r="AX315" s="34">
        <f t="shared" si="227"/>
        <v>7.1993199416449316E-8</v>
      </c>
      <c r="AY315" s="35">
        <f t="shared" si="228"/>
        <v>7.0427138597417803E-3</v>
      </c>
      <c r="AZ315" s="10">
        <f t="shared" si="229"/>
        <v>-19.750193080310797</v>
      </c>
      <c r="BA315" s="10">
        <f t="shared" si="230"/>
        <v>-191.80847133034655</v>
      </c>
      <c r="BB315" s="10">
        <f t="shared" si="231"/>
        <v>-11.808471330346549</v>
      </c>
      <c r="BC315" s="48"/>
      <c r="BD315" s="46">
        <f t="shared" si="232"/>
        <v>-20</v>
      </c>
      <c r="BE315" s="46">
        <f t="shared" si="233"/>
        <v>-192</v>
      </c>
      <c r="BF315" s="46">
        <f t="shared" si="234"/>
        <v>-12</v>
      </c>
    </row>
    <row r="316" spans="22:58" x14ac:dyDescent="0.2">
      <c r="V316" s="29">
        <v>4.1200000000000196</v>
      </c>
      <c r="W316" s="38">
        <f t="shared" si="204"/>
        <v>131825.67385564678</v>
      </c>
      <c r="X316" s="30">
        <f t="shared" si="203"/>
        <v>-0.43247621687911453</v>
      </c>
      <c r="Y316" s="31">
        <f t="shared" si="205"/>
        <v>-36.377401263729801</v>
      </c>
      <c r="Z316" s="31">
        <f t="shared" si="206"/>
        <v>-89.130500695420437</v>
      </c>
      <c r="AA316" s="31">
        <f t="shared" si="207"/>
        <v>6.5003921000318776</v>
      </c>
      <c r="AB316" s="31">
        <f t="shared" si="208"/>
        <v>-61.762342289952528</v>
      </c>
      <c r="AC316" s="31">
        <f t="shared" si="209"/>
        <v>5.505612603442382E-3</v>
      </c>
      <c r="AD316" s="31">
        <f t="shared" si="210"/>
        <v>2.039799215485675</v>
      </c>
      <c r="AE316" s="31">
        <f t="shared" si="211"/>
        <v>-30.303979767973598</v>
      </c>
      <c r="AF316" s="31">
        <f t="shared" si="212"/>
        <v>-148.85304376988728</v>
      </c>
      <c r="AG316" s="31">
        <f t="shared" si="200"/>
        <v>92.110410468749379</v>
      </c>
      <c r="AH316" s="31">
        <f t="shared" si="213"/>
        <v>-105.62530222806831</v>
      </c>
      <c r="AI316" s="31">
        <f t="shared" si="214"/>
        <v>-89.999700182125494</v>
      </c>
      <c r="AJ316" s="31">
        <f t="shared" si="215"/>
        <v>29.614203647597655</v>
      </c>
      <c r="AK316" s="31">
        <f t="shared" si="216"/>
        <v>88.105513179465987</v>
      </c>
      <c r="AL316" s="32">
        <f t="shared" si="217"/>
        <v>-2.6069103641713367</v>
      </c>
      <c r="AM316" s="31">
        <f t="shared" si="218"/>
        <v>-42.207155571247533</v>
      </c>
      <c r="AN316" s="31">
        <f t="shared" si="219"/>
        <v>13.49240152410739</v>
      </c>
      <c r="AO316" s="31">
        <f t="shared" si="220"/>
        <v>-44.10134257390704</v>
      </c>
      <c r="AP316" s="30">
        <f t="shared" si="201"/>
        <v>23.609121289162623</v>
      </c>
      <c r="AQ316" s="30">
        <f t="shared" si="202"/>
        <v>-26.68237036067254</v>
      </c>
      <c r="AR316" s="31">
        <f t="shared" si="221"/>
        <v>-19.884827315376125</v>
      </c>
      <c r="AS316" s="33">
        <f t="shared" si="222"/>
        <v>-192.95438634379431</v>
      </c>
      <c r="AT316" s="31">
        <f t="shared" si="223"/>
        <v>7.5548310240941217E-8</v>
      </c>
      <c r="AU316" s="31">
        <f t="shared" si="224"/>
        <v>7.5568857186066509E-3</v>
      </c>
      <c r="AV316" s="32">
        <f t="shared" si="225"/>
        <v>-1.6217673601657965E-10</v>
      </c>
      <c r="AW316" s="31">
        <f t="shared" si="226"/>
        <v>-3.5012598126632645E-4</v>
      </c>
      <c r="AX316" s="34">
        <f t="shared" si="227"/>
        <v>7.5386133504924642E-8</v>
      </c>
      <c r="AY316" s="35">
        <f t="shared" si="228"/>
        <v>7.2067597373403243E-3</v>
      </c>
      <c r="AZ316" s="10">
        <f t="shared" si="229"/>
        <v>-19.884827239989992</v>
      </c>
      <c r="BA316" s="10">
        <f t="shared" si="230"/>
        <v>-192.94717958405698</v>
      </c>
      <c r="BB316" s="10">
        <f t="shared" si="231"/>
        <v>-12.947179584056983</v>
      </c>
      <c r="BC316" s="37"/>
      <c r="BD316" s="46">
        <f t="shared" si="232"/>
        <v>-20</v>
      </c>
      <c r="BE316" s="46">
        <f t="shared" si="233"/>
        <v>-193</v>
      </c>
      <c r="BF316" s="46">
        <f t="shared" si="234"/>
        <v>-13</v>
      </c>
    </row>
    <row r="317" spans="22:58" x14ac:dyDescent="0.2">
      <c r="V317" s="29">
        <v>4.1300000000000203</v>
      </c>
      <c r="W317" s="38">
        <f t="shared" si="204"/>
        <v>134896.28825917176</v>
      </c>
      <c r="X317" s="30">
        <f t="shared" si="203"/>
        <v>-0.43247621687911453</v>
      </c>
      <c r="Y317" s="31">
        <f t="shared" si="205"/>
        <v>-36.577356251503311</v>
      </c>
      <c r="Z317" s="31">
        <f t="shared" si="206"/>
        <v>-89.150289980294801</v>
      </c>
      <c r="AA317" s="31">
        <f t="shared" si="207"/>
        <v>6.6564150434078098</v>
      </c>
      <c r="AB317" s="31">
        <f t="shared" si="208"/>
        <v>-62.308736444183488</v>
      </c>
      <c r="AC317" s="31">
        <f t="shared" si="209"/>
        <v>5.7649119921818655E-3</v>
      </c>
      <c r="AD317" s="31">
        <f t="shared" si="210"/>
        <v>2.0872706944807269</v>
      </c>
      <c r="AE317" s="31">
        <f t="shared" si="211"/>
        <v>-30.347652512982435</v>
      </c>
      <c r="AF317" s="31">
        <f t="shared" si="212"/>
        <v>-149.37175572999755</v>
      </c>
      <c r="AG317" s="31">
        <f t="shared" si="200"/>
        <v>92.110410468749379</v>
      </c>
      <c r="AH317" s="31">
        <f t="shared" si="213"/>
        <v>-105.82530222806298</v>
      </c>
      <c r="AI317" s="31">
        <f t="shared" si="214"/>
        <v>-89.999707006813523</v>
      </c>
      <c r="AJ317" s="31">
        <f t="shared" si="215"/>
        <v>29.813990019345127</v>
      </c>
      <c r="AK317" s="31">
        <f t="shared" si="216"/>
        <v>88.148606603777154</v>
      </c>
      <c r="AL317" s="32">
        <f t="shared" si="217"/>
        <v>-2.6983189238269452</v>
      </c>
      <c r="AM317" s="31">
        <f t="shared" si="218"/>
        <v>-42.864344080342086</v>
      </c>
      <c r="AN317" s="31">
        <f t="shared" si="219"/>
        <v>13.400779336204579</v>
      </c>
      <c r="AO317" s="31">
        <f t="shared" si="220"/>
        <v>-44.715444483378455</v>
      </c>
      <c r="AP317" s="30">
        <f t="shared" si="201"/>
        <v>23.609121289162623</v>
      </c>
      <c r="AQ317" s="30">
        <f t="shared" si="202"/>
        <v>-26.68237036067254</v>
      </c>
      <c r="AR317" s="31">
        <f t="shared" si="221"/>
        <v>-20.020122248287773</v>
      </c>
      <c r="AS317" s="33">
        <f t="shared" si="222"/>
        <v>-194.08720021337601</v>
      </c>
      <c r="AT317" s="31">
        <f t="shared" si="223"/>
        <v>7.9108792366631339E-8</v>
      </c>
      <c r="AU317" s="31">
        <f t="shared" si="224"/>
        <v>7.732908197203482E-3</v>
      </c>
      <c r="AV317" s="32">
        <f t="shared" si="225"/>
        <v>-1.6981999551662704E-10</v>
      </c>
      <c r="AW317" s="31">
        <f t="shared" si="226"/>
        <v>-3.5828146304504481E-4</v>
      </c>
      <c r="AX317" s="34">
        <f t="shared" si="227"/>
        <v>7.8938972371114708E-8</v>
      </c>
      <c r="AY317" s="35">
        <f t="shared" si="228"/>
        <v>7.3746267341584376E-3</v>
      </c>
      <c r="AZ317" s="10">
        <f t="shared" si="229"/>
        <v>-20.020122169348802</v>
      </c>
      <c r="BA317" s="10">
        <f t="shared" si="230"/>
        <v>-194.07982558664185</v>
      </c>
      <c r="BB317" s="10">
        <f t="shared" si="231"/>
        <v>-14.079825586641846</v>
      </c>
      <c r="BC317" s="37"/>
      <c r="BD317" s="46">
        <f t="shared" si="232"/>
        <v>-20</v>
      </c>
      <c r="BE317" s="46">
        <f t="shared" si="233"/>
        <v>-194</v>
      </c>
      <c r="BF317" s="46">
        <f t="shared" si="234"/>
        <v>-14</v>
      </c>
    </row>
    <row r="318" spans="22:58" x14ac:dyDescent="0.2">
      <c r="V318" s="29">
        <v>4.1400000000000201</v>
      </c>
      <c r="W318" s="36">
        <f t="shared" si="204"/>
        <v>138038.42646029504</v>
      </c>
      <c r="X318" s="30">
        <f t="shared" si="203"/>
        <v>-0.43247621687911453</v>
      </c>
      <c r="Y318" s="31">
        <f t="shared" si="205"/>
        <v>-36.777313264725201</v>
      </c>
      <c r="Z318" s="31">
        <f t="shared" si="206"/>
        <v>-89.169629001960473</v>
      </c>
      <c r="AA318" s="31">
        <f t="shared" si="207"/>
        <v>6.8139974504280323</v>
      </c>
      <c r="AB318" s="31">
        <f t="shared" si="208"/>
        <v>-62.848030466874761</v>
      </c>
      <c r="AC318" s="31">
        <f t="shared" si="209"/>
        <v>6.0364151923057545E-3</v>
      </c>
      <c r="AD318" s="31">
        <f t="shared" si="210"/>
        <v>2.1358449580228061</v>
      </c>
      <c r="AE318" s="31">
        <f t="shared" si="211"/>
        <v>-30.389755615983979</v>
      </c>
      <c r="AF318" s="31">
        <f t="shared" si="212"/>
        <v>-149.88181451081243</v>
      </c>
      <c r="AG318" s="31">
        <f t="shared" si="200"/>
        <v>92.110410468749379</v>
      </c>
      <c r="AH318" s="31">
        <f t="shared" si="213"/>
        <v>-106.02530222805788</v>
      </c>
      <c r="AI318" s="31">
        <f t="shared" si="214"/>
        <v>-89.999713676152695</v>
      </c>
      <c r="AJ318" s="31">
        <f t="shared" si="215"/>
        <v>30.013785996137791</v>
      </c>
      <c r="AK318" s="31">
        <f t="shared" si="216"/>
        <v>88.190721126796007</v>
      </c>
      <c r="AL318" s="32">
        <f t="shared" si="217"/>
        <v>-2.7920170967664455</v>
      </c>
      <c r="AM318" s="31">
        <f t="shared" si="218"/>
        <v>-43.52266045444162</v>
      </c>
      <c r="AN318" s="31">
        <f t="shared" si="219"/>
        <v>13.306877140062843</v>
      </c>
      <c r="AO318" s="31">
        <f t="shared" si="220"/>
        <v>-45.331653003798309</v>
      </c>
      <c r="AP318" s="30">
        <f t="shared" si="201"/>
        <v>23.609121289162623</v>
      </c>
      <c r="AQ318" s="30">
        <f t="shared" si="202"/>
        <v>-26.68237036067254</v>
      </c>
      <c r="AR318" s="31">
        <f t="shared" si="221"/>
        <v>-20.156127547431051</v>
      </c>
      <c r="AS318" s="33">
        <f t="shared" si="222"/>
        <v>-195.21346751461073</v>
      </c>
      <c r="AT318" s="31">
        <f t="shared" si="223"/>
        <v>8.2837075183063285E-8</v>
      </c>
      <c r="AU318" s="31">
        <f t="shared" si="224"/>
        <v>7.9130307658843609E-3</v>
      </c>
      <c r="AV318" s="32">
        <f t="shared" si="225"/>
        <v>-1.7782198483424636E-10</v>
      </c>
      <c r="AW318" s="31">
        <f t="shared" si="226"/>
        <v>-3.6662691039786511E-4</v>
      </c>
      <c r="AX318" s="34">
        <f t="shared" si="227"/>
        <v>8.2659253198229033E-8</v>
      </c>
      <c r="AY318" s="35">
        <f t="shared" si="228"/>
        <v>7.546403855486496E-3</v>
      </c>
      <c r="AZ318" s="10">
        <f t="shared" si="229"/>
        <v>-20.156127464771799</v>
      </c>
      <c r="BA318" s="10">
        <f t="shared" si="230"/>
        <v>-195.20592111075524</v>
      </c>
      <c r="BB318" s="10">
        <f t="shared" si="231"/>
        <v>-15.205921110755241</v>
      </c>
      <c r="BC318" s="48"/>
      <c r="BD318" s="46">
        <f t="shared" si="232"/>
        <v>-20</v>
      </c>
      <c r="BE318" s="46">
        <f t="shared" si="233"/>
        <v>-195</v>
      </c>
      <c r="BF318" s="46">
        <f t="shared" si="234"/>
        <v>-15</v>
      </c>
    </row>
    <row r="319" spans="22:58" x14ac:dyDescent="0.2">
      <c r="V319" s="29">
        <v>4.1500000000000199</v>
      </c>
      <c r="W319" s="38">
        <f t="shared" si="204"/>
        <v>141253.75446228212</v>
      </c>
      <c r="X319" s="30">
        <f t="shared" si="203"/>
        <v>-0.43247621687911453</v>
      </c>
      <c r="Y319" s="31">
        <f t="shared" si="205"/>
        <v>-36.977272212273618</v>
      </c>
      <c r="Z319" s="31">
        <f t="shared" si="206"/>
        <v>-89.188527996586856</v>
      </c>
      <c r="AA319" s="31">
        <f t="shared" si="207"/>
        <v>6.9730985183545222</v>
      </c>
      <c r="AB319" s="31">
        <f t="shared" si="208"/>
        <v>-63.38012802149435</v>
      </c>
      <c r="AC319" s="31">
        <f t="shared" si="209"/>
        <v>6.3206957532040585E-3</v>
      </c>
      <c r="AD319" s="31">
        <f t="shared" si="210"/>
        <v>2.1855474813747979</v>
      </c>
      <c r="AE319" s="31">
        <f t="shared" si="211"/>
        <v>-30.43032921504501</v>
      </c>
      <c r="AF319" s="31">
        <f t="shared" si="212"/>
        <v>-150.3831085367064</v>
      </c>
      <c r="AG319" s="31">
        <f t="shared" si="200"/>
        <v>92.110410468749379</v>
      </c>
      <c r="AH319" s="31">
        <f t="shared" si="213"/>
        <v>-106.22530222805298</v>
      </c>
      <c r="AI319" s="31">
        <f t="shared" si="214"/>
        <v>-89.999720193679167</v>
      </c>
      <c r="AJ319" s="31">
        <f t="shared" si="215"/>
        <v>30.213591146539738</v>
      </c>
      <c r="AK319" s="31">
        <f t="shared" si="216"/>
        <v>88.231878896067101</v>
      </c>
      <c r="AL319" s="32">
        <f t="shared" si="217"/>
        <v>-2.8880115355655929</v>
      </c>
      <c r="AM319" s="31">
        <f t="shared" si="218"/>
        <v>-44.181758538854538</v>
      </c>
      <c r="AN319" s="31">
        <f t="shared" si="219"/>
        <v>13.210687851670542</v>
      </c>
      <c r="AO319" s="31">
        <f t="shared" si="220"/>
        <v>-45.949599836466604</v>
      </c>
      <c r="AP319" s="30">
        <f t="shared" si="201"/>
        <v>23.609121289162623</v>
      </c>
      <c r="AQ319" s="30">
        <f t="shared" si="202"/>
        <v>-26.68237036067254</v>
      </c>
      <c r="AR319" s="31">
        <f t="shared" si="221"/>
        <v>-20.292890434884384</v>
      </c>
      <c r="AS319" s="33">
        <f t="shared" si="222"/>
        <v>-196.33270837317301</v>
      </c>
      <c r="AT319" s="31">
        <f t="shared" si="223"/>
        <v>8.6741066175167747E-8</v>
      </c>
      <c r="AU319" s="31">
        <f t="shared" si="224"/>
        <v>8.097348928005163E-3</v>
      </c>
      <c r="AV319" s="32">
        <f t="shared" si="225"/>
        <v>-1.8620391917370321E-10</v>
      </c>
      <c r="AW319" s="31">
        <f t="shared" si="226"/>
        <v>-3.7516674819143797E-4</v>
      </c>
      <c r="AX319" s="34">
        <f t="shared" si="227"/>
        <v>8.6554862255994042E-8</v>
      </c>
      <c r="AY319" s="35">
        <f t="shared" si="228"/>
        <v>7.7221821798137249E-3</v>
      </c>
      <c r="AZ319" s="10">
        <f t="shared" si="229"/>
        <v>-20.292890348329522</v>
      </c>
      <c r="BA319" s="10">
        <f t="shared" si="230"/>
        <v>-196.3249861909932</v>
      </c>
      <c r="BB319" s="10">
        <f t="shared" si="231"/>
        <v>-16.324986190993201</v>
      </c>
      <c r="BC319" s="37"/>
      <c r="BD319" s="46">
        <f t="shared" si="232"/>
        <v>-20</v>
      </c>
      <c r="BE319" s="46">
        <f t="shared" si="233"/>
        <v>-196</v>
      </c>
      <c r="BF319" s="46">
        <f t="shared" si="234"/>
        <v>-16</v>
      </c>
    </row>
    <row r="320" spans="22:58" x14ac:dyDescent="0.2">
      <c r="V320" s="29">
        <v>4.1600000000000197</v>
      </c>
      <c r="W320" s="38">
        <f t="shared" si="204"/>
        <v>144543.97707459933</v>
      </c>
      <c r="X320" s="30">
        <f t="shared" si="203"/>
        <v>-0.43247621687911453</v>
      </c>
      <c r="Y320" s="31">
        <f t="shared" si="205"/>
        <v>-37.17723300712445</v>
      </c>
      <c r="Z320" s="31">
        <f t="shared" si="206"/>
        <v>-89.206996968211797</v>
      </c>
      <c r="AA320" s="31">
        <f t="shared" si="207"/>
        <v>7.1336774780771997</v>
      </c>
      <c r="AB320" s="31">
        <f t="shared" si="208"/>
        <v>-63.904944051830959</v>
      </c>
      <c r="AC320" s="31">
        <f t="shared" si="209"/>
        <v>6.6183541009333033E-3</v>
      </c>
      <c r="AD320" s="31">
        <f t="shared" si="210"/>
        <v>2.2364043180889905</v>
      </c>
      <c r="AE320" s="31">
        <f t="shared" si="211"/>
        <v>-30.469413391825434</v>
      </c>
      <c r="AF320" s="31">
        <f t="shared" si="212"/>
        <v>-150.87553670195376</v>
      </c>
      <c r="AG320" s="31">
        <f t="shared" si="200"/>
        <v>92.110410468749379</v>
      </c>
      <c r="AH320" s="31">
        <f t="shared" si="213"/>
        <v>-106.42530222804831</v>
      </c>
      <c r="AI320" s="31">
        <f t="shared" si="214"/>
        <v>-89.999726562848608</v>
      </c>
      <c r="AJ320" s="31">
        <f t="shared" si="215"/>
        <v>30.413405058457098</v>
      </c>
      <c r="AK320" s="31">
        <f t="shared" si="216"/>
        <v>88.272101563984677</v>
      </c>
      <c r="AL320" s="32">
        <f t="shared" si="217"/>
        <v>-2.9863064787696132</v>
      </c>
      <c r="AM320" s="31">
        <f t="shared" si="218"/>
        <v>-44.841290114982328</v>
      </c>
      <c r="AN320" s="31">
        <f t="shared" si="219"/>
        <v>13.112206820388554</v>
      </c>
      <c r="AO320" s="31">
        <f t="shared" si="220"/>
        <v>-46.568915113846259</v>
      </c>
      <c r="AP320" s="30">
        <f t="shared" si="201"/>
        <v>23.609121289162623</v>
      </c>
      <c r="AQ320" s="30">
        <f t="shared" si="202"/>
        <v>-26.68237036067254</v>
      </c>
      <c r="AR320" s="31">
        <f t="shared" si="221"/>
        <v>-20.430455642946797</v>
      </c>
      <c r="AS320" s="33">
        <f t="shared" si="222"/>
        <v>-197.44445181580002</v>
      </c>
      <c r="AT320" s="31">
        <f t="shared" si="223"/>
        <v>9.0829046986903968E-8</v>
      </c>
      <c r="AU320" s="31">
        <f t="shared" si="224"/>
        <v>8.2859604114799094E-3</v>
      </c>
      <c r="AV320" s="32">
        <f t="shared" si="225"/>
        <v>-1.9497929911953065E-10</v>
      </c>
      <c r="AW320" s="31">
        <f t="shared" si="226"/>
        <v>-3.8390550436079752E-4</v>
      </c>
      <c r="AX320" s="34">
        <f t="shared" si="227"/>
        <v>9.0634067687784435E-8</v>
      </c>
      <c r="AY320" s="35">
        <f t="shared" si="228"/>
        <v>7.9020549071191111E-3</v>
      </c>
      <c r="AZ320" s="10">
        <f t="shared" si="229"/>
        <v>-20.430455552312729</v>
      </c>
      <c r="BA320" s="10">
        <f t="shared" si="230"/>
        <v>-197.43654976089292</v>
      </c>
      <c r="BB320" s="10">
        <f t="shared" si="231"/>
        <v>-17.436549760892916</v>
      </c>
      <c r="BC320" s="37"/>
      <c r="BD320" s="46">
        <f t="shared" si="232"/>
        <v>-20</v>
      </c>
      <c r="BE320" s="46">
        <f t="shared" si="233"/>
        <v>-197</v>
      </c>
      <c r="BF320" s="46">
        <f t="shared" si="234"/>
        <v>-17</v>
      </c>
    </row>
    <row r="321" spans="22:58" x14ac:dyDescent="0.2">
      <c r="V321" s="29">
        <v>4.1700000000000204</v>
      </c>
      <c r="W321" s="36">
        <f t="shared" si="204"/>
        <v>147910.83881682772</v>
      </c>
      <c r="X321" s="30">
        <f t="shared" si="203"/>
        <v>-0.43247621687911453</v>
      </c>
      <c r="Y321" s="31">
        <f t="shared" si="205"/>
        <v>-37.377195566167309</v>
      </c>
      <c r="Z321" s="31">
        <f t="shared" si="206"/>
        <v>-89.225045693967431</v>
      </c>
      <c r="AA321" s="31">
        <f t="shared" si="207"/>
        <v>7.2956936764218492</v>
      </c>
      <c r="AB321" s="31">
        <f t="shared" si="208"/>
        <v>-64.422404505595438</v>
      </c>
      <c r="AC321" s="31">
        <f t="shared" si="209"/>
        <v>6.9300187900718114E-3</v>
      </c>
      <c r="AD321" s="31">
        <f t="shared" si="210"/>
        <v>2.2884421124027341</v>
      </c>
      <c r="AE321" s="31">
        <f t="shared" si="211"/>
        <v>-30.507048087834505</v>
      </c>
      <c r="AF321" s="31">
        <f t="shared" si="212"/>
        <v>-151.35900808716013</v>
      </c>
      <c r="AG321" s="31">
        <f t="shared" si="200"/>
        <v>92.110410468749379</v>
      </c>
      <c r="AH321" s="31">
        <f t="shared" si="213"/>
        <v>-106.62530222804386</v>
      </c>
      <c r="AI321" s="31">
        <f t="shared" si="214"/>
        <v>-89.99973278703807</v>
      </c>
      <c r="AJ321" s="31">
        <f t="shared" si="215"/>
        <v>30.613227338274204</v>
      </c>
      <c r="AK321" s="31">
        <f t="shared" si="216"/>
        <v>88.311410298465674</v>
      </c>
      <c r="AL321" s="32">
        <f t="shared" si="217"/>
        <v>-3.0869037329827043</v>
      </c>
      <c r="AM321" s="31">
        <f t="shared" si="218"/>
        <v>-45.500905817168523</v>
      </c>
      <c r="AN321" s="31">
        <f t="shared" si="219"/>
        <v>13.011431845997013</v>
      </c>
      <c r="AO321" s="31">
        <f t="shared" si="220"/>
        <v>-47.189228305740919</v>
      </c>
      <c r="AP321" s="30">
        <f t="shared" si="201"/>
        <v>23.609121289162623</v>
      </c>
      <c r="AQ321" s="30">
        <f t="shared" si="202"/>
        <v>-26.68237036067254</v>
      </c>
      <c r="AR321" s="31">
        <f t="shared" si="221"/>
        <v>-20.568865313347409</v>
      </c>
      <c r="AS321" s="33">
        <f t="shared" si="222"/>
        <v>-198.54823639290106</v>
      </c>
      <c r="AT321" s="31">
        <f t="shared" si="223"/>
        <v>9.5109686921841542E-8</v>
      </c>
      <c r="AU321" s="31">
        <f t="shared" si="224"/>
        <v>8.4789652205973839E-3</v>
      </c>
      <c r="AV321" s="32">
        <f t="shared" si="225"/>
        <v>-2.0416741122106148E-10</v>
      </c>
      <c r="AW321" s="31">
        <f t="shared" si="226"/>
        <v>-3.9284781231013614E-4</v>
      </c>
      <c r="AX321" s="34">
        <f t="shared" si="227"/>
        <v>9.4905519510620477E-8</v>
      </c>
      <c r="AY321" s="35">
        <f t="shared" si="228"/>
        <v>8.0861174082872481E-3</v>
      </c>
      <c r="AZ321" s="10">
        <f t="shared" si="229"/>
        <v>-20.568865218441889</v>
      </c>
      <c r="BA321" s="10">
        <f t="shared" si="230"/>
        <v>-198.54015027549278</v>
      </c>
      <c r="BB321" s="10">
        <f t="shared" si="231"/>
        <v>-18.540150275492778</v>
      </c>
      <c r="BC321" s="48"/>
      <c r="BD321" s="46">
        <f t="shared" si="232"/>
        <v>-21</v>
      </c>
      <c r="BE321" s="46">
        <f t="shared" si="233"/>
        <v>-199</v>
      </c>
      <c r="BF321" s="46">
        <f t="shared" si="234"/>
        <v>-19</v>
      </c>
    </row>
    <row r="322" spans="22:58" x14ac:dyDescent="0.2">
      <c r="V322" s="29">
        <v>4.1800000000000201</v>
      </c>
      <c r="W322" s="38">
        <f t="shared" si="204"/>
        <v>151356.12484362794</v>
      </c>
      <c r="X322" s="30">
        <f t="shared" si="203"/>
        <v>-0.43247621687911453</v>
      </c>
      <c r="Y322" s="31">
        <f t="shared" si="205"/>
        <v>-37.577159810029485</v>
      </c>
      <c r="Z322" s="31">
        <f t="shared" si="206"/>
        <v>-89.242683729190887</v>
      </c>
      <c r="AA322" s="31">
        <f t="shared" si="207"/>
        <v>7.4591066536560113</v>
      </c>
      <c r="AB322" s="31">
        <f t="shared" si="208"/>
        <v>-64.932446033598765</v>
      </c>
      <c r="AC322" s="31">
        <f t="shared" si="209"/>
        <v>7.2563478131656301E-3</v>
      </c>
      <c r="AD322" s="31">
        <f t="shared" si="210"/>
        <v>2.3416881118466502</v>
      </c>
      <c r="AE322" s="31">
        <f t="shared" si="211"/>
        <v>-30.543273025439426</v>
      </c>
      <c r="AF322" s="31">
        <f t="shared" si="212"/>
        <v>-151.833441650943</v>
      </c>
      <c r="AG322" s="31">
        <f t="shared" si="200"/>
        <v>92.110410468749379</v>
      </c>
      <c r="AH322" s="31">
        <f t="shared" si="213"/>
        <v>-106.82530222803962</v>
      </c>
      <c r="AI322" s="31">
        <f t="shared" si="214"/>
        <v>-89.999738869547684</v>
      </c>
      <c r="AJ322" s="31">
        <f t="shared" si="215"/>
        <v>30.813057610027897</v>
      </c>
      <c r="AK322" s="31">
        <f t="shared" si="216"/>
        <v>88.349825793419654</v>
      </c>
      <c r="AL322" s="32">
        <f t="shared" si="217"/>
        <v>-3.1898026652188651</v>
      </c>
      <c r="AM322" s="31">
        <f t="shared" si="218"/>
        <v>-46.160256056941691</v>
      </c>
      <c r="AN322" s="31">
        <f t="shared" si="219"/>
        <v>12.908363185518793</v>
      </c>
      <c r="AO322" s="31">
        <f t="shared" si="220"/>
        <v>-47.810169133069721</v>
      </c>
      <c r="AP322" s="30">
        <f t="shared" si="201"/>
        <v>23.609121289162623</v>
      </c>
      <c r="AQ322" s="30">
        <f t="shared" si="202"/>
        <v>-26.68237036067254</v>
      </c>
      <c r="AR322" s="31">
        <f t="shared" si="221"/>
        <v>-20.708158911430548</v>
      </c>
      <c r="AS322" s="33">
        <f t="shared" si="222"/>
        <v>-199.64361078401271</v>
      </c>
      <c r="AT322" s="31">
        <f t="shared" si="223"/>
        <v>9.9592069944326402E-8</v>
      </c>
      <c r="AU322" s="31">
        <f t="shared" si="224"/>
        <v>8.6764656890445276E-3</v>
      </c>
      <c r="AV322" s="32">
        <f t="shared" si="225"/>
        <v>-2.1378947068256169E-10</v>
      </c>
      <c r="AW322" s="31">
        <f t="shared" si="226"/>
        <v>-4.0199841336949042E-4</v>
      </c>
      <c r="AX322" s="34">
        <f t="shared" si="227"/>
        <v>9.9378280473643845E-8</v>
      </c>
      <c r="AY322" s="35">
        <f t="shared" si="228"/>
        <v>8.2744672756750372E-3</v>
      </c>
      <c r="AZ322" s="10">
        <f t="shared" si="229"/>
        <v>-20.708158812052268</v>
      </c>
      <c r="BA322" s="10">
        <f t="shared" si="230"/>
        <v>-199.63533631673704</v>
      </c>
      <c r="BB322" s="10">
        <f t="shared" si="231"/>
        <v>-19.635336316737039</v>
      </c>
      <c r="BC322" s="37"/>
      <c r="BD322" s="46">
        <f t="shared" si="232"/>
        <v>-21</v>
      </c>
      <c r="BE322" s="46">
        <f t="shared" si="233"/>
        <v>-200</v>
      </c>
      <c r="BF322" s="46">
        <f t="shared" si="234"/>
        <v>-20</v>
      </c>
    </row>
    <row r="323" spans="22:58" x14ac:dyDescent="0.2">
      <c r="V323" s="29">
        <v>4.1900000000000199</v>
      </c>
      <c r="W323" s="38">
        <f t="shared" si="204"/>
        <v>154881.66189125541</v>
      </c>
      <c r="X323" s="30">
        <f t="shared" si="203"/>
        <v>-0.43247621687911453</v>
      </c>
      <c r="Y323" s="31">
        <f t="shared" si="205"/>
        <v>-37.777125662908148</v>
      </c>
      <c r="Z323" s="31">
        <f t="shared" si="206"/>
        <v>-89.259920412422247</v>
      </c>
      <c r="AA323" s="31">
        <f t="shared" si="207"/>
        <v>7.6238762160972104</v>
      </c>
      <c r="AB323" s="31">
        <f t="shared" si="208"/>
        <v>-65.435015667609377</v>
      </c>
      <c r="AC323" s="31">
        <f t="shared" si="209"/>
        <v>7.5980299703244623E-3</v>
      </c>
      <c r="AD323" s="31">
        <f t="shared" si="210"/>
        <v>2.396170180065111</v>
      </c>
      <c r="AE323" s="31">
        <f t="shared" si="211"/>
        <v>-30.578127633719731</v>
      </c>
      <c r="AF323" s="31">
        <f t="shared" si="212"/>
        <v>-152.29876589996653</v>
      </c>
      <c r="AG323" s="31">
        <f t="shared" si="200"/>
        <v>92.110410468749379</v>
      </c>
      <c r="AH323" s="31">
        <f t="shared" si="213"/>
        <v>-107.02530222803557</v>
      </c>
      <c r="AI323" s="31">
        <f t="shared" si="214"/>
        <v>-89.999744813602476</v>
      </c>
      <c r="AJ323" s="31">
        <f t="shared" si="215"/>
        <v>31.01289551461868</v>
      </c>
      <c r="AK323" s="31">
        <f t="shared" si="216"/>
        <v>88.387368279017281</v>
      </c>
      <c r="AL323" s="32">
        <f t="shared" si="217"/>
        <v>-3.295000205583019</v>
      </c>
      <c r="AM323" s="31">
        <f t="shared" si="218"/>
        <v>-46.818991948697644</v>
      </c>
      <c r="AN323" s="31">
        <f t="shared" si="219"/>
        <v>12.803003549749469</v>
      </c>
      <c r="AO323" s="31">
        <f t="shared" si="220"/>
        <v>-48.431368483282839</v>
      </c>
      <c r="AP323" s="30">
        <f t="shared" si="201"/>
        <v>23.609121289162623</v>
      </c>
      <c r="AQ323" s="30">
        <f t="shared" si="202"/>
        <v>-26.68237036067254</v>
      </c>
      <c r="AR323" s="31">
        <f t="shared" si="221"/>
        <v>-20.848373155480179</v>
      </c>
      <c r="AS323" s="33">
        <f t="shared" si="222"/>
        <v>-200.73013438324938</v>
      </c>
      <c r="AT323" s="31">
        <f t="shared" si="223"/>
        <v>1.0428569853678757E-7</v>
      </c>
      <c r="AU323" s="31">
        <f t="shared" si="224"/>
        <v>8.8785665341651731E-3</v>
      </c>
      <c r="AV323" s="32">
        <f t="shared" si="225"/>
        <v>-2.2386476405336429E-10</v>
      </c>
      <c r="AW323" s="31">
        <f t="shared" si="226"/>
        <v>-4.1136215930866318E-4</v>
      </c>
      <c r="AX323" s="34">
        <f t="shared" si="227"/>
        <v>1.0406183377273421E-7</v>
      </c>
      <c r="AY323" s="35">
        <f t="shared" si="228"/>
        <v>8.4672043748565094E-3</v>
      </c>
      <c r="AZ323" s="10">
        <f t="shared" si="229"/>
        <v>-20.848373051418346</v>
      </c>
      <c r="BA323" s="10">
        <f t="shared" si="230"/>
        <v>-200.72166717887453</v>
      </c>
      <c r="BB323" s="10">
        <f t="shared" si="231"/>
        <v>-20.721667178874526</v>
      </c>
      <c r="BC323" s="37"/>
      <c r="BD323" s="46">
        <f t="shared" si="232"/>
        <v>-21</v>
      </c>
      <c r="BE323" s="46">
        <f t="shared" si="233"/>
        <v>-201</v>
      </c>
      <c r="BF323" s="46">
        <f t="shared" si="234"/>
        <v>-21</v>
      </c>
    </row>
    <row r="324" spans="22:58" x14ac:dyDescent="0.2">
      <c r="V324" s="29">
        <v>4.2000000000000197</v>
      </c>
      <c r="W324" s="36">
        <f t="shared" si="204"/>
        <v>158489.3192461188</v>
      </c>
      <c r="X324" s="30">
        <f t="shared" si="203"/>
        <v>-0.43247621687911453</v>
      </c>
      <c r="Y324" s="31">
        <f t="shared" si="205"/>
        <v>-37.977093052409799</v>
      </c>
      <c r="Z324" s="31">
        <f t="shared" si="206"/>
        <v>-89.276764870292183</v>
      </c>
      <c r="AA324" s="31">
        <f t="shared" si="207"/>
        <v>7.7899625037694467</v>
      </c>
      <c r="AB324" s="31">
        <f t="shared" si="208"/>
        <v>-65.930070479914605</v>
      </c>
      <c r="AC324" s="31">
        <f t="shared" si="209"/>
        <v>7.9557863016473142E-3</v>
      </c>
      <c r="AD324" s="31">
        <f t="shared" si="210"/>
        <v>2.4519168098480817</v>
      </c>
      <c r="AE324" s="31">
        <f t="shared" si="211"/>
        <v>-30.611650979217824</v>
      </c>
      <c r="AF324" s="31">
        <f t="shared" si="212"/>
        <v>-152.75491854035872</v>
      </c>
      <c r="AG324" s="31">
        <f t="shared" ref="AG324:AG387" si="235">DC_gain_comp</f>
        <v>92.110410468749379</v>
      </c>
      <c r="AH324" s="31">
        <f t="shared" si="213"/>
        <v>-107.22530222803169</v>
      </c>
      <c r="AI324" s="31">
        <f t="shared" si="214"/>
        <v>-89.999750622354057</v>
      </c>
      <c r="AJ324" s="31">
        <f t="shared" si="215"/>
        <v>31.212740709056742</v>
      </c>
      <c r="AK324" s="31">
        <f t="shared" si="216"/>
        <v>88.424057531759786</v>
      </c>
      <c r="AL324" s="32">
        <f t="shared" si="217"/>
        <v>-3.402490860258125</v>
      </c>
      <c r="AM324" s="31">
        <f t="shared" si="218"/>
        <v>-47.476766230845854</v>
      </c>
      <c r="AN324" s="31">
        <f t="shared" si="219"/>
        <v>12.695358089516303</v>
      </c>
      <c r="AO324" s="31">
        <f t="shared" si="220"/>
        <v>-49.052459321440125</v>
      </c>
      <c r="AP324" s="30">
        <f t="shared" ref="AP324:AP387" si="236">-20*LOG(GmPS*Rsns)</f>
        <v>23.609121289162623</v>
      </c>
      <c r="AQ324" s="30">
        <f t="shared" ref="AQ324:AQ387" si="237">20*LOG(Vref/Vout)</f>
        <v>-26.68237036067254</v>
      </c>
      <c r="AR324" s="31">
        <f t="shared" si="221"/>
        <v>-20.98954196121144</v>
      </c>
      <c r="AS324" s="33">
        <f t="shared" si="222"/>
        <v>-201.80737786179884</v>
      </c>
      <c r="AT324" s="31">
        <f t="shared" si="223"/>
        <v>1.0920053227283194E-7</v>
      </c>
      <c r="AU324" s="31">
        <f t="shared" si="224"/>
        <v>9.0853749124823902E-3</v>
      </c>
      <c r="AV324" s="32">
        <f t="shared" si="225"/>
        <v>-2.3441643519266871E-10</v>
      </c>
      <c r="AW324" s="31">
        <f t="shared" si="226"/>
        <v>-4.2094401490969335E-4</v>
      </c>
      <c r="AX324" s="34">
        <f t="shared" si="227"/>
        <v>1.0896611583763928E-7</v>
      </c>
      <c r="AY324" s="35">
        <f t="shared" si="228"/>
        <v>8.6644308975726975E-3</v>
      </c>
      <c r="AZ324" s="10">
        <f t="shared" si="229"/>
        <v>-20.989541852245324</v>
      </c>
      <c r="BA324" s="10">
        <f t="shared" si="230"/>
        <v>-201.79871343090127</v>
      </c>
      <c r="BB324" s="10">
        <f t="shared" si="231"/>
        <v>-21.798713430901273</v>
      </c>
      <c r="BC324" s="48"/>
      <c r="BD324" s="46">
        <f t="shared" si="232"/>
        <v>-21</v>
      </c>
      <c r="BE324" s="46">
        <f t="shared" si="233"/>
        <v>-202</v>
      </c>
      <c r="BF324" s="46">
        <f t="shared" si="234"/>
        <v>-22</v>
      </c>
    </row>
    <row r="325" spans="22:58" x14ac:dyDescent="0.2">
      <c r="V325" s="29">
        <v>4.2100000000000204</v>
      </c>
      <c r="W325" s="38">
        <f t="shared" si="204"/>
        <v>162181.00973590088</v>
      </c>
      <c r="X325" s="30">
        <f t="shared" ref="X325:X388" si="238">DC_gain_power</f>
        <v>-0.43247621687911453</v>
      </c>
      <c r="Y325" s="31">
        <f t="shared" si="205"/>
        <v>-38.177061909397082</v>
      </c>
      <c r="Z325" s="31">
        <f t="shared" si="206"/>
        <v>-89.293226022301525</v>
      </c>
      <c r="AA325" s="31">
        <f t="shared" si="207"/>
        <v>7.9573260530937953</v>
      </c>
      <c r="AB325" s="31">
        <f t="shared" si="208"/>
        <v>-66.417577227513405</v>
      </c>
      <c r="AC325" s="31">
        <f t="shared" si="209"/>
        <v>8.3303715853191695E-3</v>
      </c>
      <c r="AD325" s="31">
        <f t="shared" si="210"/>
        <v>2.5089571363731897</v>
      </c>
      <c r="AE325" s="31">
        <f t="shared" si="211"/>
        <v>-30.643881701597085</v>
      </c>
      <c r="AF325" s="31">
        <f t="shared" si="212"/>
        <v>-153.20184611344175</v>
      </c>
      <c r="AG325" s="31">
        <f t="shared" si="235"/>
        <v>92.110410468749379</v>
      </c>
      <c r="AH325" s="31">
        <f t="shared" si="213"/>
        <v>-107.42530222802799</v>
      </c>
      <c r="AI325" s="31">
        <f t="shared" si="214"/>
        <v>-89.999756298882303</v>
      </c>
      <c r="AJ325" s="31">
        <f t="shared" si="215"/>
        <v>31.412592865741505</v>
      </c>
      <c r="AK325" s="31">
        <f t="shared" si="216"/>
        <v>88.45991288435151</v>
      </c>
      <c r="AL325" s="32">
        <f t="shared" si="217"/>
        <v>-3.5122667346818419</v>
      </c>
      <c r="AM325" s="31">
        <f t="shared" si="218"/>
        <v>-48.133234176501752</v>
      </c>
      <c r="AN325" s="31">
        <f t="shared" si="219"/>
        <v>12.585434371781055</v>
      </c>
      <c r="AO325" s="31">
        <f t="shared" si="220"/>
        <v>-49.673077591032545</v>
      </c>
      <c r="AP325" s="30">
        <f t="shared" si="236"/>
        <v>23.609121289162623</v>
      </c>
      <c r="AQ325" s="30">
        <f t="shared" si="237"/>
        <v>-26.68237036067254</v>
      </c>
      <c r="AR325" s="31">
        <f t="shared" si="221"/>
        <v>-21.131696401325947</v>
      </c>
      <c r="AS325" s="33">
        <f t="shared" si="222"/>
        <v>-202.8749237044743</v>
      </c>
      <c r="AT325" s="31">
        <f t="shared" si="223"/>
        <v>1.1434699553186021E-7</v>
      </c>
      <c r="AU325" s="31">
        <f t="shared" si="224"/>
        <v>9.2970004765142462E-3</v>
      </c>
      <c r="AV325" s="32">
        <f t="shared" si="225"/>
        <v>-2.4546377064980832E-10</v>
      </c>
      <c r="AW325" s="31">
        <f t="shared" si="226"/>
        <v>-4.3074906059924992E-4</v>
      </c>
      <c r="AX325" s="34">
        <f t="shared" si="227"/>
        <v>1.1410153176121041E-7</v>
      </c>
      <c r="AY325" s="35">
        <f t="shared" si="228"/>
        <v>8.8662514159149955E-3</v>
      </c>
      <c r="AZ325" s="10">
        <f t="shared" si="229"/>
        <v>-21.131696287224415</v>
      </c>
      <c r="BA325" s="10">
        <f t="shared" si="230"/>
        <v>-202.86605745305837</v>
      </c>
      <c r="BB325" s="10">
        <f t="shared" si="231"/>
        <v>-22.866057453058374</v>
      </c>
      <c r="BC325" s="37"/>
      <c r="BD325" s="46">
        <f t="shared" si="232"/>
        <v>-21</v>
      </c>
      <c r="BE325" s="46">
        <f t="shared" si="233"/>
        <v>-203</v>
      </c>
      <c r="BF325" s="46">
        <f t="shared" si="234"/>
        <v>-23</v>
      </c>
    </row>
    <row r="326" spans="22:58" x14ac:dyDescent="0.2">
      <c r="V326" s="29">
        <v>4.2200000000000202</v>
      </c>
      <c r="W326" s="38">
        <f t="shared" si="204"/>
        <v>165958.69074376384</v>
      </c>
      <c r="X326" s="30">
        <f t="shared" si="238"/>
        <v>-0.43247621687911453</v>
      </c>
      <c r="Y326" s="31">
        <f t="shared" si="205"/>
        <v>-38.37703216784233</v>
      </c>
      <c r="Z326" s="31">
        <f t="shared" si="206"/>
        <v>-89.309312585494808</v>
      </c>
      <c r="AA326" s="31">
        <f t="shared" si="207"/>
        <v>8.1259278546345328</v>
      </c>
      <c r="AB326" s="31">
        <f t="shared" si="208"/>
        <v>-66.897511983749297</v>
      </c>
      <c r="AC326" s="31">
        <f t="shared" si="209"/>
        <v>8.7225759042260948E-3</v>
      </c>
      <c r="AD326" s="31">
        <f t="shared" si="210"/>
        <v>2.5673209506563244</v>
      </c>
      <c r="AE326" s="31">
        <f t="shared" si="211"/>
        <v>-30.674857954182688</v>
      </c>
      <c r="AF326" s="31">
        <f t="shared" si="212"/>
        <v>-153.63950361858778</v>
      </c>
      <c r="AG326" s="31">
        <f t="shared" si="235"/>
        <v>92.110410468749379</v>
      </c>
      <c r="AH326" s="31">
        <f t="shared" si="213"/>
        <v>-107.62530222802445</v>
      </c>
      <c r="AI326" s="31">
        <f t="shared" si="214"/>
        <v>-89.999761846197003</v>
      </c>
      <c r="AJ326" s="31">
        <f t="shared" si="215"/>
        <v>31.612451671773147</v>
      </c>
      <c r="AK326" s="31">
        <f t="shared" si="216"/>
        <v>88.494953235377835</v>
      </c>
      <c r="AL326" s="32">
        <f t="shared" si="217"/>
        <v>-3.6243175667054386</v>
      </c>
      <c r="AM326" s="31">
        <f t="shared" si="218"/>
        <v>-48.788054487930118</v>
      </c>
      <c r="AN326" s="31">
        <f t="shared" si="219"/>
        <v>12.473242345792634</v>
      </c>
      <c r="AO326" s="31">
        <f t="shared" si="220"/>
        <v>-50.292863098749287</v>
      </c>
      <c r="AP326" s="30">
        <f t="shared" si="236"/>
        <v>23.609121289162623</v>
      </c>
      <c r="AQ326" s="30">
        <f t="shared" si="237"/>
        <v>-26.68237036067254</v>
      </c>
      <c r="AR326" s="31">
        <f t="shared" si="221"/>
        <v>-21.27486467989997</v>
      </c>
      <c r="AS326" s="33">
        <f t="shared" si="222"/>
        <v>-203.93236671733706</v>
      </c>
      <c r="AT326" s="31">
        <f t="shared" si="223"/>
        <v>1.1973600257157668E-7</v>
      </c>
      <c r="AU326" s="31">
        <f t="shared" si="224"/>
        <v>9.5135554329128322E-3</v>
      </c>
      <c r="AV326" s="32">
        <f t="shared" si="225"/>
        <v>-2.5703184293891618E-10</v>
      </c>
      <c r="AW326" s="31">
        <f t="shared" si="226"/>
        <v>-4.4078249514233823E-4</v>
      </c>
      <c r="AX326" s="34">
        <f t="shared" si="227"/>
        <v>1.1947897072863776E-7</v>
      </c>
      <c r="AY326" s="35">
        <f t="shared" si="228"/>
        <v>9.0727729377704947E-3</v>
      </c>
      <c r="AZ326" s="10">
        <f t="shared" si="229"/>
        <v>-21.274864560420998</v>
      </c>
      <c r="BA326" s="10">
        <f t="shared" si="230"/>
        <v>-203.92329394439929</v>
      </c>
      <c r="BB326" s="10">
        <f t="shared" si="231"/>
        <v>-23.92329394439929</v>
      </c>
      <c r="BC326" s="37"/>
      <c r="BD326" s="46">
        <f t="shared" si="232"/>
        <v>-21</v>
      </c>
      <c r="BE326" s="46">
        <f t="shared" si="233"/>
        <v>-204</v>
      </c>
      <c r="BF326" s="46">
        <f t="shared" si="234"/>
        <v>-24</v>
      </c>
    </row>
    <row r="327" spans="22:58" x14ac:dyDescent="0.2">
      <c r="V327" s="29">
        <v>4.23000000000002</v>
      </c>
      <c r="W327" s="36">
        <f t="shared" si="204"/>
        <v>169824.36524618237</v>
      </c>
      <c r="X327" s="30">
        <f t="shared" si="238"/>
        <v>-0.43247621687911453</v>
      </c>
      <c r="Y327" s="31">
        <f t="shared" si="205"/>
        <v>-38.577003764687916</v>
      </c>
      <c r="Z327" s="31">
        <f t="shared" si="206"/>
        <v>-89.325033079030334</v>
      </c>
      <c r="AA327" s="31">
        <f t="shared" si="207"/>
        <v>8.2957294059551661</v>
      </c>
      <c r="AB327" s="31">
        <f t="shared" si="208"/>
        <v>-67.369859760060436</v>
      </c>
      <c r="AC327" s="31">
        <f t="shared" si="209"/>
        <v>9.1332262841932708E-3</v>
      </c>
      <c r="AD327" s="31">
        <f t="shared" si="210"/>
        <v>2.6270387132086928</v>
      </c>
      <c r="AE327" s="31">
        <f t="shared" si="211"/>
        <v>-30.704617349327677</v>
      </c>
      <c r="AF327" s="31">
        <f t="shared" si="212"/>
        <v>-154.06785412588206</v>
      </c>
      <c r="AG327" s="31">
        <f t="shared" si="235"/>
        <v>92.110410468749379</v>
      </c>
      <c r="AH327" s="31">
        <f t="shared" si="213"/>
        <v>-107.82530222802107</v>
      </c>
      <c r="AI327" s="31">
        <f t="shared" si="214"/>
        <v>-89.999767267239392</v>
      </c>
      <c r="AJ327" s="31">
        <f t="shared" si="215"/>
        <v>31.812316828294932</v>
      </c>
      <c r="AK327" s="31">
        <f t="shared" si="216"/>
        <v>88.529197058791098</v>
      </c>
      <c r="AL327" s="32">
        <f t="shared" si="217"/>
        <v>-3.7386307694404546</v>
      </c>
      <c r="AM327" s="31">
        <f t="shared" si="218"/>
        <v>-49.440890169139458</v>
      </c>
      <c r="AN327" s="31">
        <f t="shared" si="219"/>
        <v>12.358794299582783</v>
      </c>
      <c r="AO327" s="31">
        <f t="shared" si="220"/>
        <v>-50.911460377587751</v>
      </c>
      <c r="AP327" s="30">
        <f t="shared" si="236"/>
        <v>23.609121289162623</v>
      </c>
      <c r="AQ327" s="30">
        <f t="shared" si="237"/>
        <v>-26.68237036067254</v>
      </c>
      <c r="AR327" s="31">
        <f t="shared" si="221"/>
        <v>-21.419072121254811</v>
      </c>
      <c r="AS327" s="33">
        <f t="shared" si="222"/>
        <v>-204.97931450346982</v>
      </c>
      <c r="AT327" s="31">
        <f t="shared" si="223"/>
        <v>1.2537898645780831E-7</v>
      </c>
      <c r="AU327" s="31">
        <f t="shared" si="224"/>
        <v>9.7351546019577555E-3</v>
      </c>
      <c r="AV327" s="32">
        <f t="shared" si="225"/>
        <v>-2.6914572457412547E-10</v>
      </c>
      <c r="AW327" s="31">
        <f t="shared" si="226"/>
        <v>-4.510496383987608E-4</v>
      </c>
      <c r="AX327" s="34">
        <f t="shared" si="227"/>
        <v>1.2510984073323419E-7</v>
      </c>
      <c r="AY327" s="35">
        <f t="shared" si="228"/>
        <v>9.2841049635589944E-3</v>
      </c>
      <c r="AZ327" s="10">
        <f t="shared" si="229"/>
        <v>-21.419071996144968</v>
      </c>
      <c r="BA327" s="10">
        <f t="shared" si="230"/>
        <v>-204.97003039850625</v>
      </c>
      <c r="BB327" s="10">
        <f t="shared" si="231"/>
        <v>-24.970030398506253</v>
      </c>
      <c r="BC327" s="48"/>
      <c r="BD327" s="46">
        <f t="shared" si="232"/>
        <v>-21</v>
      </c>
      <c r="BE327" s="46">
        <f t="shared" si="233"/>
        <v>-205</v>
      </c>
      <c r="BF327" s="46">
        <f t="shared" si="234"/>
        <v>-25</v>
      </c>
    </row>
    <row r="328" spans="22:58" x14ac:dyDescent="0.2">
      <c r="V328" s="29">
        <v>4.2400000000000198</v>
      </c>
      <c r="W328" s="38">
        <f t="shared" si="204"/>
        <v>173780.08287494563</v>
      </c>
      <c r="X328" s="30">
        <f t="shared" si="238"/>
        <v>-0.43247621687911453</v>
      </c>
      <c r="Y328" s="31">
        <f t="shared" si="205"/>
        <v>-38.776976639712629</v>
      </c>
      <c r="Z328" s="31">
        <f t="shared" si="206"/>
        <v>-89.340395828648781</v>
      </c>
      <c r="AA328" s="31">
        <f t="shared" si="207"/>
        <v>8.4666927596673158</v>
      </c>
      <c r="AB328" s="31">
        <f t="shared" si="208"/>
        <v>-67.834614120376017</v>
      </c>
      <c r="AC328" s="31">
        <f t="shared" si="209"/>
        <v>9.5631884069516202E-3</v>
      </c>
      <c r="AD328" s="31">
        <f t="shared" si="210"/>
        <v>2.68814156789752</v>
      </c>
      <c r="AE328" s="31">
        <f t="shared" si="211"/>
        <v>-30.733196908517478</v>
      </c>
      <c r="AF328" s="31">
        <f t="shared" si="212"/>
        <v>-154.48686838112727</v>
      </c>
      <c r="AG328" s="31">
        <f t="shared" si="235"/>
        <v>92.110410468749379</v>
      </c>
      <c r="AH328" s="31">
        <f t="shared" si="213"/>
        <v>-108.02530222801784</v>
      </c>
      <c r="AI328" s="31">
        <f t="shared" si="214"/>
        <v>-89.999772564883799</v>
      </c>
      <c r="AJ328" s="31">
        <f t="shared" si="215"/>
        <v>32.01218804986452</v>
      </c>
      <c r="AK328" s="31">
        <f t="shared" si="216"/>
        <v>88.562662413206795</v>
      </c>
      <c r="AL328" s="32">
        <f t="shared" si="217"/>
        <v>-3.8551914834150787</v>
      </c>
      <c r="AM328" s="31">
        <f t="shared" si="218"/>
        <v>-50.091409371282239</v>
      </c>
      <c r="AN328" s="31">
        <f t="shared" si="219"/>
        <v>12.242104807180985</v>
      </c>
      <c r="AO328" s="31">
        <f t="shared" si="220"/>
        <v>-51.528519522959243</v>
      </c>
      <c r="AP328" s="30">
        <f t="shared" si="236"/>
        <v>23.609121289162623</v>
      </c>
      <c r="AQ328" s="30">
        <f t="shared" si="237"/>
        <v>-26.68237036067254</v>
      </c>
      <c r="AR328" s="31">
        <f t="shared" si="221"/>
        <v>-21.564341172846408</v>
      </c>
      <c r="AS328" s="33">
        <f t="shared" si="222"/>
        <v>-206.01538790408651</v>
      </c>
      <c r="AT328" s="31">
        <f t="shared" si="223"/>
        <v>1.3128791449373914E-7</v>
      </c>
      <c r="AU328" s="31">
        <f t="shared" si="224"/>
        <v>9.961915478435104E-3</v>
      </c>
      <c r="AV328" s="32">
        <f t="shared" si="225"/>
        <v>-2.8183048806956974E-10</v>
      </c>
      <c r="AW328" s="31">
        <f t="shared" si="226"/>
        <v>-4.6155593414377052E-4</v>
      </c>
      <c r="AX328" s="34">
        <f t="shared" si="227"/>
        <v>1.3100608400566958E-7</v>
      </c>
      <c r="AY328" s="35">
        <f t="shared" si="228"/>
        <v>9.5003595442913341E-3</v>
      </c>
      <c r="AZ328" s="10">
        <f t="shared" si="229"/>
        <v>-21.564341041840326</v>
      </c>
      <c r="BA328" s="10">
        <f t="shared" si="230"/>
        <v>-206.00588754454222</v>
      </c>
      <c r="BB328" s="10">
        <f t="shared" si="231"/>
        <v>-26.005887544542219</v>
      </c>
      <c r="BC328" s="37"/>
      <c r="BD328" s="46">
        <f t="shared" si="232"/>
        <v>-22</v>
      </c>
      <c r="BE328" s="46">
        <f t="shared" si="233"/>
        <v>-206</v>
      </c>
      <c r="BF328" s="46">
        <f t="shared" si="234"/>
        <v>-26</v>
      </c>
    </row>
    <row r="329" spans="22:58" x14ac:dyDescent="0.2">
      <c r="V329" s="29">
        <v>4.2500000000000204</v>
      </c>
      <c r="W329" s="38">
        <f t="shared" si="204"/>
        <v>177827.94100390084</v>
      </c>
      <c r="X329" s="30">
        <f t="shared" si="238"/>
        <v>-0.43247621687911453</v>
      </c>
      <c r="Y329" s="31">
        <f t="shared" si="205"/>
        <v>-38.976950735404195</v>
      </c>
      <c r="Z329" s="31">
        <f t="shared" si="206"/>
        <v>-89.355408971042337</v>
      </c>
      <c r="AA329" s="31">
        <f t="shared" si="207"/>
        <v>8.638780566781934</v>
      </c>
      <c r="AB329" s="31">
        <f t="shared" si="208"/>
        <v>-68.291776790536161</v>
      </c>
      <c r="AC329" s="31">
        <f t="shared" si="209"/>
        <v>1.0013368401159774E-2</v>
      </c>
      <c r="AD329" s="31">
        <f t="shared" si="210"/>
        <v>2.7506613560072681</v>
      </c>
      <c r="AE329" s="31">
        <f t="shared" si="211"/>
        <v>-30.760633017100218</v>
      </c>
      <c r="AF329" s="31">
        <f t="shared" si="212"/>
        <v>-154.89652440557123</v>
      </c>
      <c r="AG329" s="31">
        <f t="shared" si="235"/>
        <v>92.110410468749379</v>
      </c>
      <c r="AH329" s="31">
        <f t="shared" si="213"/>
        <v>-108.22530222801477</v>
      </c>
      <c r="AI329" s="31">
        <f t="shared" si="214"/>
        <v>-89.999777741939099</v>
      </c>
      <c r="AJ329" s="31">
        <f t="shared" si="215"/>
        <v>32.212065063853494</v>
      </c>
      <c r="AK329" s="31">
        <f t="shared" si="216"/>
        <v>88.595366951012792</v>
      </c>
      <c r="AL329" s="32">
        <f t="shared" si="217"/>
        <v>-3.9739826375855047</v>
      </c>
      <c r="AM329" s="31">
        <f t="shared" si="218"/>
        <v>-50.739286205836514</v>
      </c>
      <c r="AN329" s="31">
        <f t="shared" si="219"/>
        <v>12.1231906670026</v>
      </c>
      <c r="AO329" s="31">
        <f t="shared" si="220"/>
        <v>-52.14369699676282</v>
      </c>
      <c r="AP329" s="30">
        <f t="shared" si="236"/>
        <v>23.609121289162623</v>
      </c>
      <c r="AQ329" s="30">
        <f t="shared" si="237"/>
        <v>-26.68237036067254</v>
      </c>
      <c r="AR329" s="31">
        <f t="shared" si="221"/>
        <v>-21.710691421607535</v>
      </c>
      <c r="AS329" s="33">
        <f t="shared" si="222"/>
        <v>-207.04022140233405</v>
      </c>
      <c r="AT329" s="31">
        <f t="shared" si="223"/>
        <v>1.3747532486434812E-7</v>
      </c>
      <c r="AU329" s="31">
        <f t="shared" si="224"/>
        <v>1.0193958293934711E-2</v>
      </c>
      <c r="AV329" s="32">
        <f t="shared" si="225"/>
        <v>-2.9511120593938272E-10</v>
      </c>
      <c r="AW329" s="31">
        <f t="shared" si="226"/>
        <v>-4.7230695295443707E-4</v>
      </c>
      <c r="AX329" s="34">
        <f t="shared" si="227"/>
        <v>1.3718021365840874E-7</v>
      </c>
      <c r="AY329" s="35">
        <f t="shared" si="228"/>
        <v>9.7216513409802748E-3</v>
      </c>
      <c r="AZ329" s="10">
        <f t="shared" si="229"/>
        <v>-21.710691284427323</v>
      </c>
      <c r="BA329" s="10">
        <f t="shared" si="230"/>
        <v>-207.03049975099307</v>
      </c>
      <c r="BB329" s="10">
        <f t="shared" si="231"/>
        <v>-27.030499750993073</v>
      </c>
      <c r="BC329" s="37"/>
      <c r="BD329" s="46">
        <f t="shared" si="232"/>
        <v>-22</v>
      </c>
      <c r="BE329" s="46">
        <f t="shared" si="233"/>
        <v>-207</v>
      </c>
      <c r="BF329" s="46">
        <f t="shared" si="234"/>
        <v>-27</v>
      </c>
    </row>
    <row r="330" spans="22:58" x14ac:dyDescent="0.2">
      <c r="V330" s="29">
        <v>4.2600000000000202</v>
      </c>
      <c r="W330" s="36">
        <f t="shared" si="204"/>
        <v>181970.0858610071</v>
      </c>
      <c r="X330" s="30">
        <f t="shared" si="238"/>
        <v>-0.43247621687911453</v>
      </c>
      <c r="Y330" s="31">
        <f t="shared" si="205"/>
        <v>-39.176925996837447</v>
      </c>
      <c r="Z330" s="31">
        <f t="shared" si="206"/>
        <v>-89.370080458126793</v>
      </c>
      <c r="AA330" s="31">
        <f t="shared" si="207"/>
        <v>8.8119561154939809</v>
      </c>
      <c r="AB330" s="31">
        <f t="shared" si="208"/>
        <v>-68.741357264947865</v>
      </c>
      <c r="AC330" s="31">
        <f t="shared" si="209"/>
        <v>1.0484714714865421E-2</v>
      </c>
      <c r="AD330" s="31">
        <f t="shared" si="210"/>
        <v>2.8146306304973669</v>
      </c>
      <c r="AE330" s="31">
        <f t="shared" si="211"/>
        <v>-30.786961383507716</v>
      </c>
      <c r="AF330" s="31">
        <f t="shared" si="212"/>
        <v>-155.2968070925773</v>
      </c>
      <c r="AG330" s="31">
        <f t="shared" si="235"/>
        <v>92.110410468749379</v>
      </c>
      <c r="AH330" s="31">
        <f t="shared" si="213"/>
        <v>-108.42530222801184</v>
      </c>
      <c r="AI330" s="31">
        <f t="shared" si="214"/>
        <v>-89.999782801150232</v>
      </c>
      <c r="AJ330" s="31">
        <f t="shared" si="215"/>
        <v>32.411947609873494</v>
      </c>
      <c r="AK330" s="31">
        <f t="shared" si="216"/>
        <v>88.627327927294118</v>
      </c>
      <c r="AL330" s="32">
        <f t="shared" si="217"/>
        <v>-4.0949850186763923</v>
      </c>
      <c r="AM330" s="31">
        <f t="shared" si="218"/>
        <v>-51.38420152091264</v>
      </c>
      <c r="AN330" s="31">
        <f t="shared" si="219"/>
        <v>12.002070831934635</v>
      </c>
      <c r="AO330" s="31">
        <f t="shared" si="220"/>
        <v>-52.756656394768754</v>
      </c>
      <c r="AP330" s="30">
        <f t="shared" si="236"/>
        <v>23.609121289162623</v>
      </c>
      <c r="AQ330" s="30">
        <f t="shared" si="237"/>
        <v>-26.68237036067254</v>
      </c>
      <c r="AR330" s="31">
        <f t="shared" si="221"/>
        <v>-21.858139623082998</v>
      </c>
      <c r="AS330" s="33">
        <f t="shared" si="222"/>
        <v>-208.05346348734605</v>
      </c>
      <c r="AT330" s="31">
        <f t="shared" si="223"/>
        <v>1.439543362796777E-7</v>
      </c>
      <c r="AU330" s="31">
        <f t="shared" si="224"/>
        <v>1.0431406080598307E-2</v>
      </c>
      <c r="AV330" s="32">
        <f t="shared" si="225"/>
        <v>-3.0902066531743097E-10</v>
      </c>
      <c r="AW330" s="31">
        <f t="shared" si="226"/>
        <v>-4.8330839516323531E-4</v>
      </c>
      <c r="AX330" s="34">
        <f t="shared" si="227"/>
        <v>1.4364531561436027E-7</v>
      </c>
      <c r="AY330" s="35">
        <f t="shared" si="228"/>
        <v>9.948097685435071E-3</v>
      </c>
      <c r="AZ330" s="10">
        <f t="shared" si="229"/>
        <v>-21.858139479437682</v>
      </c>
      <c r="BA330" s="10">
        <f t="shared" si="230"/>
        <v>-208.04351538966063</v>
      </c>
      <c r="BB330" s="10">
        <f t="shared" si="231"/>
        <v>-28.043515389660627</v>
      </c>
      <c r="BC330" s="48"/>
      <c r="BD330" s="46">
        <f t="shared" si="232"/>
        <v>-22</v>
      </c>
      <c r="BE330" s="46">
        <f t="shared" si="233"/>
        <v>-208</v>
      </c>
      <c r="BF330" s="46">
        <f t="shared" si="234"/>
        <v>-28</v>
      </c>
    </row>
    <row r="331" spans="22:58" x14ac:dyDescent="0.2">
      <c r="V331" s="29">
        <v>4.27000000000002</v>
      </c>
      <c r="W331" s="38">
        <f t="shared" si="204"/>
        <v>186208.71366629537</v>
      </c>
      <c r="X331" s="30">
        <f t="shared" si="238"/>
        <v>-0.43247621687911453</v>
      </c>
      <c r="Y331" s="31">
        <f t="shared" si="205"/>
        <v>-39.376902371558046</v>
      </c>
      <c r="Z331" s="31">
        <f t="shared" si="206"/>
        <v>-89.384418061218327</v>
      </c>
      <c r="AA331" s="31">
        <f t="shared" si="207"/>
        <v>8.9861833655514118</v>
      </c>
      <c r="AB331" s="31">
        <f t="shared" si="208"/>
        <v>-69.183372412525529</v>
      </c>
      <c r="AC331" s="31">
        <f t="shared" si="209"/>
        <v>1.0978220073011068E-2</v>
      </c>
      <c r="AD331" s="31">
        <f t="shared" si="210"/>
        <v>2.8800826704519884</v>
      </c>
      <c r="AE331" s="31">
        <f t="shared" si="211"/>
        <v>-30.812217002812741</v>
      </c>
      <c r="AF331" s="31">
        <f t="shared" si="212"/>
        <v>-155.68770780329186</v>
      </c>
      <c r="AG331" s="31">
        <f t="shared" si="235"/>
        <v>92.110410468749379</v>
      </c>
      <c r="AH331" s="31">
        <f t="shared" si="213"/>
        <v>-108.62530222800901</v>
      </c>
      <c r="AI331" s="31">
        <f t="shared" si="214"/>
        <v>-89.999787745199654</v>
      </c>
      <c r="AJ331" s="31">
        <f t="shared" si="215"/>
        <v>32.611835439228017</v>
      </c>
      <c r="AK331" s="31">
        <f t="shared" si="216"/>
        <v>88.658562208576043</v>
      </c>
      <c r="AL331" s="32">
        <f t="shared" si="217"/>
        <v>-4.2181773482620031</v>
      </c>
      <c r="AM331" s="31">
        <f t="shared" si="218"/>
        <v>-52.025843636449004</v>
      </c>
      <c r="AN331" s="31">
        <f t="shared" si="219"/>
        <v>11.878766331706387</v>
      </c>
      <c r="AO331" s="31">
        <f t="shared" si="220"/>
        <v>-53.367069173072615</v>
      </c>
      <c r="AP331" s="30">
        <f t="shared" si="236"/>
        <v>23.609121289162623</v>
      </c>
      <c r="AQ331" s="30">
        <f t="shared" si="237"/>
        <v>-26.68237036067254</v>
      </c>
      <c r="AR331" s="31">
        <f t="shared" si="221"/>
        <v>-22.00669974261627</v>
      </c>
      <c r="AS331" s="33">
        <f t="shared" si="222"/>
        <v>-209.05477697636448</v>
      </c>
      <c r="AT331" s="31">
        <f t="shared" si="223"/>
        <v>1.5073869619119992E-7</v>
      </c>
      <c r="AU331" s="31">
        <f t="shared" si="224"/>
        <v>1.0674384736352722E-2</v>
      </c>
      <c r="AV331" s="32">
        <f t="shared" si="225"/>
        <v>-3.2358393871784907E-10</v>
      </c>
      <c r="AW331" s="31">
        <f t="shared" si="226"/>
        <v>-4.9456609388044259E-4</v>
      </c>
      <c r="AX331" s="34">
        <f t="shared" si="227"/>
        <v>1.5041511225248207E-7</v>
      </c>
      <c r="AY331" s="35">
        <f t="shared" si="228"/>
        <v>1.017981864247228E-2</v>
      </c>
      <c r="AZ331" s="10">
        <f t="shared" si="229"/>
        <v>-22.006699592201159</v>
      </c>
      <c r="BA331" s="10">
        <f t="shared" si="230"/>
        <v>-209.044597157722</v>
      </c>
      <c r="BB331" s="10">
        <f t="shared" si="231"/>
        <v>-29.044597157721995</v>
      </c>
      <c r="BC331" s="37"/>
      <c r="BD331" s="46">
        <f t="shared" si="232"/>
        <v>-22</v>
      </c>
      <c r="BE331" s="46">
        <f t="shared" si="233"/>
        <v>-209</v>
      </c>
      <c r="BF331" s="46">
        <f t="shared" si="234"/>
        <v>-29</v>
      </c>
    </row>
    <row r="332" spans="22:58" x14ac:dyDescent="0.2">
      <c r="V332" s="29">
        <v>4.2800000000000198</v>
      </c>
      <c r="W332" s="38">
        <f t="shared" si="204"/>
        <v>190546.07179633353</v>
      </c>
      <c r="X332" s="30">
        <f t="shared" si="238"/>
        <v>-0.43247621687911453</v>
      </c>
      <c r="Y332" s="31">
        <f t="shared" si="205"/>
        <v>-39.576879809471421</v>
      </c>
      <c r="Z332" s="31">
        <f t="shared" si="206"/>
        <v>-89.398429375117288</v>
      </c>
      <c r="AA332" s="31">
        <f t="shared" si="207"/>
        <v>9.1614269783748554</v>
      </c>
      <c r="AB332" s="31">
        <f t="shared" si="208"/>
        <v>-69.617846083795698</v>
      </c>
      <c r="AC332" s="31">
        <f t="shared" si="209"/>
        <v>1.149492352364034E-2</v>
      </c>
      <c r="AD332" s="31">
        <f t="shared" si="210"/>
        <v>2.9470514957164857</v>
      </c>
      <c r="AE332" s="31">
        <f t="shared" si="211"/>
        <v>-30.836434124452044</v>
      </c>
      <c r="AF332" s="31">
        <f t="shared" si="212"/>
        <v>-156.06922396319649</v>
      </c>
      <c r="AG332" s="31">
        <f t="shared" si="235"/>
        <v>92.110410468749379</v>
      </c>
      <c r="AH332" s="31">
        <f t="shared" si="213"/>
        <v>-108.82530222800632</v>
      </c>
      <c r="AI332" s="31">
        <f t="shared" si="214"/>
        <v>-89.999792576708771</v>
      </c>
      <c r="AJ332" s="31">
        <f t="shared" si="215"/>
        <v>32.811728314388652</v>
      </c>
      <c r="AK332" s="31">
        <f t="shared" si="216"/>
        <v>88.689086281388043</v>
      </c>
      <c r="AL332" s="32">
        <f t="shared" si="217"/>
        <v>-4.3435363669448632</v>
      </c>
      <c r="AM332" s="31">
        <f t="shared" si="218"/>
        <v>-52.663909034516628</v>
      </c>
      <c r="AN332" s="31">
        <f t="shared" si="219"/>
        <v>11.753300188186845</v>
      </c>
      <c r="AO332" s="31">
        <f t="shared" si="220"/>
        <v>-53.974615329837356</v>
      </c>
      <c r="AP332" s="30">
        <f t="shared" si="236"/>
        <v>23.609121289162623</v>
      </c>
      <c r="AQ332" s="30">
        <f t="shared" si="237"/>
        <v>-26.68237036067254</v>
      </c>
      <c r="AR332" s="31">
        <f t="shared" si="221"/>
        <v>-22.156383007775116</v>
      </c>
      <c r="AS332" s="33">
        <f t="shared" si="222"/>
        <v>-210.04383929303384</v>
      </c>
      <c r="AT332" s="31">
        <f t="shared" si="223"/>
        <v>1.5784279043508398E-7</v>
      </c>
      <c r="AU332" s="31">
        <f t="shared" si="224"/>
        <v>1.0923023091662503E-2</v>
      </c>
      <c r="AV332" s="32">
        <f t="shared" si="225"/>
        <v>-3.3883381327450429E-10</v>
      </c>
      <c r="AW332" s="31">
        <f t="shared" si="226"/>
        <v>-5.0608601808692995E-4</v>
      </c>
      <c r="AX332" s="34">
        <f t="shared" si="227"/>
        <v>1.5750395662180949E-7</v>
      </c>
      <c r="AY332" s="35">
        <f t="shared" si="228"/>
        <v>1.0416937073575572E-2</v>
      </c>
      <c r="AZ332" s="10">
        <f t="shared" si="229"/>
        <v>-22.156382850271157</v>
      </c>
      <c r="BA332" s="10">
        <f t="shared" si="230"/>
        <v>-210.03342235596025</v>
      </c>
      <c r="BB332" s="10">
        <f t="shared" si="231"/>
        <v>-30.033422355960255</v>
      </c>
      <c r="BC332" s="37"/>
      <c r="BD332" s="46">
        <f t="shared" si="232"/>
        <v>-22</v>
      </c>
      <c r="BE332" s="46">
        <f t="shared" si="233"/>
        <v>-210</v>
      </c>
      <c r="BF332" s="46">
        <f t="shared" si="234"/>
        <v>-30</v>
      </c>
    </row>
    <row r="333" spans="22:58" x14ac:dyDescent="0.2">
      <c r="V333" s="29">
        <v>4.2900000000000196</v>
      </c>
      <c r="W333" s="36">
        <f t="shared" si="204"/>
        <v>194984.45997581352</v>
      </c>
      <c r="X333" s="30">
        <f t="shared" si="238"/>
        <v>-0.43247621687911453</v>
      </c>
      <c r="Y333" s="31">
        <f t="shared" si="205"/>
        <v>-39.776858262736546</v>
      </c>
      <c r="Z333" s="31">
        <f t="shared" si="206"/>
        <v>-89.412121822100744</v>
      </c>
      <c r="AA333" s="31">
        <f t="shared" si="207"/>
        <v>9.3376523431075338</v>
      </c>
      <c r="AB333" s="31">
        <f t="shared" si="208"/>
        <v>-70.044808720877469</v>
      </c>
      <c r="AC333" s="31">
        <f t="shared" si="209"/>
        <v>1.2035912576659912E-2</v>
      </c>
      <c r="AD333" s="31">
        <f t="shared" si="210"/>
        <v>3.0155718817143935</v>
      </c>
      <c r="AE333" s="31">
        <f t="shared" si="211"/>
        <v>-30.859646223931467</v>
      </c>
      <c r="AF333" s="31">
        <f t="shared" si="212"/>
        <v>-156.44135866126385</v>
      </c>
      <c r="AG333" s="31">
        <f t="shared" si="235"/>
        <v>92.110410468749379</v>
      </c>
      <c r="AH333" s="31">
        <f t="shared" si="213"/>
        <v>-109.02530222800377</v>
      </c>
      <c r="AI333" s="31">
        <f t="shared" si="214"/>
        <v>-89.999797298239329</v>
      </c>
      <c r="AJ333" s="31">
        <f t="shared" si="215"/>
        <v>33.011626008494545</v>
      </c>
      <c r="AK333" s="31">
        <f t="shared" si="216"/>
        <v>88.718916260651639</v>
      </c>
      <c r="AL333" s="32">
        <f t="shared" si="217"/>
        <v>-4.4710369249432711</v>
      </c>
      <c r="AM333" s="31">
        <f t="shared" si="218"/>
        <v>-53.298103001442129</v>
      </c>
      <c r="AN333" s="31">
        <f t="shared" si="219"/>
        <v>11.625697324296887</v>
      </c>
      <c r="AO333" s="31">
        <f t="shared" si="220"/>
        <v>-54.57898403902982</v>
      </c>
      <c r="AP333" s="30">
        <f t="shared" si="236"/>
        <v>23.609121289162623</v>
      </c>
      <c r="AQ333" s="30">
        <f t="shared" si="237"/>
        <v>-26.68237036067254</v>
      </c>
      <c r="AR333" s="31">
        <f t="shared" si="221"/>
        <v>-22.307197971144497</v>
      </c>
      <c r="AS333" s="33">
        <f t="shared" si="222"/>
        <v>-211.02034270029367</v>
      </c>
      <c r="AT333" s="31">
        <f t="shared" si="223"/>
        <v>1.652816933772156E-7</v>
      </c>
      <c r="AU333" s="31">
        <f t="shared" si="224"/>
        <v>1.1177452977837251E-2</v>
      </c>
      <c r="AV333" s="32">
        <f t="shared" si="225"/>
        <v>-3.5480307612126436E-10</v>
      </c>
      <c r="AW333" s="31">
        <f t="shared" si="226"/>
        <v>-5.1787427579899159E-4</v>
      </c>
      <c r="AX333" s="34">
        <f t="shared" si="227"/>
        <v>1.6492689030109433E-7</v>
      </c>
      <c r="AY333" s="35">
        <f t="shared" si="228"/>
        <v>1.065957870203826E-2</v>
      </c>
      <c r="AZ333" s="10">
        <f t="shared" si="229"/>
        <v>-22.307197806217605</v>
      </c>
      <c r="BA333" s="10">
        <f t="shared" si="230"/>
        <v>-211.00968312159162</v>
      </c>
      <c r="BB333" s="10">
        <f t="shared" si="231"/>
        <v>-31.009683121591621</v>
      </c>
      <c r="BC333" s="48"/>
      <c r="BD333" s="46">
        <f t="shared" si="232"/>
        <v>-22</v>
      </c>
      <c r="BE333" s="46">
        <f t="shared" si="233"/>
        <v>-211</v>
      </c>
      <c r="BF333" s="46">
        <f t="shared" si="234"/>
        <v>-31</v>
      </c>
    </row>
    <row r="334" spans="22:58" x14ac:dyDescent="0.2">
      <c r="V334" s="29">
        <v>4.3000000000000203</v>
      </c>
      <c r="W334" s="38">
        <f t="shared" si="204"/>
        <v>199526.2314968975</v>
      </c>
      <c r="X334" s="30">
        <f t="shared" si="238"/>
        <v>-0.43247621687911453</v>
      </c>
      <c r="Y334" s="31">
        <f t="shared" si="205"/>
        <v>-39.976837685664712</v>
      </c>
      <c r="Z334" s="31">
        <f t="shared" si="206"/>
        <v>-89.425502655825838</v>
      </c>
      <c r="AA334" s="31">
        <f t="shared" si="207"/>
        <v>9.514825598785503</v>
      </c>
      <c r="AB334" s="31">
        <f t="shared" si="208"/>
        <v>-70.464296971885844</v>
      </c>
      <c r="AC334" s="31">
        <f t="shared" si="209"/>
        <v>1.2602325439179492E-2</v>
      </c>
      <c r="AD334" s="31">
        <f t="shared" si="210"/>
        <v>3.0856793744381128</v>
      </c>
      <c r="AE334" s="31">
        <f t="shared" si="211"/>
        <v>-30.881885978319147</v>
      </c>
      <c r="AF334" s="31">
        <f t="shared" si="212"/>
        <v>-156.80412025327357</v>
      </c>
      <c r="AG334" s="31">
        <f t="shared" si="235"/>
        <v>92.110410468749379</v>
      </c>
      <c r="AH334" s="31">
        <f t="shared" si="213"/>
        <v>-109.22530222800133</v>
      </c>
      <c r="AI334" s="31">
        <f t="shared" si="214"/>
        <v>-89.999801912294728</v>
      </c>
      <c r="AJ334" s="31">
        <f t="shared" si="215"/>
        <v>33.211528304874392</v>
      </c>
      <c r="AK334" s="31">
        <f t="shared" si="216"/>
        <v>88.748067897894614</v>
      </c>
      <c r="AL334" s="32">
        <f t="shared" si="217"/>
        <v>-4.6006520783631144</v>
      </c>
      <c r="AM334" s="31">
        <f t="shared" si="218"/>
        <v>-53.928140218971606</v>
      </c>
      <c r="AN334" s="31">
        <f t="shared" si="219"/>
        <v>11.49598446725933</v>
      </c>
      <c r="AO334" s="31">
        <f t="shared" si="220"/>
        <v>-55.17987423337172</v>
      </c>
      <c r="AP334" s="30">
        <f t="shared" si="236"/>
        <v>23.609121289162623</v>
      </c>
      <c r="AQ334" s="30">
        <f t="shared" si="237"/>
        <v>-26.68237036067254</v>
      </c>
      <c r="AR334" s="31">
        <f t="shared" si="221"/>
        <v>-22.459150582569734</v>
      </c>
      <c r="AS334" s="33">
        <f t="shared" si="222"/>
        <v>-211.98399448664529</v>
      </c>
      <c r="AT334" s="31">
        <f t="shared" si="223"/>
        <v>1.7307117948511818E-7</v>
      </c>
      <c r="AU334" s="31">
        <f t="shared" si="224"/>
        <v>1.143780929693026E-2</v>
      </c>
      <c r="AV334" s="32">
        <f t="shared" si="225"/>
        <v>-3.7152451439199746E-10</v>
      </c>
      <c r="AW334" s="31">
        <f t="shared" si="226"/>
        <v>-5.299371173068994E-4</v>
      </c>
      <c r="AX334" s="34">
        <f t="shared" si="227"/>
        <v>1.7269965497072617E-7</v>
      </c>
      <c r="AY334" s="35">
        <f t="shared" si="228"/>
        <v>1.090787217962336E-2</v>
      </c>
      <c r="AZ334" s="10">
        <f t="shared" si="229"/>
        <v>-22.45915040987008</v>
      </c>
      <c r="BA334" s="10">
        <f t="shared" si="230"/>
        <v>-211.97308661446567</v>
      </c>
      <c r="BB334" s="10">
        <f t="shared" si="231"/>
        <v>-31.973086614465672</v>
      </c>
      <c r="BC334" s="37"/>
      <c r="BD334" s="46">
        <f t="shared" si="232"/>
        <v>-22</v>
      </c>
      <c r="BE334" s="46">
        <f t="shared" si="233"/>
        <v>-212</v>
      </c>
      <c r="BF334" s="46">
        <f t="shared" si="234"/>
        <v>-32</v>
      </c>
    </row>
    <row r="335" spans="22:58" x14ac:dyDescent="0.2">
      <c r="V335" s="29">
        <v>4.31000000000002</v>
      </c>
      <c r="W335" s="38">
        <f t="shared" si="204"/>
        <v>204173.79446696263</v>
      </c>
      <c r="X335" s="30">
        <f t="shared" si="238"/>
        <v>-0.43247621687911453</v>
      </c>
      <c r="Y335" s="31">
        <f t="shared" si="205"/>
        <v>-40.176818034622642</v>
      </c>
      <c r="Z335" s="31">
        <f t="shared" si="206"/>
        <v>-89.438578965145965</v>
      </c>
      <c r="AA335" s="31">
        <f t="shared" si="207"/>
        <v>9.6929136528253288</v>
      </c>
      <c r="AB335" s="31">
        <f t="shared" si="208"/>
        <v>-70.87635331114052</v>
      </c>
      <c r="AC335" s="31">
        <f t="shared" si="209"/>
        <v>1.3195353351522346E-2</v>
      </c>
      <c r="AD335" s="31">
        <f t="shared" si="210"/>
        <v>3.1574103056052936</v>
      </c>
      <c r="AE335" s="31">
        <f t="shared" si="211"/>
        <v>-30.903185245324906</v>
      </c>
      <c r="AF335" s="31">
        <f t="shared" si="212"/>
        <v>-157.15752197068119</v>
      </c>
      <c r="AG335" s="31">
        <f t="shared" si="235"/>
        <v>92.110410468749379</v>
      </c>
      <c r="AH335" s="31">
        <f t="shared" si="213"/>
        <v>-109.425302227999</v>
      </c>
      <c r="AI335" s="31">
        <f t="shared" si="214"/>
        <v>-89.999806421321381</v>
      </c>
      <c r="AJ335" s="31">
        <f t="shared" si="215"/>
        <v>33.411434996589577</v>
      </c>
      <c r="AK335" s="31">
        <f t="shared" si="216"/>
        <v>88.776556589294557</v>
      </c>
      <c r="AL335" s="32">
        <f t="shared" si="217"/>
        <v>-4.7323531904024447</v>
      </c>
      <c r="AM335" s="31">
        <f t="shared" si="218"/>
        <v>-54.553745302223163</v>
      </c>
      <c r="AN335" s="31">
        <f t="shared" si="219"/>
        <v>11.364190046937512</v>
      </c>
      <c r="AO335" s="31">
        <f t="shared" si="220"/>
        <v>-55.776995134249987</v>
      </c>
      <c r="AP335" s="30">
        <f t="shared" si="236"/>
        <v>23.609121289162623</v>
      </c>
      <c r="AQ335" s="30">
        <f t="shared" si="237"/>
        <v>-26.68237036067254</v>
      </c>
      <c r="AR335" s="31">
        <f t="shared" si="221"/>
        <v>-22.61224426989731</v>
      </c>
      <c r="AS335" s="33">
        <f t="shared" si="222"/>
        <v>-212.93451710493116</v>
      </c>
      <c r="AT335" s="31">
        <f t="shared" si="223"/>
        <v>1.8122777347297058E-7</v>
      </c>
      <c r="AU335" s="31">
        <f t="shared" si="224"/>
        <v>1.1704230093265053E-2</v>
      </c>
      <c r="AV335" s="32">
        <f t="shared" si="225"/>
        <v>-3.8903284387550551E-10</v>
      </c>
      <c r="AW335" s="31">
        <f t="shared" si="226"/>
        <v>-5.4228093848888515E-4</v>
      </c>
      <c r="AX335" s="34">
        <f t="shared" si="227"/>
        <v>1.8083874062909508E-7</v>
      </c>
      <c r="AY335" s="35">
        <f t="shared" si="228"/>
        <v>1.1161949154776168E-2</v>
      </c>
      <c r="AZ335" s="10">
        <f t="shared" si="229"/>
        <v>-22.612244089058571</v>
      </c>
      <c r="BA335" s="10">
        <f t="shared" si="230"/>
        <v>-212.92335515577639</v>
      </c>
      <c r="BB335" s="10">
        <f t="shared" si="231"/>
        <v>-32.923355155776392</v>
      </c>
      <c r="BC335" s="37"/>
      <c r="BD335" s="46">
        <f t="shared" si="232"/>
        <v>-23</v>
      </c>
      <c r="BE335" s="46">
        <f t="shared" si="233"/>
        <v>-213</v>
      </c>
      <c r="BF335" s="46">
        <f t="shared" si="234"/>
        <v>-33</v>
      </c>
    </row>
    <row r="336" spans="22:58" x14ac:dyDescent="0.2">
      <c r="V336" s="29">
        <v>4.3200000000000198</v>
      </c>
      <c r="W336" s="36">
        <f t="shared" si="204"/>
        <v>208929.61308541353</v>
      </c>
      <c r="X336" s="30">
        <f t="shared" si="238"/>
        <v>-0.43247621687911453</v>
      </c>
      <c r="Y336" s="31">
        <f t="shared" si="205"/>
        <v>-40.376799267940136</v>
      </c>
      <c r="Z336" s="31">
        <f t="shared" si="206"/>
        <v>-89.451357677841528</v>
      </c>
      <c r="AA336" s="31">
        <f t="shared" si="207"/>
        <v>9.8718841960322283</v>
      </c>
      <c r="AB336" s="31">
        <f t="shared" si="208"/>
        <v>-71.281025666407572</v>
      </c>
      <c r="AC336" s="31">
        <f t="shared" si="209"/>
        <v>1.3816243028273726E-2</v>
      </c>
      <c r="AD336" s="31">
        <f t="shared" si="210"/>
        <v>3.2308018079721599</v>
      </c>
      <c r="AE336" s="31">
        <f t="shared" si="211"/>
        <v>-30.923575045758753</v>
      </c>
      <c r="AF336" s="31">
        <f t="shared" si="212"/>
        <v>-157.50158153627694</v>
      </c>
      <c r="AG336" s="31">
        <f t="shared" si="235"/>
        <v>92.110410468749379</v>
      </c>
      <c r="AH336" s="31">
        <f t="shared" si="213"/>
        <v>-109.62530222799674</v>
      </c>
      <c r="AI336" s="31">
        <f t="shared" si="214"/>
        <v>-89.999810827710064</v>
      </c>
      <c r="AJ336" s="31">
        <f t="shared" si="215"/>
        <v>33.611345885997899</v>
      </c>
      <c r="AK336" s="31">
        <f t="shared" si="216"/>
        <v>88.804397383554559</v>
      </c>
      <c r="AL336" s="32">
        <f t="shared" si="217"/>
        <v>-4.8661100367207784</v>
      </c>
      <c r="AM336" s="31">
        <f t="shared" si="218"/>
        <v>-55.174653282711148</v>
      </c>
      <c r="AN336" s="31">
        <f t="shared" si="219"/>
        <v>11.230344090029758</v>
      </c>
      <c r="AO336" s="31">
        <f t="shared" si="220"/>
        <v>-56.370066726866654</v>
      </c>
      <c r="AP336" s="30">
        <f t="shared" si="236"/>
        <v>23.609121289162623</v>
      </c>
      <c r="AQ336" s="30">
        <f t="shared" si="237"/>
        <v>-26.68237036067254</v>
      </c>
      <c r="AR336" s="31">
        <f t="shared" si="221"/>
        <v>-22.766480027238909</v>
      </c>
      <c r="AS336" s="33">
        <f t="shared" si="222"/>
        <v>-213.87164826314358</v>
      </c>
      <c r="AT336" s="31">
        <f t="shared" si="223"/>
        <v>1.8976877344545577E-7</v>
      </c>
      <c r="AU336" s="31">
        <f t="shared" si="224"/>
        <v>1.1976856626628247E-2</v>
      </c>
      <c r="AV336" s="32">
        <f t="shared" si="225"/>
        <v>-4.0736856632539028E-10</v>
      </c>
      <c r="AW336" s="31">
        <f t="shared" si="226"/>
        <v>-5.5491228420232505E-4</v>
      </c>
      <c r="AX336" s="34">
        <f t="shared" si="227"/>
        <v>1.8936140487913039E-7</v>
      </c>
      <c r="AY336" s="35">
        <f t="shared" si="228"/>
        <v>1.1421944342425923E-2</v>
      </c>
      <c r="AZ336" s="10">
        <f t="shared" si="229"/>
        <v>-22.766479837877505</v>
      </c>
      <c r="BA336" s="10">
        <f t="shared" si="230"/>
        <v>-213.86022631880115</v>
      </c>
      <c r="BB336" s="10">
        <f t="shared" si="231"/>
        <v>-33.860226318801153</v>
      </c>
      <c r="BC336" s="48"/>
      <c r="BD336" s="46">
        <f t="shared" si="232"/>
        <v>-23</v>
      </c>
      <c r="BE336" s="46">
        <f t="shared" si="233"/>
        <v>-214</v>
      </c>
      <c r="BF336" s="46">
        <f t="shared" si="234"/>
        <v>-34</v>
      </c>
    </row>
    <row r="337" spans="22:58" x14ac:dyDescent="0.2">
      <c r="V337" s="29">
        <v>4.3300000000000196</v>
      </c>
      <c r="W337" s="38">
        <f t="shared" si="204"/>
        <v>213796.20895023298</v>
      </c>
      <c r="X337" s="30">
        <f t="shared" si="238"/>
        <v>-0.43247621687911453</v>
      </c>
      <c r="Y337" s="31">
        <f t="shared" si="205"/>
        <v>-40.576781345821793</v>
      </c>
      <c r="Z337" s="31">
        <f t="shared" si="206"/>
        <v>-89.463845564267004</v>
      </c>
      <c r="AA337" s="31">
        <f t="shared" si="207"/>
        <v>10.051705714334226</v>
      </c>
      <c r="AB337" s="31">
        <f t="shared" si="208"/>
        <v>-71.678367054247587</v>
      </c>
      <c r="AC337" s="31">
        <f t="shared" si="209"/>
        <v>1.4466299208774857E-2</v>
      </c>
      <c r="AD337" s="31">
        <f t="shared" si="210"/>
        <v>3.3058918307937297</v>
      </c>
      <c r="AE337" s="31">
        <f t="shared" si="211"/>
        <v>-30.94308554915791</v>
      </c>
      <c r="AF337" s="31">
        <f t="shared" si="212"/>
        <v>-157.83632078772084</v>
      </c>
      <c r="AG337" s="31">
        <f t="shared" si="235"/>
        <v>92.110410468749379</v>
      </c>
      <c r="AH337" s="31">
        <f t="shared" si="213"/>
        <v>-109.82530222799461</v>
      </c>
      <c r="AI337" s="31">
        <f t="shared" si="214"/>
        <v>-89.999815133797114</v>
      </c>
      <c r="AJ337" s="31">
        <f t="shared" si="215"/>
        <v>33.811260784336653</v>
      </c>
      <c r="AK337" s="31">
        <f t="shared" si="216"/>
        <v>88.831604989613766</v>
      </c>
      <c r="AL337" s="32">
        <f t="shared" si="217"/>
        <v>-5.0018909141970349</v>
      </c>
      <c r="AM337" s="31">
        <f t="shared" si="218"/>
        <v>-55.790610035255064</v>
      </c>
      <c r="AN337" s="31">
        <f t="shared" si="219"/>
        <v>11.094478110894386</v>
      </c>
      <c r="AO337" s="31">
        <f t="shared" si="220"/>
        <v>-56.958820179438412</v>
      </c>
      <c r="AP337" s="30">
        <f t="shared" si="236"/>
        <v>23.609121289162623</v>
      </c>
      <c r="AQ337" s="30">
        <f t="shared" si="237"/>
        <v>-26.68237036067254</v>
      </c>
      <c r="AR337" s="31">
        <f t="shared" si="221"/>
        <v>-22.921856509773441</v>
      </c>
      <c r="AS337" s="33">
        <f t="shared" si="222"/>
        <v>-214.79514096715926</v>
      </c>
      <c r="AT337" s="31">
        <f t="shared" si="223"/>
        <v>1.9871230104277661E-7</v>
      </c>
      <c r="AU337" s="31">
        <f t="shared" si="224"/>
        <v>1.2255833447167089E-2</v>
      </c>
      <c r="AV337" s="32">
        <f t="shared" si="225"/>
        <v>-4.2656639753045471E-10</v>
      </c>
      <c r="AW337" s="31">
        <f t="shared" si="226"/>
        <v>-5.6783785175390858E-4</v>
      </c>
      <c r="AX337" s="34">
        <f t="shared" si="227"/>
        <v>1.9828573464524616E-7</v>
      </c>
      <c r="AY337" s="35">
        <f t="shared" si="228"/>
        <v>1.168799559541318E-2</v>
      </c>
      <c r="AZ337" s="10">
        <f t="shared" si="229"/>
        <v>-22.921856311487705</v>
      </c>
      <c r="BA337" s="10">
        <f t="shared" si="230"/>
        <v>-214.78345297156383</v>
      </c>
      <c r="BB337" s="10">
        <f t="shared" si="231"/>
        <v>-34.783452971563833</v>
      </c>
      <c r="BC337" s="37"/>
      <c r="BD337" s="46">
        <f t="shared" si="232"/>
        <v>-23</v>
      </c>
      <c r="BE337" s="46">
        <f t="shared" si="233"/>
        <v>-215</v>
      </c>
      <c r="BF337" s="46">
        <f t="shared" si="234"/>
        <v>-35</v>
      </c>
    </row>
    <row r="338" spans="22:58" x14ac:dyDescent="0.2">
      <c r="V338" s="29">
        <v>4.3400000000000203</v>
      </c>
      <c r="W338" s="38">
        <f t="shared" si="204"/>
        <v>218776.16239496562</v>
      </c>
      <c r="X338" s="30">
        <f t="shared" si="238"/>
        <v>-0.43247621687911453</v>
      </c>
      <c r="Y338" s="31">
        <f t="shared" si="205"/>
        <v>-40.776764230262621</v>
      </c>
      <c r="Z338" s="31">
        <f t="shared" si="206"/>
        <v>-89.476049240916566</v>
      </c>
      <c r="AA338" s="31">
        <f t="shared" si="207"/>
        <v>10.23234749744924</v>
      </c>
      <c r="AB338" s="31">
        <f t="shared" si="208"/>
        <v>-72.068435224400304</v>
      </c>
      <c r="AC338" s="31">
        <f t="shared" si="209"/>
        <v>1.5146887321733813E-2</v>
      </c>
      <c r="AD338" s="31">
        <f t="shared" si="210"/>
        <v>3.3827191554198639</v>
      </c>
      <c r="AE338" s="31">
        <f t="shared" si="211"/>
        <v>-30.961746062370764</v>
      </c>
      <c r="AF338" s="31">
        <f t="shared" si="212"/>
        <v>-158.16176530989702</v>
      </c>
      <c r="AG338" s="31">
        <f t="shared" si="235"/>
        <v>92.110410468749379</v>
      </c>
      <c r="AH338" s="31">
        <f t="shared" si="213"/>
        <v>-110.02530222799258</v>
      </c>
      <c r="AI338" s="31">
        <f t="shared" si="214"/>
        <v>-89.999819341865646</v>
      </c>
      <c r="AJ338" s="31">
        <f t="shared" si="215"/>
        <v>34.011179511324386</v>
      </c>
      <c r="AK338" s="31">
        <f t="shared" si="216"/>
        <v>88.85819378419562</v>
      </c>
      <c r="AL338" s="32">
        <f t="shared" si="217"/>
        <v>-5.1396627523018834</v>
      </c>
      <c r="AM338" s="31">
        <f t="shared" si="218"/>
        <v>-56.40137264810938</v>
      </c>
      <c r="AN338" s="31">
        <f t="shared" si="219"/>
        <v>10.956624999779297</v>
      </c>
      <c r="AO338" s="31">
        <f t="shared" si="220"/>
        <v>-57.542998205779405</v>
      </c>
      <c r="AP338" s="30">
        <f t="shared" si="236"/>
        <v>23.609121289162623</v>
      </c>
      <c r="AQ338" s="30">
        <f t="shared" si="237"/>
        <v>-26.68237036067254</v>
      </c>
      <c r="AR338" s="31">
        <f t="shared" si="221"/>
        <v>-23.078370134101384</v>
      </c>
      <c r="AS338" s="33">
        <f t="shared" si="222"/>
        <v>-215.70476351567643</v>
      </c>
      <c r="AT338" s="31">
        <f t="shared" si="223"/>
        <v>2.0807732265584752E-7</v>
      </c>
      <c r="AU338" s="31">
        <f t="shared" si="224"/>
        <v>1.254130847203159E-2</v>
      </c>
      <c r="AV338" s="32">
        <f t="shared" si="225"/>
        <v>-4.4667069655416821E-10</v>
      </c>
      <c r="AW338" s="31">
        <f t="shared" si="226"/>
        <v>-5.8106449445063685E-4</v>
      </c>
      <c r="AX338" s="34">
        <f t="shared" si="227"/>
        <v>2.0763065195929334E-7</v>
      </c>
      <c r="AY338" s="35">
        <f t="shared" si="228"/>
        <v>1.1960243977580953E-2</v>
      </c>
      <c r="AZ338" s="10">
        <f t="shared" si="229"/>
        <v>-23.078369926470732</v>
      </c>
      <c r="BA338" s="10">
        <f t="shared" si="230"/>
        <v>-215.69280327169886</v>
      </c>
      <c r="BB338" s="10">
        <f t="shared" si="231"/>
        <v>-35.692803271698864</v>
      </c>
      <c r="BC338" s="37"/>
      <c r="BD338" s="46">
        <f t="shared" si="232"/>
        <v>-23</v>
      </c>
      <c r="BE338" s="46">
        <f t="shared" si="233"/>
        <v>-216</v>
      </c>
      <c r="BF338" s="46">
        <f t="shared" si="234"/>
        <v>-36</v>
      </c>
    </row>
    <row r="339" spans="22:58" x14ac:dyDescent="0.2">
      <c r="V339" s="29">
        <v>4.3500000000000298</v>
      </c>
      <c r="W339" s="36">
        <f t="shared" si="204"/>
        <v>223872.11385684973</v>
      </c>
      <c r="X339" s="30">
        <f t="shared" si="238"/>
        <v>-0.43247621687911453</v>
      </c>
      <c r="Y339" s="31">
        <f t="shared" si="205"/>
        <v>-40.976747884967736</v>
      </c>
      <c r="Z339" s="31">
        <f t="shared" si="206"/>
        <v>-89.487975173909433</v>
      </c>
      <c r="AA339" s="31">
        <f t="shared" si="207"/>
        <v>10.413779644691664</v>
      </c>
      <c r="AB339" s="31">
        <f t="shared" si="208"/>
        <v>-72.451292313998877</v>
      </c>
      <c r="AC339" s="31">
        <f t="shared" si="209"/>
        <v>1.5859436268722465E-2</v>
      </c>
      <c r="AD339" s="31">
        <f t="shared" si="210"/>
        <v>3.4613234110149023</v>
      </c>
      <c r="AE339" s="31">
        <f t="shared" si="211"/>
        <v>-30.979585020886464</v>
      </c>
      <c r="AF339" s="31">
        <f t="shared" si="212"/>
        <v>-158.47794407689338</v>
      </c>
      <c r="AG339" s="31">
        <f t="shared" si="235"/>
        <v>92.110410468749379</v>
      </c>
      <c r="AH339" s="31">
        <f t="shared" si="213"/>
        <v>-110.22530222799085</v>
      </c>
      <c r="AI339" s="31">
        <f t="shared" si="214"/>
        <v>-89.999823454146835</v>
      </c>
      <c r="AJ339" s="31">
        <f t="shared" si="215"/>
        <v>34.211101894780612</v>
      </c>
      <c r="AK339" s="31">
        <f t="shared" si="216"/>
        <v>88.884177819196793</v>
      </c>
      <c r="AL339" s="32">
        <f t="shared" si="217"/>
        <v>-5.2793912263205067</v>
      </c>
      <c r="AM339" s="31">
        <f t="shared" si="218"/>
        <v>-57.006709736157063</v>
      </c>
      <c r="AN339" s="31">
        <f t="shared" si="219"/>
        <v>10.816818909218632</v>
      </c>
      <c r="AO339" s="31">
        <f t="shared" si="220"/>
        <v>-58.122355371107105</v>
      </c>
      <c r="AP339" s="30">
        <f t="shared" si="236"/>
        <v>23.609121289162623</v>
      </c>
      <c r="AQ339" s="30">
        <f t="shared" si="237"/>
        <v>-26.68237036067254</v>
      </c>
      <c r="AR339" s="31">
        <f t="shared" si="221"/>
        <v>-23.236015183177749</v>
      </c>
      <c r="AS339" s="33">
        <f t="shared" si="222"/>
        <v>-216.6002994480005</v>
      </c>
      <c r="AT339" s="31">
        <f t="shared" si="223"/>
        <v>2.1788370342861797E-7</v>
      </c>
      <c r="AU339" s="31">
        <f t="shared" si="224"/>
        <v>1.2833433063802163E-2</v>
      </c>
      <c r="AV339" s="32">
        <f t="shared" si="225"/>
        <v>-4.677219651501346E-10</v>
      </c>
      <c r="AW339" s="31">
        <f t="shared" si="226"/>
        <v>-5.9459922523354884E-4</v>
      </c>
      <c r="AX339" s="34">
        <f t="shared" si="227"/>
        <v>2.1741598146346784E-7</v>
      </c>
      <c r="AY339" s="35">
        <f t="shared" si="228"/>
        <v>1.2238833838568615E-2</v>
      </c>
      <c r="AZ339" s="10">
        <f t="shared" si="229"/>
        <v>-23.236014965761768</v>
      </c>
      <c r="BA339" s="10">
        <f t="shared" si="230"/>
        <v>-216.58806061416192</v>
      </c>
      <c r="BB339" s="10">
        <f t="shared" si="231"/>
        <v>-36.588060614161918</v>
      </c>
      <c r="BC339" s="48"/>
      <c r="BD339" s="46">
        <f t="shared" si="232"/>
        <v>-23</v>
      </c>
      <c r="BE339" s="46">
        <f t="shared" si="233"/>
        <v>-217</v>
      </c>
      <c r="BF339" s="46">
        <f t="shared" si="234"/>
        <v>-37</v>
      </c>
    </row>
    <row r="340" spans="22:58" x14ac:dyDescent="0.2">
      <c r="V340" s="29">
        <v>4.3600000000000296</v>
      </c>
      <c r="W340" s="38">
        <f t="shared" si="204"/>
        <v>229086.76527679298</v>
      </c>
      <c r="X340" s="30">
        <f t="shared" si="238"/>
        <v>-0.43247621687911453</v>
      </c>
      <c r="Y340" s="31">
        <f t="shared" si="205"/>
        <v>-41.176732275274652</v>
      </c>
      <c r="Z340" s="31">
        <f t="shared" si="206"/>
        <v>-89.499629682397213</v>
      </c>
      <c r="AA340" s="31">
        <f t="shared" si="207"/>
        <v>10.595973068121422</v>
      </c>
      <c r="AB340" s="31">
        <f t="shared" si="208"/>
        <v>-72.827004512274499</v>
      </c>
      <c r="AC340" s="31">
        <f t="shared" si="209"/>
        <v>1.6605441331560552E-2</v>
      </c>
      <c r="AD340" s="31">
        <f t="shared" si="210"/>
        <v>3.5417450903867649</v>
      </c>
      <c r="AE340" s="31">
        <f t="shared" si="211"/>
        <v>-30.996629982700785</v>
      </c>
      <c r="AF340" s="31">
        <f t="shared" si="212"/>
        <v>-158.78488910428496</v>
      </c>
      <c r="AG340" s="31">
        <f t="shared" si="235"/>
        <v>92.110410468749379</v>
      </c>
      <c r="AH340" s="31">
        <f t="shared" si="213"/>
        <v>-110.42530222798896</v>
      </c>
      <c r="AI340" s="31">
        <f t="shared" si="214"/>
        <v>-89.999827472821082</v>
      </c>
      <c r="AJ340" s="31">
        <f t="shared" si="215"/>
        <v>34.411027770261597</v>
      </c>
      <c r="AK340" s="31">
        <f t="shared" si="216"/>
        <v>88.9095708289192</v>
      </c>
      <c r="AL340" s="32">
        <f t="shared" si="217"/>
        <v>-5.4210408716789171</v>
      </c>
      <c r="AM340" s="31">
        <f t="shared" si="218"/>
        <v>-57.606401697488501</v>
      </c>
      <c r="AN340" s="31">
        <f t="shared" si="219"/>
        <v>10.675095139343094</v>
      </c>
      <c r="AO340" s="31">
        <f t="shared" si="220"/>
        <v>-58.696658341390382</v>
      </c>
      <c r="AP340" s="30">
        <f t="shared" si="236"/>
        <v>23.609121289162623</v>
      </c>
      <c r="AQ340" s="30">
        <f t="shared" si="237"/>
        <v>-26.68237036067254</v>
      </c>
      <c r="AR340" s="31">
        <f t="shared" si="221"/>
        <v>-23.394783914867606</v>
      </c>
      <c r="AS340" s="33">
        <f t="shared" si="222"/>
        <v>-217.48154744567535</v>
      </c>
      <c r="AT340" s="31">
        <f t="shared" si="223"/>
        <v>2.2815224583115506E-7</v>
      </c>
      <c r="AU340" s="31">
        <f t="shared" si="224"/>
        <v>1.3132362110742719E-2</v>
      </c>
      <c r="AV340" s="32">
        <f t="shared" si="225"/>
        <v>-4.8976456238182451E-10</v>
      </c>
      <c r="AW340" s="31">
        <f t="shared" si="226"/>
        <v>-6.084492203960257E-4</v>
      </c>
      <c r="AX340" s="34">
        <f t="shared" si="227"/>
        <v>2.2766248126877323E-7</v>
      </c>
      <c r="AY340" s="35">
        <f t="shared" si="228"/>
        <v>1.2523912890346694E-2</v>
      </c>
      <c r="AZ340" s="10">
        <f t="shared" si="229"/>
        <v>-23.394783687205123</v>
      </c>
      <c r="BA340" s="10">
        <f t="shared" si="230"/>
        <v>-217.469023532785</v>
      </c>
      <c r="BB340" s="10">
        <f t="shared" si="231"/>
        <v>-37.469023532785002</v>
      </c>
      <c r="BC340" s="37"/>
      <c r="BD340" s="46">
        <f t="shared" si="232"/>
        <v>-23</v>
      </c>
      <c r="BE340" s="46">
        <f t="shared" si="233"/>
        <v>-217</v>
      </c>
      <c r="BF340" s="46">
        <f t="shared" si="234"/>
        <v>-37</v>
      </c>
    </row>
    <row r="341" spans="22:58" x14ac:dyDescent="0.2">
      <c r="V341" s="29">
        <v>4.3700000000000303</v>
      </c>
      <c r="W341" s="38">
        <f t="shared" si="204"/>
        <v>234422.88153200864</v>
      </c>
      <c r="X341" s="30">
        <f t="shared" si="238"/>
        <v>-0.43247621687911453</v>
      </c>
      <c r="Y341" s="31">
        <f t="shared" si="205"/>
        <v>-41.376717368081152</v>
      </c>
      <c r="Z341" s="31">
        <f t="shared" si="206"/>
        <v>-89.511018941894676</v>
      </c>
      <c r="AA341" s="31">
        <f t="shared" si="207"/>
        <v>10.778899493238768</v>
      </c>
      <c r="AB341" s="31">
        <f t="shared" si="208"/>
        <v>-73.195641736298981</v>
      </c>
      <c r="AC341" s="31">
        <f t="shared" si="209"/>
        <v>1.7386467208701253E-2</v>
      </c>
      <c r="AD341" s="31">
        <f t="shared" si="210"/>
        <v>3.6240255659115608</v>
      </c>
      <c r="AE341" s="31">
        <f t="shared" si="211"/>
        <v>-31.012907624512799</v>
      </c>
      <c r="AF341" s="31">
        <f t="shared" si="212"/>
        <v>-159.08263511228211</v>
      </c>
      <c r="AG341" s="31">
        <f t="shared" si="235"/>
        <v>92.110410468749379</v>
      </c>
      <c r="AH341" s="31">
        <f t="shared" si="213"/>
        <v>-110.62530222798722</v>
      </c>
      <c r="AI341" s="31">
        <f t="shared" si="214"/>
        <v>-89.999831400019133</v>
      </c>
      <c r="AJ341" s="31">
        <f t="shared" si="215"/>
        <v>34.610956980714505</v>
      </c>
      <c r="AK341" s="31">
        <f t="shared" si="216"/>
        <v>88.934386237148559</v>
      </c>
      <c r="AL341" s="32">
        <f t="shared" si="217"/>
        <v>-5.5645751986553975</v>
      </c>
      <c r="AM341" s="31">
        <f t="shared" si="218"/>
        <v>-58.200240914154236</v>
      </c>
      <c r="AN341" s="31">
        <f t="shared" si="219"/>
        <v>10.531490022821266</v>
      </c>
      <c r="AO341" s="31">
        <f t="shared" si="220"/>
        <v>-59.26568607702481</v>
      </c>
      <c r="AP341" s="30">
        <f t="shared" si="236"/>
        <v>23.609121289162623</v>
      </c>
      <c r="AQ341" s="30">
        <f t="shared" si="237"/>
        <v>-26.68237036067254</v>
      </c>
      <c r="AR341" s="31">
        <f t="shared" si="221"/>
        <v>-23.554666673201449</v>
      </c>
      <c r="AS341" s="33">
        <f t="shared" si="222"/>
        <v>-218.34832118930692</v>
      </c>
      <c r="AT341" s="31">
        <f t="shared" si="223"/>
        <v>2.3890473016138022E-7</v>
      </c>
      <c r="AU341" s="31">
        <f t="shared" si="224"/>
        <v>1.3438254108925967E-2</v>
      </c>
      <c r="AV341" s="32">
        <f t="shared" si="225"/>
        <v>-5.1284670462257625E-10</v>
      </c>
      <c r="AW341" s="31">
        <f t="shared" si="226"/>
        <v>-6.2262182338883917E-4</v>
      </c>
      <c r="AX341" s="34">
        <f t="shared" si="227"/>
        <v>2.3839188345675765E-7</v>
      </c>
      <c r="AY341" s="35">
        <f t="shared" si="228"/>
        <v>1.2815632285537129E-2</v>
      </c>
      <c r="AZ341" s="10">
        <f t="shared" si="229"/>
        <v>-23.554666434809565</v>
      </c>
      <c r="BA341" s="10">
        <f t="shared" si="230"/>
        <v>-218.33550555702138</v>
      </c>
      <c r="BB341" s="10">
        <f t="shared" si="231"/>
        <v>-38.335505557021378</v>
      </c>
      <c r="BC341" s="37"/>
      <c r="BD341" s="46">
        <f t="shared" si="232"/>
        <v>-24</v>
      </c>
      <c r="BE341" s="46">
        <f t="shared" si="233"/>
        <v>-218</v>
      </c>
      <c r="BF341" s="46">
        <f t="shared" si="234"/>
        <v>-38</v>
      </c>
    </row>
    <row r="342" spans="22:58" x14ac:dyDescent="0.2">
      <c r="V342" s="29">
        <v>4.3800000000000301</v>
      </c>
      <c r="W342" s="36">
        <f t="shared" si="204"/>
        <v>239883.29190196586</v>
      </c>
      <c r="X342" s="30">
        <f t="shared" si="238"/>
        <v>-0.43247621687911453</v>
      </c>
      <c r="Y342" s="31">
        <f t="shared" si="205"/>
        <v>-41.576703131774096</v>
      </c>
      <c r="Z342" s="31">
        <f t="shared" si="206"/>
        <v>-89.522148987535658</v>
      </c>
      <c r="AA342" s="31">
        <f t="shared" si="207"/>
        <v>10.962531457416924</v>
      </c>
      <c r="AB342" s="31">
        <f t="shared" si="208"/>
        <v>-73.55727731818746</v>
      </c>
      <c r="AC342" s="31">
        <f t="shared" si="209"/>
        <v>1.8204151185963916E-2</v>
      </c>
      <c r="AD342" s="31">
        <f t="shared" si="210"/>
        <v>3.7082071055354437</v>
      </c>
      <c r="AE342" s="31">
        <f t="shared" si="211"/>
        <v>-31.028443740050328</v>
      </c>
      <c r="AF342" s="31">
        <f t="shared" si="212"/>
        <v>-159.37121920018768</v>
      </c>
      <c r="AG342" s="31">
        <f t="shared" si="235"/>
        <v>92.110410468749379</v>
      </c>
      <c r="AH342" s="31">
        <f t="shared" si="213"/>
        <v>-110.82530222798552</v>
      </c>
      <c r="AI342" s="31">
        <f t="shared" si="214"/>
        <v>-89.999835237823248</v>
      </c>
      <c r="AJ342" s="31">
        <f t="shared" si="215"/>
        <v>34.810889376144701</v>
      </c>
      <c r="AK342" s="31">
        <f t="shared" si="216"/>
        <v>88.958637164081466</v>
      </c>
      <c r="AL342" s="32">
        <f t="shared" si="217"/>
        <v>-5.7099568067855966</v>
      </c>
      <c r="AM342" s="31">
        <f t="shared" si="218"/>
        <v>-58.788031898280799</v>
      </c>
      <c r="AN342" s="31">
        <f t="shared" si="219"/>
        <v>10.386040810122966</v>
      </c>
      <c r="AO342" s="31">
        <f t="shared" si="220"/>
        <v>-59.829229972022581</v>
      </c>
      <c r="AP342" s="30">
        <f t="shared" si="236"/>
        <v>23.609121289162623</v>
      </c>
      <c r="AQ342" s="30">
        <f t="shared" si="237"/>
        <v>-26.68237036067254</v>
      </c>
      <c r="AR342" s="31">
        <f t="shared" si="221"/>
        <v>-23.715652001437281</v>
      </c>
      <c r="AS342" s="33">
        <f t="shared" si="222"/>
        <v>-219.20044917221026</v>
      </c>
      <c r="AT342" s="31">
        <f t="shared" si="223"/>
        <v>2.5016396276142342E-7</v>
      </c>
      <c r="AU342" s="31">
        <f t="shared" si="224"/>
        <v>1.3751271246268446E-2</v>
      </c>
      <c r="AV342" s="32">
        <f t="shared" si="225"/>
        <v>-5.3701660824572845E-10</v>
      </c>
      <c r="AW342" s="31">
        <f t="shared" si="226"/>
        <v>-6.3712454871368244E-4</v>
      </c>
      <c r="AX342" s="34">
        <f t="shared" si="227"/>
        <v>2.4962694615317768E-7</v>
      </c>
      <c r="AY342" s="35">
        <f t="shared" si="228"/>
        <v>1.3114146697554762E-2</v>
      </c>
      <c r="AZ342" s="10">
        <f t="shared" si="229"/>
        <v>-23.715651751810334</v>
      </c>
      <c r="BA342" s="10">
        <f t="shared" si="230"/>
        <v>-219.18733502551271</v>
      </c>
      <c r="BB342" s="10">
        <f t="shared" si="231"/>
        <v>-39.187335025512709</v>
      </c>
      <c r="BC342" s="48"/>
      <c r="BD342" s="46">
        <f t="shared" si="232"/>
        <v>-24</v>
      </c>
      <c r="BE342" s="46">
        <f t="shared" si="233"/>
        <v>-219</v>
      </c>
      <c r="BF342" s="46">
        <f t="shared" si="234"/>
        <v>-39</v>
      </c>
    </row>
    <row r="343" spans="22:58" x14ac:dyDescent="0.2">
      <c r="V343" s="29">
        <v>4.3900000000000299</v>
      </c>
      <c r="W343" s="38">
        <f t="shared" si="204"/>
        <v>245470.89156852019</v>
      </c>
      <c r="X343" s="30">
        <f t="shared" si="238"/>
        <v>-0.43247621687911453</v>
      </c>
      <c r="Y343" s="31">
        <f t="shared" si="205"/>
        <v>-41.776689536162849</v>
      </c>
      <c r="Z343" s="31">
        <f t="shared" si="206"/>
        <v>-89.533025717255796</v>
      </c>
      <c r="AA343" s="31">
        <f t="shared" si="207"/>
        <v>11.146842306266096</v>
      </c>
      <c r="AB343" s="31">
        <f t="shared" si="208"/>
        <v>-73.911987704093789</v>
      </c>
      <c r="AC343" s="31">
        <f t="shared" si="209"/>
        <v>1.9060206447098091E-2</v>
      </c>
      <c r="AD343" s="31">
        <f t="shared" si="210"/>
        <v>3.7943328888368089</v>
      </c>
      <c r="AE343" s="31">
        <f t="shared" si="211"/>
        <v>-31.043263240328773</v>
      </c>
      <c r="AF343" s="31">
        <f t="shared" si="212"/>
        <v>-159.65068053251278</v>
      </c>
      <c r="AG343" s="31">
        <f t="shared" si="235"/>
        <v>92.110410468749379</v>
      </c>
      <c r="AH343" s="31">
        <f t="shared" si="213"/>
        <v>-111.02530222798391</v>
      </c>
      <c r="AI343" s="31">
        <f t="shared" si="214"/>
        <v>-89.999838988268266</v>
      </c>
      <c r="AJ343" s="31">
        <f t="shared" si="215"/>
        <v>35.010824813299351</v>
      </c>
      <c r="AK343" s="31">
        <f t="shared" si="216"/>
        <v>88.982336433104464</v>
      </c>
      <c r="AL343" s="32">
        <f t="shared" si="217"/>
        <v>-5.8571474983129264</v>
      </c>
      <c r="AM343" s="31">
        <f t="shared" si="218"/>
        <v>-59.369591385145895</v>
      </c>
      <c r="AN343" s="31">
        <f t="shared" si="219"/>
        <v>10.238785555751889</v>
      </c>
      <c r="AO343" s="31">
        <f t="shared" si="220"/>
        <v>-60.387093940309697</v>
      </c>
      <c r="AP343" s="30">
        <f t="shared" si="236"/>
        <v>23.609121289162623</v>
      </c>
      <c r="AQ343" s="30">
        <f t="shared" si="237"/>
        <v>-26.68237036067254</v>
      </c>
      <c r="AR343" s="31">
        <f t="shared" si="221"/>
        <v>-23.877726756086801</v>
      </c>
      <c r="AS343" s="33">
        <f t="shared" si="222"/>
        <v>-220.03777447282249</v>
      </c>
      <c r="AT343" s="31">
        <f t="shared" si="223"/>
        <v>2.6195382616263037E-7</v>
      </c>
      <c r="AU343" s="31">
        <f t="shared" si="224"/>
        <v>1.4071579488524881E-2</v>
      </c>
      <c r="AV343" s="32">
        <f t="shared" si="225"/>
        <v>-5.6232441827955451E-10</v>
      </c>
      <c r="AW343" s="31">
        <f t="shared" si="226"/>
        <v>-6.5196508590748263E-4</v>
      </c>
      <c r="AX343" s="34">
        <f t="shared" si="227"/>
        <v>2.6139150174435083E-7</v>
      </c>
      <c r="AY343" s="35">
        <f t="shared" si="228"/>
        <v>1.3419614402617398E-2</v>
      </c>
      <c r="AZ343" s="10">
        <f t="shared" si="229"/>
        <v>-23.877726494695299</v>
      </c>
      <c r="BA343" s="10">
        <f t="shared" si="230"/>
        <v>-220.02435485841988</v>
      </c>
      <c r="BB343" s="10">
        <f t="shared" si="231"/>
        <v>-40.024354858419883</v>
      </c>
      <c r="BC343" s="37"/>
      <c r="BD343" s="46">
        <f t="shared" si="232"/>
        <v>-24</v>
      </c>
      <c r="BE343" s="46">
        <f t="shared" si="233"/>
        <v>-220</v>
      </c>
      <c r="BF343" s="46">
        <f t="shared" si="234"/>
        <v>-40</v>
      </c>
    </row>
    <row r="344" spans="22:58" x14ac:dyDescent="0.2">
      <c r="V344" s="29">
        <v>4.4000000000000297</v>
      </c>
      <c r="W344" s="38">
        <f t="shared" si="204"/>
        <v>251188.64315097555</v>
      </c>
      <c r="X344" s="30">
        <f t="shared" si="238"/>
        <v>-0.43247621687911453</v>
      </c>
      <c r="Y344" s="31">
        <f t="shared" si="205"/>
        <v>-41.976676552415171</v>
      </c>
      <c r="Z344" s="31">
        <f t="shared" si="206"/>
        <v>-89.543654894903611</v>
      </c>
      <c r="AA344" s="31">
        <f t="shared" si="207"/>
        <v>11.33180618811104</v>
      </c>
      <c r="AB344" s="31">
        <f t="shared" si="208"/>
        <v>-74.259852165226107</v>
      </c>
      <c r="AC344" s="31">
        <f t="shared" si="209"/>
        <v>1.9956425529881996E-2</v>
      </c>
      <c r="AD344" s="31">
        <f t="shared" si="210"/>
        <v>3.8824470231281114</v>
      </c>
      <c r="AE344" s="31">
        <f t="shared" si="211"/>
        <v>-31.057390155653369</v>
      </c>
      <c r="AF344" s="31">
        <f t="shared" si="212"/>
        <v>-159.92106003700161</v>
      </c>
      <c r="AG344" s="31">
        <f t="shared" si="235"/>
        <v>92.110410468749379</v>
      </c>
      <c r="AH344" s="31">
        <f t="shared" si="213"/>
        <v>-111.22530222798235</v>
      </c>
      <c r="AI344" s="31">
        <f t="shared" si="214"/>
        <v>-89.999842653342753</v>
      </c>
      <c r="AJ344" s="31">
        <f t="shared" si="215"/>
        <v>35.210763155364717</v>
      </c>
      <c r="AK344" s="31">
        <f t="shared" si="216"/>
        <v>89.005496577427394</v>
      </c>
      <c r="AL344" s="32">
        <f t="shared" si="217"/>
        <v>-6.0061083900745595</v>
      </c>
      <c r="AM344" s="31">
        <f t="shared" si="218"/>
        <v>-59.944748375139106</v>
      </c>
      <c r="AN344" s="31">
        <f t="shared" si="219"/>
        <v>10.089763006057183</v>
      </c>
      <c r="AO344" s="31">
        <f t="shared" si="220"/>
        <v>-60.939094451054466</v>
      </c>
      <c r="AP344" s="30">
        <f t="shared" si="236"/>
        <v>23.609121289162623</v>
      </c>
      <c r="AQ344" s="30">
        <f t="shared" si="237"/>
        <v>-26.68237036067254</v>
      </c>
      <c r="AR344" s="31">
        <f t="shared" si="221"/>
        <v>-24.040876221106103</v>
      </c>
      <c r="AS344" s="33">
        <f t="shared" si="222"/>
        <v>-220.86015448805608</v>
      </c>
      <c r="AT344" s="31">
        <f t="shared" si="223"/>
        <v>2.7429932923056826E-7</v>
      </c>
      <c r="AU344" s="31">
        <f t="shared" si="224"/>
        <v>1.4399348667284971E-2</v>
      </c>
      <c r="AV344" s="32">
        <f t="shared" si="225"/>
        <v>-5.8882606571712803E-10</v>
      </c>
      <c r="AW344" s="31">
        <f t="shared" si="226"/>
        <v>-6.6715130361948973E-4</v>
      </c>
      <c r="AX344" s="34">
        <f t="shared" si="227"/>
        <v>2.7371050316485115E-7</v>
      </c>
      <c r="AY344" s="35">
        <f t="shared" si="228"/>
        <v>1.3732197363665481E-2</v>
      </c>
      <c r="AZ344" s="10">
        <f t="shared" si="229"/>
        <v>-24.040875947395598</v>
      </c>
      <c r="BA344" s="10">
        <f t="shared" si="230"/>
        <v>-220.84642229069243</v>
      </c>
      <c r="BB344" s="10">
        <f t="shared" si="231"/>
        <v>-40.846422290692431</v>
      </c>
      <c r="BC344" s="37"/>
      <c r="BD344" s="46">
        <f t="shared" si="232"/>
        <v>-24</v>
      </c>
      <c r="BE344" s="46">
        <f t="shared" si="233"/>
        <v>-221</v>
      </c>
      <c r="BF344" s="46">
        <f t="shared" si="234"/>
        <v>-41</v>
      </c>
    </row>
    <row r="345" spans="22:58" x14ac:dyDescent="0.2">
      <c r="V345" s="29">
        <v>4.4100000000000303</v>
      </c>
      <c r="W345" s="36">
        <f t="shared" si="204"/>
        <v>257039.57827690477</v>
      </c>
      <c r="X345" s="30">
        <f t="shared" si="238"/>
        <v>-0.43247621687911453</v>
      </c>
      <c r="Y345" s="31">
        <f t="shared" si="205"/>
        <v>-42.176664152996175</v>
      </c>
      <c r="Z345" s="31">
        <f t="shared" si="206"/>
        <v>-89.554042153281628</v>
      </c>
      <c r="AA345" s="31">
        <f t="shared" si="207"/>
        <v>11.517398046759528</v>
      </c>
      <c r="AB345" s="31">
        <f t="shared" si="208"/>
        <v>-74.600952521027878</v>
      </c>
      <c r="AC345" s="31">
        <f t="shared" si="209"/>
        <v>2.0894683933610658E-2</v>
      </c>
      <c r="AD345" s="31">
        <f t="shared" si="210"/>
        <v>3.9725945595755903</v>
      </c>
      <c r="AE345" s="31">
        <f t="shared" si="211"/>
        <v>-31.070847639182151</v>
      </c>
      <c r="AF345" s="31">
        <f t="shared" si="212"/>
        <v>-160.18240011473392</v>
      </c>
      <c r="AG345" s="31">
        <f t="shared" si="235"/>
        <v>92.110410468749379</v>
      </c>
      <c r="AH345" s="31">
        <f t="shared" si="213"/>
        <v>-111.42530222798089</v>
      </c>
      <c r="AI345" s="31">
        <f t="shared" si="214"/>
        <v>-89.999846234989946</v>
      </c>
      <c r="AJ345" s="31">
        <f t="shared" si="215"/>
        <v>35.410704271677119</v>
      </c>
      <c r="AK345" s="31">
        <f t="shared" si="216"/>
        <v>89.028129846574075</v>
      </c>
      <c r="AL345" s="32">
        <f t="shared" si="217"/>
        <v>-6.1568000232614031</v>
      </c>
      <c r="AM345" s="31">
        <f t="shared" si="218"/>
        <v>-60.513344126843094</v>
      </c>
      <c r="AN345" s="31">
        <f t="shared" si="219"/>
        <v>9.9390124891842007</v>
      </c>
      <c r="AO345" s="31">
        <f t="shared" si="220"/>
        <v>-61.485060515258965</v>
      </c>
      <c r="AP345" s="30">
        <f t="shared" si="236"/>
        <v>23.609121289162623</v>
      </c>
      <c r="AQ345" s="30">
        <f t="shared" si="237"/>
        <v>-26.68237036067254</v>
      </c>
      <c r="AR345" s="31">
        <f t="shared" si="221"/>
        <v>-24.205084221507867</v>
      </c>
      <c r="AS345" s="33">
        <f t="shared" si="222"/>
        <v>-221.66746062999289</v>
      </c>
      <c r="AT345" s="31">
        <f t="shared" si="223"/>
        <v>2.8722665923868352E-7</v>
      </c>
      <c r="AU345" s="31">
        <f t="shared" si="224"/>
        <v>1.4734752570019995E-2</v>
      </c>
      <c r="AV345" s="32">
        <f t="shared" si="225"/>
        <v>-6.1657748155152416E-10</v>
      </c>
      <c r="AW345" s="31">
        <f t="shared" si="226"/>
        <v>-6.8269125378334072E-4</v>
      </c>
      <c r="AX345" s="34">
        <f t="shared" si="227"/>
        <v>2.8661008175713202E-7</v>
      </c>
      <c r="AY345" s="35">
        <f t="shared" si="228"/>
        <v>1.4052061316236654E-2</v>
      </c>
      <c r="AZ345" s="10">
        <f t="shared" si="229"/>
        <v>-24.205083934897786</v>
      </c>
      <c r="BA345" s="10">
        <f t="shared" si="230"/>
        <v>-221.65340856867664</v>
      </c>
      <c r="BB345" s="10">
        <f t="shared" si="231"/>
        <v>-41.653408568676639</v>
      </c>
      <c r="BC345" s="48"/>
      <c r="BD345" s="46">
        <f t="shared" si="232"/>
        <v>-24</v>
      </c>
      <c r="BE345" s="46">
        <f t="shared" si="233"/>
        <v>-222</v>
      </c>
      <c r="BF345" s="46">
        <f t="shared" si="234"/>
        <v>-42</v>
      </c>
    </row>
    <row r="346" spans="22:58" x14ac:dyDescent="0.2">
      <c r="V346" s="29">
        <v>4.4200000000000301</v>
      </c>
      <c r="W346" s="38">
        <f t="shared" si="204"/>
        <v>263026.79918955651</v>
      </c>
      <c r="X346" s="30">
        <f t="shared" si="238"/>
        <v>-0.43247621687911453</v>
      </c>
      <c r="Y346" s="31">
        <f t="shared" si="205"/>
        <v>-42.376652311609888</v>
      </c>
      <c r="Z346" s="31">
        <f t="shared" si="206"/>
        <v>-89.564192997119008</v>
      </c>
      <c r="AA346" s="31">
        <f t="shared" si="207"/>
        <v>11.703593612730645</v>
      </c>
      <c r="AB346" s="31">
        <f t="shared" si="208"/>
        <v>-74.935372874589802</v>
      </c>
      <c r="AC346" s="31">
        <f t="shared" si="209"/>
        <v>2.1876943884025467E-2</v>
      </c>
      <c r="AD346" s="31">
        <f t="shared" si="210"/>
        <v>4.0648215093128801</v>
      </c>
      <c r="AE346" s="31">
        <f t="shared" si="211"/>
        <v>-31.083657971874338</v>
      </c>
      <c r="AF346" s="31">
        <f t="shared" si="212"/>
        <v>-160.43474436239592</v>
      </c>
      <c r="AG346" s="31">
        <f t="shared" si="235"/>
        <v>92.110410468749379</v>
      </c>
      <c r="AH346" s="31">
        <f t="shared" si="213"/>
        <v>-111.62530222797947</v>
      </c>
      <c r="AI346" s="31">
        <f t="shared" si="214"/>
        <v>-89.999849735108882</v>
      </c>
      <c r="AJ346" s="31">
        <f t="shared" si="215"/>
        <v>35.610648037446701</v>
      </c>
      <c r="AK346" s="31">
        <f t="shared" si="216"/>
        <v>89.050248212732726</v>
      </c>
      <c r="AL346" s="32">
        <f t="shared" si="217"/>
        <v>-6.3091824705390529</v>
      </c>
      <c r="AM346" s="31">
        <f t="shared" si="218"/>
        <v>-61.075232103728545</v>
      </c>
      <c r="AN346" s="31">
        <f t="shared" si="219"/>
        <v>9.7865738076775521</v>
      </c>
      <c r="AO346" s="31">
        <f t="shared" si="220"/>
        <v>-62.024833626104702</v>
      </c>
      <c r="AP346" s="30">
        <f t="shared" si="236"/>
        <v>23.609121289162623</v>
      </c>
      <c r="AQ346" s="30">
        <f t="shared" si="237"/>
        <v>-26.68237036067254</v>
      </c>
      <c r="AR346" s="31">
        <f t="shared" si="221"/>
        <v>-24.370333235706703</v>
      </c>
      <c r="AS346" s="33">
        <f t="shared" si="222"/>
        <v>-222.45957798850063</v>
      </c>
      <c r="AT346" s="31">
        <f t="shared" si="223"/>
        <v>3.0076323394195811E-7</v>
      </c>
      <c r="AU346" s="31">
        <f t="shared" si="224"/>
        <v>1.5077969032226697E-2</v>
      </c>
      <c r="AV346" s="32">
        <f t="shared" si="225"/>
        <v>-6.4563459677581912E-10</v>
      </c>
      <c r="AW346" s="31">
        <f t="shared" si="226"/>
        <v>-6.9859317588629496E-4</v>
      </c>
      <c r="AX346" s="34">
        <f t="shared" si="227"/>
        <v>3.0011759934518227E-7</v>
      </c>
      <c r="AY346" s="35">
        <f t="shared" si="228"/>
        <v>1.4379375856340403E-2</v>
      </c>
      <c r="AZ346" s="10">
        <f t="shared" si="229"/>
        <v>-24.370332935589104</v>
      </c>
      <c r="BA346" s="10">
        <f t="shared" si="230"/>
        <v>-222.44519861264428</v>
      </c>
      <c r="BB346" s="10">
        <f t="shared" si="231"/>
        <v>-42.445198612644276</v>
      </c>
      <c r="BC346" s="37"/>
      <c r="BD346" s="46">
        <f t="shared" si="232"/>
        <v>-24</v>
      </c>
      <c r="BE346" s="46">
        <f t="shared" si="233"/>
        <v>-222</v>
      </c>
      <c r="BF346" s="46">
        <f t="shared" si="234"/>
        <v>-42</v>
      </c>
    </row>
    <row r="347" spans="22:58" x14ac:dyDescent="0.2">
      <c r="V347" s="29">
        <v>4.4300000000000299</v>
      </c>
      <c r="W347" s="38">
        <f t="shared" si="204"/>
        <v>269153.48039271031</v>
      </c>
      <c r="X347" s="30">
        <f t="shared" si="238"/>
        <v>-0.43247621687911453</v>
      </c>
      <c r="Y347" s="31">
        <f t="shared" si="205"/>
        <v>-42.576641003143656</v>
      </c>
      <c r="Z347" s="31">
        <f t="shared" si="206"/>
        <v>-89.574112805977165</v>
      </c>
      <c r="AA347" s="31">
        <f t="shared" si="207"/>
        <v>11.890369393104496</v>
      </c>
      <c r="AB347" s="31">
        <f t="shared" si="208"/>
        <v>-75.263199360288155</v>
      </c>
      <c r="AC347" s="31">
        <f t="shared" si="209"/>
        <v>2.2905258261929035E-2</v>
      </c>
      <c r="AD347" s="31">
        <f t="shared" si="210"/>
        <v>4.1591748595225635</v>
      </c>
      <c r="AE347" s="31">
        <f t="shared" si="211"/>
        <v>-31.095842568656348</v>
      </c>
      <c r="AF347" s="31">
        <f t="shared" si="212"/>
        <v>-160.67813730674277</v>
      </c>
      <c r="AG347" s="31">
        <f t="shared" si="235"/>
        <v>92.110410468749379</v>
      </c>
      <c r="AH347" s="31">
        <f t="shared" si="213"/>
        <v>-111.82530222797814</v>
      </c>
      <c r="AI347" s="31">
        <f t="shared" si="214"/>
        <v>-89.9998531555554</v>
      </c>
      <c r="AJ347" s="31">
        <f t="shared" si="215"/>
        <v>35.810594333493853</v>
      </c>
      <c r="AK347" s="31">
        <f t="shared" si="216"/>
        <v>89.071863376969148</v>
      </c>
      <c r="AL347" s="32">
        <f t="shared" si="217"/>
        <v>-6.4632154400685939</v>
      </c>
      <c r="AM347" s="31">
        <f t="shared" si="218"/>
        <v>-61.630277877173555</v>
      </c>
      <c r="AN347" s="31">
        <f t="shared" si="219"/>
        <v>9.632487134196495</v>
      </c>
      <c r="AO347" s="31">
        <f t="shared" si="220"/>
        <v>-62.558267655759806</v>
      </c>
      <c r="AP347" s="30">
        <f t="shared" si="236"/>
        <v>23.609121289162623</v>
      </c>
      <c r="AQ347" s="30">
        <f t="shared" si="237"/>
        <v>-26.68237036067254</v>
      </c>
      <c r="AR347" s="31">
        <f t="shared" si="221"/>
        <v>-24.53660450596977</v>
      </c>
      <c r="AS347" s="33">
        <f t="shared" si="222"/>
        <v>-223.23640496250258</v>
      </c>
      <c r="AT347" s="31">
        <f t="shared" si="223"/>
        <v>3.1493776715114661E-7</v>
      </c>
      <c r="AU347" s="31">
        <f t="shared" si="224"/>
        <v>1.542918003171785E-2</v>
      </c>
      <c r="AV347" s="32">
        <f t="shared" si="225"/>
        <v>-6.7606298565775665E-10</v>
      </c>
      <c r="AW347" s="31">
        <f t="shared" si="226"/>
        <v>-7.1486550133793251E-4</v>
      </c>
      <c r="AX347" s="34">
        <f t="shared" si="227"/>
        <v>3.1426170416548885E-7</v>
      </c>
      <c r="AY347" s="35">
        <f t="shared" si="228"/>
        <v>1.4714314530379916E-2</v>
      </c>
      <c r="AZ347" s="10">
        <f t="shared" si="229"/>
        <v>-24.536604191708065</v>
      </c>
      <c r="BA347" s="10">
        <f t="shared" si="230"/>
        <v>-223.2216906479722</v>
      </c>
      <c r="BB347" s="10">
        <f t="shared" si="231"/>
        <v>-43.221690647972196</v>
      </c>
      <c r="BC347" s="37"/>
      <c r="BD347" s="46">
        <f t="shared" si="232"/>
        <v>-25</v>
      </c>
      <c r="BE347" s="46">
        <f t="shared" si="233"/>
        <v>-223</v>
      </c>
      <c r="BF347" s="46">
        <f t="shared" si="234"/>
        <v>-43</v>
      </c>
    </row>
    <row r="348" spans="22:58" x14ac:dyDescent="0.2">
      <c r="V348" s="29">
        <v>4.4400000000000297</v>
      </c>
      <c r="W348" s="36">
        <f t="shared" si="204"/>
        <v>275422.87033383577</v>
      </c>
      <c r="X348" s="30">
        <f t="shared" si="238"/>
        <v>-0.43247621687911453</v>
      </c>
      <c r="Y348" s="31">
        <f t="shared" si="205"/>
        <v>-42.776630203614758</v>
      </c>
      <c r="Z348" s="31">
        <f t="shared" si="206"/>
        <v>-89.583806837089895</v>
      </c>
      <c r="AA348" s="31">
        <f t="shared" si="207"/>
        <v>12.077702660145764</v>
      </c>
      <c r="AB348" s="31">
        <f t="shared" si="208"/>
        <v>-75.584519903581239</v>
      </c>
      <c r="AC348" s="31">
        <f t="shared" si="209"/>
        <v>2.3981774701904303E-2</v>
      </c>
      <c r="AD348" s="31">
        <f t="shared" si="210"/>
        <v>4.2557025894569982</v>
      </c>
      <c r="AE348" s="31">
        <f t="shared" si="211"/>
        <v>-31.107421985646205</v>
      </c>
      <c r="AF348" s="31">
        <f t="shared" si="212"/>
        <v>-160.91262415121415</v>
      </c>
      <c r="AG348" s="31">
        <f t="shared" si="235"/>
        <v>92.110410468749379</v>
      </c>
      <c r="AH348" s="31">
        <f t="shared" si="213"/>
        <v>-112.02530222797685</v>
      </c>
      <c r="AI348" s="31">
        <f t="shared" si="214"/>
        <v>-89.999856498143046</v>
      </c>
      <c r="AJ348" s="31">
        <f t="shared" si="215"/>
        <v>36.010543045997103</v>
      </c>
      <c r="AK348" s="31">
        <f t="shared" si="216"/>
        <v>89.09298677530488</v>
      </c>
      <c r="AL348" s="32">
        <f t="shared" si="217"/>
        <v>-6.6188583760179824</v>
      </c>
      <c r="AM348" s="31">
        <f t="shared" si="218"/>
        <v>-62.178358988689489</v>
      </c>
      <c r="AN348" s="31">
        <f t="shared" si="219"/>
        <v>9.476792910751648</v>
      </c>
      <c r="AO348" s="31">
        <f t="shared" si="220"/>
        <v>-63.085228711527655</v>
      </c>
      <c r="AP348" s="30">
        <f t="shared" si="236"/>
        <v>23.609121289162623</v>
      </c>
      <c r="AQ348" s="30">
        <f t="shared" si="237"/>
        <v>-26.68237036067254</v>
      </c>
      <c r="AR348" s="31">
        <f t="shared" si="221"/>
        <v>-24.703878146404474</v>
      </c>
      <c r="AS348" s="33">
        <f t="shared" si="222"/>
        <v>-223.99785286274181</v>
      </c>
      <c r="AT348" s="31">
        <f t="shared" si="223"/>
        <v>3.2978032659239128E-7</v>
      </c>
      <c r="AU348" s="31">
        <f t="shared" si="224"/>
        <v>1.5788571785108542E-2</v>
      </c>
      <c r="AV348" s="32">
        <f t="shared" si="225"/>
        <v>-7.0792436515521556E-10</v>
      </c>
      <c r="AW348" s="31">
        <f t="shared" si="226"/>
        <v>-7.3151685794058531E-4</v>
      </c>
      <c r="AX348" s="34">
        <f t="shared" si="227"/>
        <v>3.2907240222723607E-7</v>
      </c>
      <c r="AY348" s="35">
        <f t="shared" si="228"/>
        <v>1.5057054927167957E-2</v>
      </c>
      <c r="AZ348" s="10">
        <f t="shared" si="229"/>
        <v>-24.703877817332071</v>
      </c>
      <c r="BA348" s="10">
        <f t="shared" si="230"/>
        <v>-223.98279580781465</v>
      </c>
      <c r="BB348" s="10">
        <f t="shared" si="231"/>
        <v>-43.982795807814654</v>
      </c>
      <c r="BC348" s="48"/>
      <c r="BD348" s="46">
        <f t="shared" si="232"/>
        <v>-25</v>
      </c>
      <c r="BE348" s="46">
        <f t="shared" si="233"/>
        <v>-224</v>
      </c>
      <c r="BF348" s="46">
        <f t="shared" si="234"/>
        <v>-44</v>
      </c>
    </row>
    <row r="349" spans="22:58" x14ac:dyDescent="0.2">
      <c r="V349" s="29">
        <v>4.4500000000000304</v>
      </c>
      <c r="W349" s="38">
        <f t="shared" si="204"/>
        <v>281838.2931264654</v>
      </c>
      <c r="X349" s="30">
        <f t="shared" si="238"/>
        <v>-0.43247621687911453</v>
      </c>
      <c r="Y349" s="31">
        <f t="shared" si="205"/>
        <v>-42.976619890119665</v>
      </c>
      <c r="Z349" s="31">
        <f t="shared" si="206"/>
        <v>-89.59328022813952</v>
      </c>
      <c r="AA349" s="31">
        <f t="shared" si="207"/>
        <v>12.265571438846337</v>
      </c>
      <c r="AB349" s="31">
        <f t="shared" si="208"/>
        <v>-75.899423992841506</v>
      </c>
      <c r="AC349" s="31">
        <f t="shared" si="209"/>
        <v>2.5108739867724564E-2</v>
      </c>
      <c r="AD349" s="31">
        <f t="shared" si="210"/>
        <v>4.3544536863678429</v>
      </c>
      <c r="AE349" s="31">
        <f t="shared" si="211"/>
        <v>-31.118415928284719</v>
      </c>
      <c r="AF349" s="31">
        <f t="shared" si="212"/>
        <v>-161.13825053461318</v>
      </c>
      <c r="AG349" s="31">
        <f t="shared" si="235"/>
        <v>92.110410468749379</v>
      </c>
      <c r="AH349" s="31">
        <f t="shared" si="213"/>
        <v>-112.22530222797565</v>
      </c>
      <c r="AI349" s="31">
        <f t="shared" si="214"/>
        <v>-89.999859764644114</v>
      </c>
      <c r="AJ349" s="31">
        <f t="shared" si="215"/>
        <v>36.210494066252565</v>
      </c>
      <c r="AK349" s="31">
        <f t="shared" si="216"/>
        <v>89.113629584663471</v>
      </c>
      <c r="AL349" s="32">
        <f t="shared" si="217"/>
        <v>-6.7760705552087517</v>
      </c>
      <c r="AM349" s="31">
        <f t="shared" si="218"/>
        <v>-62.719364774369033</v>
      </c>
      <c r="AN349" s="31">
        <f t="shared" si="219"/>
        <v>9.3195317518175464</v>
      </c>
      <c r="AO349" s="31">
        <f t="shared" si="220"/>
        <v>-63.605594954349677</v>
      </c>
      <c r="AP349" s="30">
        <f t="shared" si="236"/>
        <v>23.609121289162623</v>
      </c>
      <c r="AQ349" s="30">
        <f t="shared" si="237"/>
        <v>-26.68237036067254</v>
      </c>
      <c r="AR349" s="31">
        <f t="shared" si="221"/>
        <v>-24.872133247977089</v>
      </c>
      <c r="AS349" s="33">
        <f t="shared" si="222"/>
        <v>-224.74384548896285</v>
      </c>
      <c r="AT349" s="31">
        <f t="shared" si="223"/>
        <v>3.4532239369548914E-7</v>
      </c>
      <c r="AU349" s="31">
        <f t="shared" si="224"/>
        <v>1.6156334846550373E-2</v>
      </c>
      <c r="AV349" s="32">
        <f t="shared" si="225"/>
        <v>-7.4128816684580952E-10</v>
      </c>
      <c r="AW349" s="31">
        <f t="shared" si="226"/>
        <v>-7.4855607446392119E-4</v>
      </c>
      <c r="AX349" s="34">
        <f t="shared" si="227"/>
        <v>3.4458110552864334E-7</v>
      </c>
      <c r="AY349" s="35">
        <f t="shared" si="228"/>
        <v>1.5407778772086451E-2</v>
      </c>
      <c r="AZ349" s="10">
        <f t="shared" si="229"/>
        <v>-24.872132903395983</v>
      </c>
      <c r="BA349" s="10">
        <f t="shared" si="230"/>
        <v>-224.72843771019078</v>
      </c>
      <c r="BB349" s="10">
        <f t="shared" si="231"/>
        <v>-44.728437710190775</v>
      </c>
      <c r="BC349" s="37"/>
      <c r="BD349" s="46">
        <f t="shared" si="232"/>
        <v>-25</v>
      </c>
      <c r="BE349" s="46">
        <f t="shared" si="233"/>
        <v>-225</v>
      </c>
      <c r="BF349" s="46">
        <f t="shared" si="234"/>
        <v>-45</v>
      </c>
    </row>
    <row r="350" spans="22:58" x14ac:dyDescent="0.2">
      <c r="V350" s="29">
        <v>4.4600000000000302</v>
      </c>
      <c r="W350" s="38">
        <f t="shared" si="204"/>
        <v>288403.1503126811</v>
      </c>
      <c r="X350" s="30">
        <f t="shared" si="238"/>
        <v>-0.43247621687911453</v>
      </c>
      <c r="Y350" s="31">
        <f t="shared" si="205"/>
        <v>-43.176610040785441</v>
      </c>
      <c r="Z350" s="31">
        <f t="shared" si="206"/>
        <v>-89.602537999970338</v>
      </c>
      <c r="AA350" s="31">
        <f t="shared" si="207"/>
        <v>12.453954493522698</v>
      </c>
      <c r="AB350" s="31">
        <f t="shared" si="208"/>
        <v>-76.208002463050775</v>
      </c>
      <c r="AC350" s="31">
        <f t="shared" si="209"/>
        <v>2.628850391127812E-2</v>
      </c>
      <c r="AD350" s="31">
        <f t="shared" si="210"/>
        <v>4.4554781613105634</v>
      </c>
      <c r="AE350" s="31">
        <f t="shared" si="211"/>
        <v>-31.128843260230582</v>
      </c>
      <c r="AF350" s="31">
        <f t="shared" si="212"/>
        <v>-161.35506230171055</v>
      </c>
      <c r="AG350" s="31">
        <f t="shared" si="235"/>
        <v>92.110410468749379</v>
      </c>
      <c r="AH350" s="31">
        <f t="shared" si="213"/>
        <v>-112.42530222797447</v>
      </c>
      <c r="AI350" s="31">
        <f t="shared" si="214"/>
        <v>-89.999862956790523</v>
      </c>
      <c r="AJ350" s="31">
        <f t="shared" si="215"/>
        <v>36.41044729044399</v>
      </c>
      <c r="AK350" s="31">
        <f t="shared" si="216"/>
        <v>89.133802728687016</v>
      </c>
      <c r="AL350" s="32">
        <f t="shared" si="217"/>
        <v>-6.9348111795947132</v>
      </c>
      <c r="AM350" s="31">
        <f t="shared" si="218"/>
        <v>-63.253196154661829</v>
      </c>
      <c r="AN350" s="31">
        <f t="shared" si="219"/>
        <v>9.1607443516241851</v>
      </c>
      <c r="AO350" s="31">
        <f t="shared" si="220"/>
        <v>-64.119256382765343</v>
      </c>
      <c r="AP350" s="30">
        <f t="shared" si="236"/>
        <v>23.609121289162623</v>
      </c>
      <c r="AQ350" s="30">
        <f t="shared" si="237"/>
        <v>-26.68237036067254</v>
      </c>
      <c r="AR350" s="31">
        <f t="shared" si="221"/>
        <v>-25.041347980116313</v>
      </c>
      <c r="AS350" s="33">
        <f t="shared" si="222"/>
        <v>-225.47431868447589</v>
      </c>
      <c r="AT350" s="31">
        <f t="shared" si="223"/>
        <v>3.6159693688273931E-7</v>
      </c>
      <c r="AU350" s="31">
        <f t="shared" si="224"/>
        <v>1.6532664208765119E-2</v>
      </c>
      <c r="AV350" s="32">
        <f t="shared" si="225"/>
        <v>-7.7622382230715385E-10</v>
      </c>
      <c r="AW350" s="31">
        <f t="shared" si="226"/>
        <v>-7.6599218532606695E-4</v>
      </c>
      <c r="AX350" s="34">
        <f t="shared" si="227"/>
        <v>3.6082071306043216E-7</v>
      </c>
      <c r="AY350" s="35">
        <f t="shared" si="228"/>
        <v>1.5766672023439052E-2</v>
      </c>
      <c r="AZ350" s="10">
        <f t="shared" si="229"/>
        <v>-25.0413476192956</v>
      </c>
      <c r="BA350" s="10">
        <f t="shared" si="230"/>
        <v>-225.45855201245246</v>
      </c>
      <c r="BB350" s="10">
        <f t="shared" si="231"/>
        <v>-45.458552012452458</v>
      </c>
      <c r="BC350" s="37"/>
      <c r="BD350" s="46">
        <f t="shared" si="232"/>
        <v>-25</v>
      </c>
      <c r="BE350" s="46">
        <f t="shared" si="233"/>
        <v>-225</v>
      </c>
      <c r="BF350" s="46">
        <f t="shared" si="234"/>
        <v>-45</v>
      </c>
    </row>
    <row r="351" spans="22:58" x14ac:dyDescent="0.2">
      <c r="V351" s="29">
        <v>4.4700000000000299</v>
      </c>
      <c r="W351" s="36">
        <f t="shared" si="204"/>
        <v>295120.922666659</v>
      </c>
      <c r="X351" s="30">
        <f t="shared" si="238"/>
        <v>-0.43247621687911453</v>
      </c>
      <c r="Y351" s="31">
        <f t="shared" si="205"/>
        <v>-43.37660063472341</v>
      </c>
      <c r="Z351" s="31">
        <f t="shared" si="206"/>
        <v>-89.611585059240781</v>
      </c>
      <c r="AA351" s="31">
        <f t="shared" si="207"/>
        <v>12.642831313596201</v>
      </c>
      <c r="AB351" s="31">
        <f t="shared" si="208"/>
        <v>-76.510347291144811</v>
      </c>
      <c r="AC351" s="31">
        <f t="shared" si="209"/>
        <v>2.7523525121905364E-2</v>
      </c>
      <c r="AD351" s="31">
        <f t="shared" si="210"/>
        <v>4.5588270647877982</v>
      </c>
      <c r="AE351" s="31">
        <f t="shared" si="211"/>
        <v>-31.138722012884422</v>
      </c>
      <c r="AF351" s="31">
        <f t="shared" si="212"/>
        <v>-161.56310528559777</v>
      </c>
      <c r="AG351" s="31">
        <f t="shared" si="235"/>
        <v>92.110410468749379</v>
      </c>
      <c r="AH351" s="31">
        <f t="shared" si="213"/>
        <v>-112.62530222797332</v>
      </c>
      <c r="AI351" s="31">
        <f t="shared" si="214"/>
        <v>-89.999866076274813</v>
      </c>
      <c r="AJ351" s="31">
        <f t="shared" si="215"/>
        <v>36.610402619423269</v>
      </c>
      <c r="AK351" s="31">
        <f t="shared" si="216"/>
        <v>89.153516883425795</v>
      </c>
      <c r="AL351" s="32">
        <f t="shared" si="217"/>
        <v>-7.0950394643218413</v>
      </c>
      <c r="AM351" s="31">
        <f t="shared" si="218"/>
        <v>-63.779765392636676</v>
      </c>
      <c r="AN351" s="31">
        <f t="shared" si="219"/>
        <v>9.0004713958774847</v>
      </c>
      <c r="AO351" s="31">
        <f t="shared" si="220"/>
        <v>-64.626114585485695</v>
      </c>
      <c r="AP351" s="30">
        <f t="shared" si="236"/>
        <v>23.609121289162623</v>
      </c>
      <c r="AQ351" s="30">
        <f t="shared" si="237"/>
        <v>-26.68237036067254</v>
      </c>
      <c r="AR351" s="31">
        <f t="shared" si="221"/>
        <v>-25.211499688516856</v>
      </c>
      <c r="AS351" s="33">
        <f t="shared" si="222"/>
        <v>-226.18921987108348</v>
      </c>
      <c r="AT351" s="31">
        <f t="shared" si="223"/>
        <v>3.7863847521451256E-7</v>
      </c>
      <c r="AU351" s="31">
        <f t="shared" si="224"/>
        <v>1.6917759406431952E-2</v>
      </c>
      <c r="AV351" s="32">
        <f t="shared" si="225"/>
        <v>-8.1280654908166568E-10</v>
      </c>
      <c r="AW351" s="31">
        <f t="shared" si="226"/>
        <v>-7.8383443538378281E-4</v>
      </c>
      <c r="AX351" s="34">
        <f t="shared" si="227"/>
        <v>3.7782566866543088E-7</v>
      </c>
      <c r="AY351" s="35">
        <f t="shared" si="228"/>
        <v>1.613392497104817E-2</v>
      </c>
      <c r="AZ351" s="10">
        <f t="shared" si="229"/>
        <v>-25.211499310691188</v>
      </c>
      <c r="BA351" s="10">
        <f t="shared" si="230"/>
        <v>-226.17308594611242</v>
      </c>
      <c r="BB351" s="10">
        <f t="shared" si="231"/>
        <v>-46.173085946112423</v>
      </c>
      <c r="BC351" s="48"/>
      <c r="BD351" s="46">
        <f t="shared" si="232"/>
        <v>-25</v>
      </c>
      <c r="BE351" s="46">
        <f t="shared" si="233"/>
        <v>-226</v>
      </c>
      <c r="BF351" s="46">
        <f t="shared" si="234"/>
        <v>-46</v>
      </c>
    </row>
    <row r="352" spans="22:58" x14ac:dyDescent="0.2">
      <c r="V352" s="29">
        <v>4.4800000000000297</v>
      </c>
      <c r="W352" s="38">
        <f t="shared" si="204"/>
        <v>301995.1720402225</v>
      </c>
      <c r="X352" s="30">
        <f t="shared" si="238"/>
        <v>-0.43247621687911453</v>
      </c>
      <c r="Y352" s="31">
        <f t="shared" si="205"/>
        <v>-43.576591651984913</v>
      </c>
      <c r="Z352" s="31">
        <f t="shared" si="206"/>
        <v>-89.62042620101586</v>
      </c>
      <c r="AA352" s="31">
        <f t="shared" si="207"/>
        <v>12.8321820986754</v>
      </c>
      <c r="AB352" s="31">
        <f t="shared" si="208"/>
        <v>-76.806551402756099</v>
      </c>
      <c r="AC352" s="31">
        <f t="shared" si="209"/>
        <v>2.881637477335134E-2</v>
      </c>
      <c r="AD352" s="31">
        <f t="shared" si="210"/>
        <v>4.6645525021922056</v>
      </c>
      <c r="AE352" s="31">
        <f t="shared" si="211"/>
        <v>-31.148069395415277</v>
      </c>
      <c r="AF352" s="31">
        <f t="shared" si="212"/>
        <v>-161.76242510157974</v>
      </c>
      <c r="AG352" s="31">
        <f t="shared" si="235"/>
        <v>92.110410468749379</v>
      </c>
      <c r="AH352" s="31">
        <f t="shared" si="213"/>
        <v>-112.82530222797226</v>
      </c>
      <c r="AI352" s="31">
        <f t="shared" si="214"/>
        <v>-89.999869124750987</v>
      </c>
      <c r="AJ352" s="31">
        <f t="shared" si="215"/>
        <v>36.810359958500754</v>
      </c>
      <c r="AK352" s="31">
        <f t="shared" si="216"/>
        <v>89.172782482903344</v>
      </c>
      <c r="AL352" s="32">
        <f t="shared" si="217"/>
        <v>-7.2567147211683336</v>
      </c>
      <c r="AM352" s="31">
        <f t="shared" si="218"/>
        <v>-64.298995823906907</v>
      </c>
      <c r="AN352" s="31">
        <f t="shared" si="219"/>
        <v>8.8387534781095418</v>
      </c>
      <c r="AO352" s="31">
        <f t="shared" si="220"/>
        <v>-65.12608246575455</v>
      </c>
      <c r="AP352" s="30">
        <f t="shared" si="236"/>
        <v>23.609121289162623</v>
      </c>
      <c r="AQ352" s="30">
        <f t="shared" si="237"/>
        <v>-26.68237036067254</v>
      </c>
      <c r="AR352" s="31">
        <f t="shared" si="221"/>
        <v>-25.382564988815652</v>
      </c>
      <c r="AS352" s="33">
        <f t="shared" si="222"/>
        <v>-226.88850756733427</v>
      </c>
      <c r="AT352" s="31">
        <f t="shared" si="223"/>
        <v>3.9648315553540071E-7</v>
      </c>
      <c r="AU352" s="31">
        <f t="shared" si="224"/>
        <v>1.7311824621982833E-2</v>
      </c>
      <c r="AV352" s="32">
        <f t="shared" si="225"/>
        <v>-8.5111349336669758E-10</v>
      </c>
      <c r="AW352" s="31">
        <f t="shared" si="226"/>
        <v>-8.020922848342081E-4</v>
      </c>
      <c r="AX352" s="34">
        <f t="shared" si="227"/>
        <v>3.9563204204203401E-7</v>
      </c>
      <c r="AY352" s="35">
        <f t="shared" si="228"/>
        <v>1.6509732337148624E-2</v>
      </c>
      <c r="AZ352" s="10">
        <f t="shared" si="229"/>
        <v>-25.382564593183609</v>
      </c>
      <c r="BA352" s="10">
        <f t="shared" si="230"/>
        <v>-226.87199783499713</v>
      </c>
      <c r="BB352" s="10">
        <f t="shared" si="231"/>
        <v>-46.871997834997131</v>
      </c>
      <c r="BC352" s="37"/>
      <c r="BD352" s="46">
        <f t="shared" si="232"/>
        <v>-25</v>
      </c>
      <c r="BE352" s="46">
        <f t="shared" si="233"/>
        <v>-227</v>
      </c>
      <c r="BF352" s="46">
        <f t="shared" si="234"/>
        <v>-47</v>
      </c>
    </row>
    <row r="353" spans="22:58" x14ac:dyDescent="0.2">
      <c r="V353" s="29">
        <v>4.4900000000000304</v>
      </c>
      <c r="W353" s="38">
        <f t="shared" si="204"/>
        <v>309029.54325138091</v>
      </c>
      <c r="X353" s="30">
        <f t="shared" si="238"/>
        <v>-0.43247621687911453</v>
      </c>
      <c r="Y353" s="31">
        <f t="shared" si="205"/>
        <v>-43.776583073518907</v>
      </c>
      <c r="Z353" s="31">
        <f t="shared" si="206"/>
        <v>-89.629066111300901</v>
      </c>
      <c r="AA353" s="31">
        <f t="shared" si="207"/>
        <v>13.021987743051632</v>
      </c>
      <c r="AB353" s="31">
        <f t="shared" si="208"/>
        <v>-77.096708490074235</v>
      </c>
      <c r="AC353" s="31">
        <f t="shared" si="209"/>
        <v>3.0169742175578308E-2</v>
      </c>
      <c r="AD353" s="31">
        <f t="shared" si="210"/>
        <v>4.7727076490063123</v>
      </c>
      <c r="AE353" s="31">
        <f t="shared" si="211"/>
        <v>-31.156901805170815</v>
      </c>
      <c r="AF353" s="31">
        <f t="shared" si="212"/>
        <v>-161.9530669523688</v>
      </c>
      <c r="AG353" s="31">
        <f t="shared" si="235"/>
        <v>92.110410468749379</v>
      </c>
      <c r="AH353" s="31">
        <f t="shared" si="213"/>
        <v>-113.02530222797125</v>
      </c>
      <c r="AI353" s="31">
        <f t="shared" si="214"/>
        <v>-89.999872103835372</v>
      </c>
      <c r="AJ353" s="31">
        <f t="shared" si="215"/>
        <v>37.010319217244863</v>
      </c>
      <c r="AK353" s="31">
        <f t="shared" si="216"/>
        <v>89.191609724559768</v>
      </c>
      <c r="AL353" s="32">
        <f t="shared" si="217"/>
        <v>-7.4197964372124323</v>
      </c>
      <c r="AM353" s="31">
        <f t="shared" si="218"/>
        <v>-64.810821561379598</v>
      </c>
      <c r="AN353" s="31">
        <f t="shared" si="219"/>
        <v>8.675631020810556</v>
      </c>
      <c r="AO353" s="31">
        <f t="shared" si="220"/>
        <v>-65.619083940655202</v>
      </c>
      <c r="AP353" s="30">
        <f t="shared" si="236"/>
        <v>23.609121289162623</v>
      </c>
      <c r="AQ353" s="30">
        <f t="shared" si="237"/>
        <v>-26.68237036067254</v>
      </c>
      <c r="AR353" s="31">
        <f t="shared" si="221"/>
        <v>-25.554519855870176</v>
      </c>
      <c r="AS353" s="33">
        <f t="shared" si="222"/>
        <v>-227.572150893024</v>
      </c>
      <c r="AT353" s="31">
        <f t="shared" si="223"/>
        <v>4.1516882962036181E-7</v>
      </c>
      <c r="AU353" s="31">
        <f t="shared" si="224"/>
        <v>1.7715068793861907E-2</v>
      </c>
      <c r="AV353" s="32">
        <f t="shared" si="225"/>
        <v>-8.9122565866947123E-10</v>
      </c>
      <c r="AW353" s="31">
        <f t="shared" si="226"/>
        <v>-8.2077541423077819E-4</v>
      </c>
      <c r="AX353" s="34">
        <f t="shared" si="227"/>
        <v>4.1427760396169232E-7</v>
      </c>
      <c r="AY353" s="35">
        <f t="shared" si="228"/>
        <v>1.689429337963113E-2</v>
      </c>
      <c r="AZ353" s="10">
        <f t="shared" si="229"/>
        <v>-25.554519441592571</v>
      </c>
      <c r="BA353" s="10">
        <f t="shared" si="230"/>
        <v>-227.55525659964437</v>
      </c>
      <c r="BB353" s="10">
        <f t="shared" si="231"/>
        <v>-47.555256599644366</v>
      </c>
      <c r="BC353" s="37"/>
      <c r="BD353" s="46">
        <f t="shared" si="232"/>
        <v>-26</v>
      </c>
      <c r="BE353" s="46">
        <f t="shared" si="233"/>
        <v>-228</v>
      </c>
      <c r="BF353" s="46">
        <f t="shared" si="234"/>
        <v>-48</v>
      </c>
    </row>
    <row r="354" spans="22:58" x14ac:dyDescent="0.2">
      <c r="V354" s="29">
        <v>4.5000000000000302</v>
      </c>
      <c r="W354" s="36">
        <f t="shared" si="204"/>
        <v>316227.76601686032</v>
      </c>
      <c r="X354" s="30">
        <f t="shared" si="238"/>
        <v>-0.43247621687911453</v>
      </c>
      <c r="Y354" s="31">
        <f t="shared" si="205"/>
        <v>-43.976574881131647</v>
      </c>
      <c r="Z354" s="31">
        <f t="shared" si="206"/>
        <v>-89.637509369518085</v>
      </c>
      <c r="AA354" s="31">
        <f t="shared" si="207"/>
        <v>13.212229819711192</v>
      </c>
      <c r="AB354" s="31">
        <f t="shared" si="208"/>
        <v>-77.3809128405167</v>
      </c>
      <c r="AC354" s="31">
        <f t="shared" si="209"/>
        <v>3.1586439938921157E-2</v>
      </c>
      <c r="AD354" s="31">
        <f t="shared" si="210"/>
        <v>4.8833467657136191</v>
      </c>
      <c r="AE354" s="31">
        <f t="shared" si="211"/>
        <v>-31.165234838360654</v>
      </c>
      <c r="AF354" s="31">
        <f t="shared" si="212"/>
        <v>-162.13507544432116</v>
      </c>
      <c r="AG354" s="31">
        <f t="shared" si="235"/>
        <v>92.110410468749379</v>
      </c>
      <c r="AH354" s="31">
        <f t="shared" si="213"/>
        <v>-113.22530222797027</v>
      </c>
      <c r="AI354" s="31">
        <f t="shared" si="214"/>
        <v>-89.999875015107492</v>
      </c>
      <c r="AJ354" s="31">
        <f t="shared" si="215"/>
        <v>37.210280309290745</v>
      </c>
      <c r="AK354" s="31">
        <f t="shared" si="216"/>
        <v>89.210008574575284</v>
      </c>
      <c r="AL354" s="32">
        <f t="shared" si="217"/>
        <v>-7.5842443486214393</v>
      </c>
      <c r="AM354" s="31">
        <f t="shared" si="218"/>
        <v>-65.315187177946342</v>
      </c>
      <c r="AN354" s="31">
        <f t="shared" si="219"/>
        <v>8.5111442014484098</v>
      </c>
      <c r="AO354" s="31">
        <f t="shared" si="220"/>
        <v>-66.10505361847855</v>
      </c>
      <c r="AP354" s="30">
        <f t="shared" si="236"/>
        <v>23.609121289162623</v>
      </c>
      <c r="AQ354" s="30">
        <f t="shared" si="237"/>
        <v>-26.68237036067254</v>
      </c>
      <c r="AR354" s="31">
        <f t="shared" si="221"/>
        <v>-25.727339708422161</v>
      </c>
      <c r="AS354" s="33">
        <f t="shared" si="222"/>
        <v>-228.24012906279972</v>
      </c>
      <c r="AT354" s="31">
        <f t="shared" si="223"/>
        <v>4.3473513324951474E-7</v>
      </c>
      <c r="AU354" s="31">
        <f t="shared" si="224"/>
        <v>1.812770572730673E-2</v>
      </c>
      <c r="AV354" s="32">
        <f t="shared" si="225"/>
        <v>-9.332279058070774E-10</v>
      </c>
      <c r="AW354" s="31">
        <f t="shared" si="226"/>
        <v>-8.3989372961598089E-4</v>
      </c>
      <c r="AX354" s="34">
        <f t="shared" si="227"/>
        <v>4.3380190534370766E-7</v>
      </c>
      <c r="AY354" s="35">
        <f t="shared" si="228"/>
        <v>1.728781199769075E-2</v>
      </c>
      <c r="AZ354" s="10">
        <f t="shared" si="229"/>
        <v>-25.727339274620256</v>
      </c>
      <c r="BA354" s="10">
        <f t="shared" si="230"/>
        <v>-228.22284125080202</v>
      </c>
      <c r="BB354" s="10">
        <f t="shared" si="231"/>
        <v>-48.22284125080202</v>
      </c>
      <c r="BC354" s="48"/>
      <c r="BD354" s="46">
        <f t="shared" si="232"/>
        <v>-26</v>
      </c>
      <c r="BE354" s="46">
        <f t="shared" si="233"/>
        <v>-228</v>
      </c>
      <c r="BF354" s="46">
        <f t="shared" si="234"/>
        <v>-48</v>
      </c>
    </row>
    <row r="355" spans="22:58" x14ac:dyDescent="0.2">
      <c r="V355" s="29">
        <v>4.51000000000003</v>
      </c>
      <c r="W355" s="38">
        <f t="shared" si="204"/>
        <v>323593.6569296511</v>
      </c>
      <c r="X355" s="30">
        <f t="shared" si="238"/>
        <v>-0.43247621687911453</v>
      </c>
      <c r="Y355" s="31">
        <f t="shared" si="205"/>
        <v>-44.176567057448118</v>
      </c>
      <c r="Z355" s="31">
        <f t="shared" si="206"/>
        <v>-89.645760450927</v>
      </c>
      <c r="AA355" s="31">
        <f t="shared" si="207"/>
        <v>13.40289056395955</v>
      </c>
      <c r="AB355" s="31">
        <f t="shared" si="208"/>
        <v>-77.659259175882866</v>
      </c>
      <c r="AC355" s="31">
        <f t="shared" si="209"/>
        <v>3.3069409458197752E-2</v>
      </c>
      <c r="AD355" s="31">
        <f t="shared" si="210"/>
        <v>4.9965252123715302</v>
      </c>
      <c r="AE355" s="31">
        <f t="shared" si="211"/>
        <v>-31.173083300909486</v>
      </c>
      <c r="AF355" s="31">
        <f t="shared" si="212"/>
        <v>-162.30849441443834</v>
      </c>
      <c r="AG355" s="31">
        <f t="shared" si="235"/>
        <v>92.110410468749379</v>
      </c>
      <c r="AH355" s="31">
        <f t="shared" si="213"/>
        <v>-113.42530222796935</v>
      </c>
      <c r="AI355" s="31">
        <f t="shared" si="214"/>
        <v>-89.999877860110985</v>
      </c>
      <c r="AJ355" s="31">
        <f t="shared" si="215"/>
        <v>37.410243152157626</v>
      </c>
      <c r="AK355" s="31">
        <f t="shared" si="216"/>
        <v>89.227988773076945</v>
      </c>
      <c r="AL355" s="32">
        <f t="shared" si="217"/>
        <v>-7.7500185094984184</v>
      </c>
      <c r="AM355" s="31">
        <f t="shared" si="218"/>
        <v>-65.812047370161281</v>
      </c>
      <c r="AN355" s="31">
        <f t="shared" si="219"/>
        <v>8.3453328834392337</v>
      </c>
      <c r="AO355" s="31">
        <f t="shared" si="220"/>
        <v>-66.583936457195321</v>
      </c>
      <c r="AP355" s="30">
        <f t="shared" si="236"/>
        <v>23.609121289162623</v>
      </c>
      <c r="AQ355" s="30">
        <f t="shared" si="237"/>
        <v>-26.68237036067254</v>
      </c>
      <c r="AR355" s="31">
        <f t="shared" si="221"/>
        <v>-25.900999488980169</v>
      </c>
      <c r="AS355" s="33">
        <f t="shared" si="222"/>
        <v>-228.89243087163368</v>
      </c>
      <c r="AT355" s="31">
        <f t="shared" si="223"/>
        <v>4.552235672115839E-7</v>
      </c>
      <c r="AU355" s="31">
        <f t="shared" si="224"/>
        <v>1.8549954207710016E-2</v>
      </c>
      <c r="AV355" s="32">
        <f t="shared" si="225"/>
        <v>-9.7720895290647657E-10</v>
      </c>
      <c r="AW355" s="31">
        <f t="shared" si="226"/>
        <v>-8.5945736777367826E-4</v>
      </c>
      <c r="AX355" s="34">
        <f t="shared" si="227"/>
        <v>4.5424635825867741E-7</v>
      </c>
      <c r="AY355" s="35">
        <f t="shared" si="228"/>
        <v>1.7690496839936339E-2</v>
      </c>
      <c r="AZ355" s="10">
        <f t="shared" si="229"/>
        <v>-25.900999034733811</v>
      </c>
      <c r="BA355" s="10">
        <f t="shared" si="230"/>
        <v>-228.87474037479373</v>
      </c>
      <c r="BB355" s="10">
        <f t="shared" si="231"/>
        <v>-48.874740374793731</v>
      </c>
      <c r="BC355" s="37"/>
      <c r="BD355" s="46">
        <f t="shared" si="232"/>
        <v>-26</v>
      </c>
      <c r="BE355" s="46">
        <f t="shared" si="233"/>
        <v>-229</v>
      </c>
      <c r="BF355" s="46">
        <f t="shared" si="234"/>
        <v>-49</v>
      </c>
    </row>
    <row r="356" spans="22:58" x14ac:dyDescent="0.2">
      <c r="V356" s="29">
        <v>4.5200000000000298</v>
      </c>
      <c r="W356" s="38">
        <f t="shared" si="204"/>
        <v>331131.1214826139</v>
      </c>
      <c r="X356" s="30">
        <f t="shared" si="238"/>
        <v>-0.43247621687911453</v>
      </c>
      <c r="Y356" s="31">
        <f t="shared" si="205"/>
        <v>-44.376559585875192</v>
      </c>
      <c r="Z356" s="31">
        <f t="shared" si="206"/>
        <v>-89.65382372899056</v>
      </c>
      <c r="AA356" s="31">
        <f t="shared" si="207"/>
        <v>13.593952856745277</v>
      </c>
      <c r="AB356" s="31">
        <f t="shared" si="208"/>
        <v>-77.931842501646827</v>
      </c>
      <c r="AC356" s="31">
        <f t="shared" si="209"/>
        <v>3.4621726624519428E-2</v>
      </c>
      <c r="AD356" s="31">
        <f t="shared" si="210"/>
        <v>5.1122994627927252</v>
      </c>
      <c r="AE356" s="31">
        <f t="shared" si="211"/>
        <v>-31.180461219384515</v>
      </c>
      <c r="AF356" s="31">
        <f t="shared" si="212"/>
        <v>-162.47336676784468</v>
      </c>
      <c r="AG356" s="31">
        <f t="shared" si="235"/>
        <v>92.110410468749379</v>
      </c>
      <c r="AH356" s="31">
        <f t="shared" si="213"/>
        <v>-113.62530222796846</v>
      </c>
      <c r="AI356" s="31">
        <f t="shared" si="214"/>
        <v>-89.999880640354306</v>
      </c>
      <c r="AJ356" s="31">
        <f t="shared" si="215"/>
        <v>37.610207667074199</v>
      </c>
      <c r="AK356" s="31">
        <f t="shared" si="216"/>
        <v>89.245559839230467</v>
      </c>
      <c r="AL356" s="32">
        <f t="shared" si="217"/>
        <v>-7.9170793557628407</v>
      </c>
      <c r="AM356" s="31">
        <f t="shared" si="218"/>
        <v>-66.301366605858135</v>
      </c>
      <c r="AN356" s="31">
        <f t="shared" si="219"/>
        <v>8.178236552092276</v>
      </c>
      <c r="AO356" s="31">
        <f t="shared" si="220"/>
        <v>-67.055687406981974</v>
      </c>
      <c r="AP356" s="30">
        <f t="shared" si="236"/>
        <v>23.609121289162623</v>
      </c>
      <c r="AQ356" s="30">
        <f t="shared" si="237"/>
        <v>-26.68237036067254</v>
      </c>
      <c r="AR356" s="31">
        <f t="shared" si="221"/>
        <v>-26.075473738802156</v>
      </c>
      <c r="AS356" s="33">
        <f t="shared" si="222"/>
        <v>-229.52905417482665</v>
      </c>
      <c r="AT356" s="31">
        <f t="shared" si="223"/>
        <v>4.7667759180792162E-7</v>
      </c>
      <c r="AU356" s="31">
        <f t="shared" si="224"/>
        <v>1.8982038116621604E-2</v>
      </c>
      <c r="AV356" s="32">
        <f t="shared" si="225"/>
        <v>-1.0232633040594319E-9</v>
      </c>
      <c r="AW356" s="31">
        <f t="shared" si="226"/>
        <v>-8.7947670160375764E-4</v>
      </c>
      <c r="AX356" s="34">
        <f t="shared" si="227"/>
        <v>4.7565432850386218E-7</v>
      </c>
      <c r="AY356" s="35">
        <f t="shared" si="228"/>
        <v>1.8102561415017846E-2</v>
      </c>
      <c r="AZ356" s="10">
        <f t="shared" si="229"/>
        <v>-26.075473263147828</v>
      </c>
      <c r="BA356" s="10">
        <f t="shared" si="230"/>
        <v>-229.51095161341163</v>
      </c>
      <c r="BB356" s="10">
        <f t="shared" si="231"/>
        <v>-49.510951613411635</v>
      </c>
      <c r="BC356" s="37"/>
      <c r="BD356" s="46">
        <f t="shared" si="232"/>
        <v>-26</v>
      </c>
      <c r="BE356" s="46">
        <f t="shared" si="233"/>
        <v>-230</v>
      </c>
      <c r="BF356" s="46">
        <f t="shared" si="234"/>
        <v>-50</v>
      </c>
    </row>
    <row r="357" spans="22:58" x14ac:dyDescent="0.2">
      <c r="V357" s="29">
        <v>4.5300000000000296</v>
      </c>
      <c r="W357" s="36">
        <f t="shared" si="204"/>
        <v>338844.15613922582</v>
      </c>
      <c r="X357" s="30">
        <f t="shared" si="238"/>
        <v>-0.43247621687911453</v>
      </c>
      <c r="Y357" s="31">
        <f t="shared" si="205"/>
        <v>-44.576552450566439</v>
      </c>
      <c r="Z357" s="31">
        <f t="shared" si="206"/>
        <v>-89.661703477687212</v>
      </c>
      <c r="AA357" s="31">
        <f t="shared" si="207"/>
        <v>13.785400207764688</v>
      </c>
      <c r="AB357" s="31">
        <f t="shared" si="208"/>
        <v>-78.198757966032488</v>
      </c>
      <c r="AC357" s="31">
        <f t="shared" si="209"/>
        <v>3.6246607772662573E-2</v>
      </c>
      <c r="AD357" s="31">
        <f t="shared" si="210"/>
        <v>5.2307271182778354</v>
      </c>
      <c r="AE357" s="31">
        <f t="shared" si="211"/>
        <v>-31.187381851908206</v>
      </c>
      <c r="AF357" s="31">
        <f t="shared" si="212"/>
        <v>-162.62973432544189</v>
      </c>
      <c r="AG357" s="31">
        <f t="shared" si="235"/>
        <v>92.110410468749379</v>
      </c>
      <c r="AH357" s="31">
        <f t="shared" si="213"/>
        <v>-113.8253022279676</v>
      </c>
      <c r="AI357" s="31">
        <f t="shared" si="214"/>
        <v>-89.999883357311532</v>
      </c>
      <c r="AJ357" s="31">
        <f t="shared" si="215"/>
        <v>37.810173778811965</v>
      </c>
      <c r="AK357" s="31">
        <f t="shared" si="216"/>
        <v>89.262731076219879</v>
      </c>
      <c r="AL357" s="32">
        <f t="shared" si="217"/>
        <v>-8.0853877640786713</v>
      </c>
      <c r="AM357" s="31">
        <f t="shared" si="218"/>
        <v>-66.783118758546038</v>
      </c>
      <c r="AN357" s="31">
        <f t="shared" si="219"/>
        <v>8.0098942555150749</v>
      </c>
      <c r="AO357" s="31">
        <f t="shared" si="220"/>
        <v>-67.520271039637692</v>
      </c>
      <c r="AP357" s="30">
        <f t="shared" si="236"/>
        <v>23.609121289162623</v>
      </c>
      <c r="AQ357" s="30">
        <f t="shared" si="237"/>
        <v>-26.68237036067254</v>
      </c>
      <c r="AR357" s="31">
        <f t="shared" si="221"/>
        <v>-26.250736667903048</v>
      </c>
      <c r="AS357" s="33">
        <f t="shared" si="222"/>
        <v>-230.15000536507958</v>
      </c>
      <c r="AT357" s="31">
        <f t="shared" si="223"/>
        <v>4.9914271364190439E-7</v>
      </c>
      <c r="AU357" s="31">
        <f t="shared" si="224"/>
        <v>1.9424186550452666E-2</v>
      </c>
      <c r="AV357" s="32">
        <f t="shared" si="225"/>
        <v>-1.071489320667577E-9</v>
      </c>
      <c r="AW357" s="31">
        <f t="shared" si="226"/>
        <v>-8.999623456219857E-4</v>
      </c>
      <c r="AX357" s="34">
        <f t="shared" si="227"/>
        <v>4.9807122432123677E-7</v>
      </c>
      <c r="AY357" s="35">
        <f t="shared" si="228"/>
        <v>1.8524224204830679E-2</v>
      </c>
      <c r="AZ357" s="10">
        <f t="shared" si="229"/>
        <v>-26.250736169831825</v>
      </c>
      <c r="BA357" s="10">
        <f t="shared" si="230"/>
        <v>-230.13148114087474</v>
      </c>
      <c r="BB357" s="10">
        <f t="shared" si="231"/>
        <v>-50.13148114087474</v>
      </c>
      <c r="BC357" s="48"/>
      <c r="BD357" s="46">
        <f t="shared" si="232"/>
        <v>-26</v>
      </c>
      <c r="BE357" s="46">
        <f t="shared" si="233"/>
        <v>-230</v>
      </c>
      <c r="BF357" s="46">
        <f t="shared" si="234"/>
        <v>-50</v>
      </c>
    </row>
    <row r="358" spans="22:58" x14ac:dyDescent="0.2">
      <c r="V358" s="29">
        <v>4.5400000000000302</v>
      </c>
      <c r="W358" s="38">
        <f t="shared" si="204"/>
        <v>346736.85045255604</v>
      </c>
      <c r="X358" s="30">
        <f t="shared" si="238"/>
        <v>-0.43247621687911453</v>
      </c>
      <c r="Y358" s="31">
        <f t="shared" si="205"/>
        <v>-44.776545636388569</v>
      </c>
      <c r="Z358" s="31">
        <f t="shared" si="206"/>
        <v>-89.66940387377106</v>
      </c>
      <c r="AA358" s="31">
        <f t="shared" si="207"/>
        <v>13.977216738420786</v>
      </c>
      <c r="AB358" s="31">
        <f t="shared" si="208"/>
        <v>-78.460100728505154</v>
      </c>
      <c r="AC358" s="31">
        <f t="shared" si="209"/>
        <v>3.794741587201661E-2</v>
      </c>
      <c r="AD358" s="31">
        <f t="shared" si="210"/>
        <v>5.351866920837673</v>
      </c>
      <c r="AE358" s="31">
        <f t="shared" si="211"/>
        <v>-31.193857698974885</v>
      </c>
      <c r="AF358" s="31">
        <f t="shared" si="212"/>
        <v>-162.77763768143853</v>
      </c>
      <c r="AG358" s="31">
        <f t="shared" si="235"/>
        <v>92.110410468749379</v>
      </c>
      <c r="AH358" s="31">
        <f t="shared" si="213"/>
        <v>-114.02530222796679</v>
      </c>
      <c r="AI358" s="31">
        <f t="shared" si="214"/>
        <v>-89.999886012423289</v>
      </c>
      <c r="AJ358" s="31">
        <f t="shared" si="215"/>
        <v>38.010141415525936</v>
      </c>
      <c r="AK358" s="31">
        <f t="shared" si="216"/>
        <v>89.27951157611713</v>
      </c>
      <c r="AL358" s="32">
        <f t="shared" si="217"/>
        <v>-8.2549051058763503</v>
      </c>
      <c r="AM358" s="31">
        <f t="shared" si="218"/>
        <v>-67.257286731292737</v>
      </c>
      <c r="AN358" s="31">
        <f t="shared" si="219"/>
        <v>7.8403445504321745</v>
      </c>
      <c r="AO358" s="31">
        <f t="shared" si="220"/>
        <v>-67.977661167598896</v>
      </c>
      <c r="AP358" s="30">
        <f t="shared" si="236"/>
        <v>23.609121289162623</v>
      </c>
      <c r="AQ358" s="30">
        <f t="shared" si="237"/>
        <v>-26.68237036067254</v>
      </c>
      <c r="AR358" s="31">
        <f t="shared" si="221"/>
        <v>-26.426762220052627</v>
      </c>
      <c r="AS358" s="33">
        <f t="shared" si="222"/>
        <v>-230.75529884903744</v>
      </c>
      <c r="AT358" s="31">
        <f t="shared" si="223"/>
        <v>5.2266658398025217E-7</v>
      </c>
      <c r="AU358" s="31">
        <f t="shared" si="224"/>
        <v>1.9876633941944586E-2</v>
      </c>
      <c r="AV358" s="32">
        <f t="shared" si="225"/>
        <v>-1.1219853641325492E-9</v>
      </c>
      <c r="AW358" s="31">
        <f t="shared" si="226"/>
        <v>-9.209251615879602E-4</v>
      </c>
      <c r="AX358" s="34">
        <f t="shared" si="227"/>
        <v>5.2154459861611959E-7</v>
      </c>
      <c r="AY358" s="35">
        <f t="shared" si="228"/>
        <v>1.8955708780356625E-2</v>
      </c>
      <c r="AZ358" s="10">
        <f t="shared" si="229"/>
        <v>-26.426761698508027</v>
      </c>
      <c r="BA358" s="10">
        <f t="shared" si="230"/>
        <v>-230.73634314025708</v>
      </c>
      <c r="BB358" s="10">
        <f t="shared" si="231"/>
        <v>-50.736343140257077</v>
      </c>
      <c r="BC358" s="37"/>
      <c r="BD358" s="46">
        <f t="shared" si="232"/>
        <v>-26</v>
      </c>
      <c r="BE358" s="46">
        <f t="shared" si="233"/>
        <v>-231</v>
      </c>
      <c r="BF358" s="46">
        <f t="shared" si="234"/>
        <v>-51</v>
      </c>
    </row>
    <row r="359" spans="22:58" x14ac:dyDescent="0.2">
      <c r="V359" s="29">
        <v>4.55000000000003</v>
      </c>
      <c r="W359" s="38">
        <f t="shared" si="204"/>
        <v>354813.38923360041</v>
      </c>
      <c r="X359" s="30">
        <f t="shared" si="238"/>
        <v>-0.43247621687911453</v>
      </c>
      <c r="Y359" s="31">
        <f t="shared" si="205"/>
        <v>-44.976539128889222</v>
      </c>
      <c r="Z359" s="31">
        <f t="shared" si="206"/>
        <v>-89.676928998980642</v>
      </c>
      <c r="AA359" s="31">
        <f t="shared" si="207"/>
        <v>14.169387164703815</v>
      </c>
      <c r="AB359" s="31">
        <f t="shared" si="208"/>
        <v>-78.715965837307749</v>
      </c>
      <c r="AC359" s="31">
        <f t="shared" si="209"/>
        <v>3.9727666969182653E-2</v>
      </c>
      <c r="AD359" s="31">
        <f t="shared" si="210"/>
        <v>5.4757787658389185</v>
      </c>
      <c r="AE359" s="31">
        <f t="shared" si="211"/>
        <v>-31.199900514095344</v>
      </c>
      <c r="AF359" s="31">
        <f t="shared" si="212"/>
        <v>-162.91711607044948</v>
      </c>
      <c r="AG359" s="31">
        <f t="shared" si="235"/>
        <v>92.110410468749379</v>
      </c>
      <c r="AH359" s="31">
        <f t="shared" si="213"/>
        <v>-114.22530222796603</v>
      </c>
      <c r="AI359" s="31">
        <f t="shared" si="214"/>
        <v>-89.999888607097304</v>
      </c>
      <c r="AJ359" s="31">
        <f t="shared" si="215"/>
        <v>38.210110508602583</v>
      </c>
      <c r="AK359" s="31">
        <f t="shared" si="216"/>
        <v>89.295910224643862</v>
      </c>
      <c r="AL359" s="32">
        <f t="shared" si="217"/>
        <v>-8.4255932965453795</v>
      </c>
      <c r="AM359" s="31">
        <f t="shared" si="218"/>
        <v>-67.72386207266193</v>
      </c>
      <c r="AN359" s="31">
        <f t="shared" si="219"/>
        <v>7.6696254528405561</v>
      </c>
      <c r="AO359" s="31">
        <f t="shared" si="220"/>
        <v>-68.427840455115373</v>
      </c>
      <c r="AP359" s="30">
        <f t="shared" si="236"/>
        <v>23.609121289162623</v>
      </c>
      <c r="AQ359" s="30">
        <f t="shared" si="237"/>
        <v>-26.68237036067254</v>
      </c>
      <c r="AR359" s="31">
        <f t="shared" si="221"/>
        <v>-26.603524132764704</v>
      </c>
      <c r="AS359" s="33">
        <f t="shared" si="222"/>
        <v>-231.34495652556484</v>
      </c>
      <c r="AT359" s="31">
        <f t="shared" si="223"/>
        <v>5.4729909904299333E-7</v>
      </c>
      <c r="AU359" s="31">
        <f t="shared" si="224"/>
        <v>2.0339620184467274E-2</v>
      </c>
      <c r="AV359" s="32">
        <f t="shared" si="225"/>
        <v>-1.1748632964405236E-9</v>
      </c>
      <c r="AW359" s="31">
        <f t="shared" si="226"/>
        <v>-9.4237626426415622E-4</v>
      </c>
      <c r="AX359" s="34">
        <f t="shared" si="227"/>
        <v>5.461242357465528E-7</v>
      </c>
      <c r="AY359" s="35">
        <f t="shared" si="228"/>
        <v>1.9397243920203117E-2</v>
      </c>
      <c r="AZ359" s="10">
        <f t="shared" si="229"/>
        <v>-26.603523586640467</v>
      </c>
      <c r="BA359" s="10">
        <f t="shared" si="230"/>
        <v>-231.32555928164464</v>
      </c>
      <c r="BB359" s="10">
        <f t="shared" si="231"/>
        <v>-51.325559281644644</v>
      </c>
      <c r="BC359" s="37"/>
      <c r="BD359" s="46">
        <f t="shared" si="232"/>
        <v>-27</v>
      </c>
      <c r="BE359" s="46">
        <f t="shared" si="233"/>
        <v>-231</v>
      </c>
      <c r="BF359" s="46">
        <f t="shared" si="234"/>
        <v>-51</v>
      </c>
    </row>
    <row r="360" spans="22:58" x14ac:dyDescent="0.2">
      <c r="V360" s="29">
        <v>4.5600000000000298</v>
      </c>
      <c r="W360" s="36">
        <f t="shared" si="204"/>
        <v>363078.05477012682</v>
      </c>
      <c r="X360" s="30">
        <f t="shared" si="238"/>
        <v>-0.43247621687911453</v>
      </c>
      <c r="Y360" s="31">
        <f t="shared" si="205"/>
        <v>-45.176532914266481</v>
      </c>
      <c r="Z360" s="31">
        <f t="shared" si="206"/>
        <v>-89.684282842197945</v>
      </c>
      <c r="AA360" s="31">
        <f t="shared" si="207"/>
        <v>14.361896780054559</v>
      </c>
      <c r="AB360" s="31">
        <f t="shared" si="208"/>
        <v>-78.966448115667234</v>
      </c>
      <c r="AC360" s="31">
        <f t="shared" si="209"/>
        <v>4.1591036890352769E-2</v>
      </c>
      <c r="AD360" s="31">
        <f t="shared" si="210"/>
        <v>5.6025237140023467</v>
      </c>
      <c r="AE360" s="31">
        <f t="shared" si="211"/>
        <v>-31.205521314200688</v>
      </c>
      <c r="AF360" s="31">
        <f t="shared" si="212"/>
        <v>-163.04820724386281</v>
      </c>
      <c r="AG360" s="31">
        <f t="shared" si="235"/>
        <v>92.110410468749379</v>
      </c>
      <c r="AH360" s="31">
        <f t="shared" si="213"/>
        <v>-114.42530222796529</v>
      </c>
      <c r="AI360" s="31">
        <f t="shared" si="214"/>
        <v>-89.999891142709345</v>
      </c>
      <c r="AJ360" s="31">
        <f t="shared" si="215"/>
        <v>38.410080992514594</v>
      </c>
      <c r="AK360" s="31">
        <f t="shared" si="216"/>
        <v>89.311935705827892</v>
      </c>
      <c r="AL360" s="32">
        <f t="shared" si="217"/>
        <v>-8.5974148399008783</v>
      </c>
      <c r="AM360" s="31">
        <f t="shared" si="218"/>
        <v>-68.182844587118794</v>
      </c>
      <c r="AN360" s="31">
        <f t="shared" si="219"/>
        <v>7.4977743933978047</v>
      </c>
      <c r="AO360" s="31">
        <f t="shared" si="220"/>
        <v>-68.870800024000246</v>
      </c>
      <c r="AP360" s="30">
        <f t="shared" si="236"/>
        <v>23.609121289162623</v>
      </c>
      <c r="AQ360" s="30">
        <f t="shared" si="237"/>
        <v>-26.68237036067254</v>
      </c>
      <c r="AR360" s="31">
        <f t="shared" si="221"/>
        <v>-26.7809959923128</v>
      </c>
      <c r="AS360" s="33">
        <f t="shared" si="222"/>
        <v>-231.91900726786304</v>
      </c>
      <c r="AT360" s="31">
        <f t="shared" si="223"/>
        <v>5.7309250993669594E-7</v>
      </c>
      <c r="AU360" s="31">
        <f t="shared" si="224"/>
        <v>2.0813390759212909E-2</v>
      </c>
      <c r="AV360" s="32">
        <f t="shared" si="225"/>
        <v>-1.230233050922746E-9</v>
      </c>
      <c r="AW360" s="31">
        <f t="shared" si="226"/>
        <v>-9.6432702730912855E-4</v>
      </c>
      <c r="AX360" s="34">
        <f t="shared" si="227"/>
        <v>5.718622768857732E-7</v>
      </c>
      <c r="AY360" s="35">
        <f t="shared" si="228"/>
        <v>1.9849063731903781E-2</v>
      </c>
      <c r="AZ360" s="10">
        <f t="shared" si="229"/>
        <v>-26.780995420450523</v>
      </c>
      <c r="BA360" s="10">
        <f t="shared" si="230"/>
        <v>-231.89915820413114</v>
      </c>
      <c r="BB360" s="10">
        <f t="shared" si="231"/>
        <v>-51.89915820413114</v>
      </c>
      <c r="BC360" s="48"/>
      <c r="BD360" s="46">
        <f t="shared" si="232"/>
        <v>-27</v>
      </c>
      <c r="BE360" s="46">
        <f t="shared" si="233"/>
        <v>-232</v>
      </c>
      <c r="BF360" s="46">
        <f t="shared" si="234"/>
        <v>-52</v>
      </c>
    </row>
    <row r="361" spans="22:58" x14ac:dyDescent="0.2">
      <c r="V361" s="29">
        <v>4.5700000000000296</v>
      </c>
      <c r="W361" s="38">
        <f t="shared" ref="W361:W424" si="239">10*10^V361</f>
        <v>371535.22909719788</v>
      </c>
      <c r="X361" s="30">
        <f t="shared" si="238"/>
        <v>-0.43247621687911453</v>
      </c>
      <c r="Y361" s="31">
        <f t="shared" ref="Y361:Y424" si="240">20*LOG(1/SQRT((W361/fp)^2+1))</f>
        <v>-45.376526979339538</v>
      </c>
      <c r="Z361" s="31">
        <f t="shared" ref="Z361:Z424" si="241">-180/PI()*ATAN(W361/fp)</f>
        <v>-89.691469301558257</v>
      </c>
      <c r="AA361" s="31">
        <f t="shared" ref="AA361:AA424" si="242">20*LOG(SQRT((W361/fzRHP)^2+1))</f>
        <v>14.554731438265176</v>
      </c>
      <c r="AB361" s="31">
        <f t="shared" ref="AB361:AB424" si="243">-180/PI()*ATAN(W361/fzRHP)</f>
        <v>-79.211642056295204</v>
      </c>
      <c r="AC361" s="31">
        <f t="shared" ref="AC361:AC424" si="244">20*LOG(SQRT((W361/fzESR)^2+1))</f>
        <v>4.354136821173267E-2</v>
      </c>
      <c r="AD361" s="31">
        <f t="shared" ref="AD361:AD424" si="245">180/PI()*ATAN(W361/fzESR)</f>
        <v>5.7321640026773224</v>
      </c>
      <c r="AE361" s="31">
        <f t="shared" ref="AE361:AE424" si="246">X361+Y361+AA361+AC361</f>
        <v>-31.210730389741745</v>
      </c>
      <c r="AF361" s="31">
        <f t="shared" ref="AF361:AF424" si="247">Z361+AB361+AD361</f>
        <v>-163.17094735517611</v>
      </c>
      <c r="AG361" s="31">
        <f t="shared" si="235"/>
        <v>92.110410468749379</v>
      </c>
      <c r="AH361" s="31">
        <f t="shared" ref="AH361:AH424" si="248">20*LOG(1/SQRT((W361/fp_comp1)^2+1))</f>
        <v>-114.62530222796457</v>
      </c>
      <c r="AI361" s="31">
        <f t="shared" ref="AI361:AI424" si="249">-180/PI()*ATAN(W361/fp_comp1)</f>
        <v>-89.9998936206038</v>
      </c>
      <c r="AJ361" s="31">
        <f t="shared" ref="AJ361:AJ424" si="250">20*LOG(SQRT((W361/fz_comp)^2+1))</f>
        <v>38.610052804682113</v>
      </c>
      <c r="AK361" s="31">
        <f t="shared" ref="AK361:AK424" si="251">180/PI()*ATAN(W361/fz_comp)</f>
        <v>89.327596506556219</v>
      </c>
      <c r="AL361" s="32">
        <f t="shared" ref="AL361:AL424" si="252">20*LOG(1/SQRT((W361/fp_comp2)^2+1))</f>
        <v>-8.770332868050172</v>
      </c>
      <c r="AM361" s="31">
        <f t="shared" ref="AM361:AM424" si="253">-180/PI()*ATAN(W361/fp_comp2)</f>
        <v>-68.634241942155498</v>
      </c>
      <c r="AN361" s="31">
        <f t="shared" ref="AN361:AN424" si="254">AG361+AH361+AJ361+AL361</f>
        <v>7.3248281774167516</v>
      </c>
      <c r="AO361" s="31">
        <f t="shared" ref="AO361:AO424" si="255">AI361+AK361+AM361</f>
        <v>-69.306539056203079</v>
      </c>
      <c r="AP361" s="30">
        <f t="shared" si="236"/>
        <v>23.609121289162623</v>
      </c>
      <c r="AQ361" s="30">
        <f t="shared" si="237"/>
        <v>-26.68237036067254</v>
      </c>
      <c r="AR361" s="31">
        <f t="shared" ref="AR361:AR424" si="256">AE361+AN361+AP361+AQ361</f>
        <v>-26.95915128383491</v>
      </c>
      <c r="AS361" s="33">
        <f t="shared" ref="AS361:AS424" si="257">AF361+AO361</f>
        <v>-232.47748641137918</v>
      </c>
      <c r="AT361" s="31">
        <f t="shared" ref="AT361:AT424" si="258">20*LOG(SQRT((W361/fz_ff)^2+1))</f>
        <v>6.0010152487307106E-7</v>
      </c>
      <c r="AU361" s="31">
        <f t="shared" ref="AU361:AU424" si="259">180/PI()*ATAN(W361/fz_ff)</f>
        <v>2.1298196865351973E-2</v>
      </c>
      <c r="AV361" s="32">
        <f t="shared" ref="AV361:AV424" si="260">20*LOG(1/SQRT((W361/fp_ff)^2+1))</f>
        <v>-1.2882122755302014E-9</v>
      </c>
      <c r="AW361" s="31">
        <f t="shared" ref="AW361:AW424" si="261">-180/PI()*ATAN(W361/fp_ff)</f>
        <v>-9.8678908930796973E-4</v>
      </c>
      <c r="AX361" s="34">
        <f t="shared" ref="AX361:AX424" si="262">AT361+AV361</f>
        <v>5.9881331259754087E-7</v>
      </c>
      <c r="AY361" s="35">
        <f t="shared" ref="AY361:AY424" si="263">AU361+AW361</f>
        <v>2.0311407776044003E-2</v>
      </c>
      <c r="AZ361" s="10">
        <f t="shared" ref="AZ361:AZ424" si="264">AR361+AX361</f>
        <v>-26.959150685021598</v>
      </c>
      <c r="BA361" s="10">
        <f t="shared" ref="BA361:BA424" si="265">AS361+AY361</f>
        <v>-232.45717500360314</v>
      </c>
      <c r="BB361" s="10">
        <f t="shared" ref="BB361:BB424" si="266">BA361+180</f>
        <v>-52.45717500360314</v>
      </c>
      <c r="BC361" s="37"/>
      <c r="BD361" s="46">
        <f t="shared" ref="BD361:BD424" si="267">ROUND(AZ361,0)</f>
        <v>-27</v>
      </c>
      <c r="BE361" s="46">
        <f t="shared" ref="BE361:BE424" si="268">ROUND(BA361,0)</f>
        <v>-232</v>
      </c>
      <c r="BF361" s="46">
        <f t="shared" ref="BF361:BF424" si="269">ROUND(BB361,0)</f>
        <v>-52</v>
      </c>
    </row>
    <row r="362" spans="22:58" x14ac:dyDescent="0.2">
      <c r="V362" s="29">
        <v>4.5800000000000303</v>
      </c>
      <c r="W362" s="38">
        <f t="shared" si="239"/>
        <v>380189.39632058778</v>
      </c>
      <c r="X362" s="30">
        <f t="shared" si="238"/>
        <v>-0.43247621687911453</v>
      </c>
      <c r="Y362" s="31">
        <f t="shared" si="240"/>
        <v>-45.576521311520757</v>
      </c>
      <c r="Z362" s="31">
        <f t="shared" si="241"/>
        <v>-89.698492186512496</v>
      </c>
      <c r="AA362" s="31">
        <f t="shared" si="242"/>
        <v>14.747877536467405</v>
      </c>
      <c r="AB362" s="31">
        <f t="shared" si="243"/>
        <v>-79.451641723809303</v>
      </c>
      <c r="AC362" s="31">
        <f t="shared" si="244"/>
        <v>4.5582677506190453E-2</v>
      </c>
      <c r="AD362" s="31">
        <f t="shared" si="245"/>
        <v>5.8647630563112809</v>
      </c>
      <c r="AE362" s="31">
        <f t="shared" si="246"/>
        <v>-31.215537314426278</v>
      </c>
      <c r="AF362" s="31">
        <f t="shared" si="247"/>
        <v>-163.28537085401052</v>
      </c>
      <c r="AG362" s="31">
        <f t="shared" si="235"/>
        <v>92.110410468749379</v>
      </c>
      <c r="AH362" s="31">
        <f t="shared" si="248"/>
        <v>-114.8253022279639</v>
      </c>
      <c r="AI362" s="31">
        <f t="shared" si="249"/>
        <v>-89.999896042094491</v>
      </c>
      <c r="AJ362" s="31">
        <f t="shared" si="250"/>
        <v>38.810025885340323</v>
      </c>
      <c r="AK362" s="31">
        <f t="shared" si="251"/>
        <v>89.342900921027109</v>
      </c>
      <c r="AL362" s="32">
        <f t="shared" si="252"/>
        <v>-8.9443111768060373</v>
      </c>
      <c r="AM362" s="31">
        <f t="shared" si="253"/>
        <v>-69.078069274225854</v>
      </c>
      <c r="AN362" s="31">
        <f t="shared" si="254"/>
        <v>7.1508229493197621</v>
      </c>
      <c r="AO362" s="31">
        <f t="shared" si="255"/>
        <v>-69.735064395293236</v>
      </c>
      <c r="AP362" s="30">
        <f t="shared" si="236"/>
        <v>23.609121289162623</v>
      </c>
      <c r="AQ362" s="30">
        <f t="shared" si="237"/>
        <v>-26.68237036067254</v>
      </c>
      <c r="AR362" s="31">
        <f t="shared" si="256"/>
        <v>-27.137963436616435</v>
      </c>
      <c r="AS362" s="33">
        <f t="shared" si="257"/>
        <v>-233.02043524930377</v>
      </c>
      <c r="AT362" s="31">
        <f t="shared" si="258"/>
        <v>6.2838343646007689E-7</v>
      </c>
      <c r="AU362" s="31">
        <f t="shared" si="259"/>
        <v>2.1794295553221387E-2</v>
      </c>
      <c r="AV362" s="32">
        <f t="shared" si="260"/>
        <v>-1.3489244041786796E-9</v>
      </c>
      <c r="AW362" s="31">
        <f t="shared" si="261"/>
        <v>-1.009774359943249E-3</v>
      </c>
      <c r="AX362" s="34">
        <f t="shared" si="262"/>
        <v>6.2703451205589817E-7</v>
      </c>
      <c r="AY362" s="35">
        <f t="shared" si="263"/>
        <v>2.0784521193278137E-2</v>
      </c>
      <c r="AZ362" s="10">
        <f t="shared" si="264"/>
        <v>-27.137962809581921</v>
      </c>
      <c r="BA362" s="10">
        <f t="shared" si="265"/>
        <v>-232.99965072811048</v>
      </c>
      <c r="BB362" s="10">
        <f t="shared" si="266"/>
        <v>-52.999650728110481</v>
      </c>
      <c r="BC362" s="37"/>
      <c r="BD362" s="46">
        <f t="shared" si="267"/>
        <v>-27</v>
      </c>
      <c r="BE362" s="46">
        <f t="shared" si="268"/>
        <v>-233</v>
      </c>
      <c r="BF362" s="46">
        <f t="shared" si="269"/>
        <v>-53</v>
      </c>
    </row>
    <row r="363" spans="22:58" x14ac:dyDescent="0.2">
      <c r="V363" s="29">
        <v>4.5900000000000301</v>
      </c>
      <c r="W363" s="36">
        <f t="shared" si="239"/>
        <v>389045.14499430778</v>
      </c>
      <c r="X363" s="30">
        <f t="shared" si="238"/>
        <v>-0.43247621687911453</v>
      </c>
      <c r="Y363" s="31">
        <f t="shared" si="240"/>
        <v>-45.776515898788929</v>
      </c>
      <c r="Z363" s="31">
        <f t="shared" si="241"/>
        <v>-89.705355219842616</v>
      </c>
      <c r="AA363" s="31">
        <f t="shared" si="242"/>
        <v>14.941321998252125</v>
      </c>
      <c r="AB363" s="31">
        <f t="shared" si="243"/>
        <v>-79.686540664704339</v>
      </c>
      <c r="AC363" s="31">
        <f t="shared" si="244"/>
        <v>4.7719162874387537E-2</v>
      </c>
      <c r="AD363" s="31">
        <f t="shared" si="245"/>
        <v>6.0003854960267677</v>
      </c>
      <c r="AE363" s="31">
        <f t="shared" si="246"/>
        <v>-31.219950954541535</v>
      </c>
      <c r="AF363" s="31">
        <f t="shared" si="247"/>
        <v>-163.39151038852017</v>
      </c>
      <c r="AG363" s="31">
        <f t="shared" si="235"/>
        <v>92.110410468749379</v>
      </c>
      <c r="AH363" s="31">
        <f t="shared" si="248"/>
        <v>-115.02530222796325</v>
      </c>
      <c r="AI363" s="31">
        <f t="shared" si="249"/>
        <v>-89.999898408465327</v>
      </c>
      <c r="AJ363" s="31">
        <f t="shared" si="250"/>
        <v>39.010000177412714</v>
      </c>
      <c r="AK363" s="31">
        <f t="shared" si="251"/>
        <v>89.357857055102997</v>
      </c>
      <c r="AL363" s="32">
        <f t="shared" si="252"/>
        <v>-9.1193142568092647</v>
      </c>
      <c r="AM363" s="31">
        <f t="shared" si="253"/>
        <v>-69.514348795407997</v>
      </c>
      <c r="AN363" s="31">
        <f t="shared" si="254"/>
        <v>6.975794161389576</v>
      </c>
      <c r="AO363" s="31">
        <f t="shared" si="255"/>
        <v>-70.156390148770328</v>
      </c>
      <c r="AP363" s="30">
        <f t="shared" si="236"/>
        <v>23.609121289162623</v>
      </c>
      <c r="AQ363" s="30">
        <f t="shared" si="237"/>
        <v>-26.68237036067254</v>
      </c>
      <c r="AR363" s="31">
        <f t="shared" si="256"/>
        <v>-27.317405864661875</v>
      </c>
      <c r="AS363" s="33">
        <f t="shared" si="257"/>
        <v>-233.5479005372905</v>
      </c>
      <c r="AT363" s="31">
        <f t="shared" si="258"/>
        <v>6.5799823356377447E-7</v>
      </c>
      <c r="AU363" s="31">
        <f t="shared" si="259"/>
        <v>2.2301949860614276E-2</v>
      </c>
      <c r="AV363" s="32">
        <f t="shared" si="260"/>
        <v>-1.4124967280938441E-9</v>
      </c>
      <c r="AW363" s="31">
        <f t="shared" si="261"/>
        <v>-1.0332950263096687E-3</v>
      </c>
      <c r="AX363" s="34">
        <f t="shared" si="262"/>
        <v>6.5658573683568061E-7</v>
      </c>
      <c r="AY363" s="35">
        <f t="shared" si="263"/>
        <v>2.1268654834304606E-2</v>
      </c>
      <c r="AZ363" s="10">
        <f t="shared" si="264"/>
        <v>-27.317405208076138</v>
      </c>
      <c r="BA363" s="10">
        <f t="shared" si="265"/>
        <v>-233.5266318824562</v>
      </c>
      <c r="BB363" s="10">
        <f t="shared" si="266"/>
        <v>-53.526631882456201</v>
      </c>
      <c r="BC363" s="48"/>
      <c r="BD363" s="46">
        <f t="shared" si="267"/>
        <v>-27</v>
      </c>
      <c r="BE363" s="46">
        <f t="shared" si="268"/>
        <v>-234</v>
      </c>
      <c r="BF363" s="46">
        <f t="shared" si="269"/>
        <v>-54</v>
      </c>
    </row>
    <row r="364" spans="22:58" x14ac:dyDescent="0.2">
      <c r="V364" s="29">
        <v>4.6000000000000298</v>
      </c>
      <c r="W364" s="38">
        <f t="shared" si="239"/>
        <v>398107.17055352498</v>
      </c>
      <c r="X364" s="30">
        <f t="shared" si="238"/>
        <v>-0.43247621687911453</v>
      </c>
      <c r="Y364" s="31">
        <f t="shared" si="240"/>
        <v>-45.976510729663858</v>
      </c>
      <c r="Z364" s="31">
        <f t="shared" si="241"/>
        <v>-89.712062039631547</v>
      </c>
      <c r="AA364" s="31">
        <f t="shared" si="242"/>
        <v>15.13505225696014</v>
      </c>
      <c r="AB364" s="31">
        <f t="shared" si="243"/>
        <v>-79.91643182450845</v>
      </c>
      <c r="AC364" s="31">
        <f t="shared" si="244"/>
        <v>4.9955211768601349E-2</v>
      </c>
      <c r="AD364" s="31">
        <f t="shared" si="245"/>
        <v>6.1390971482132066</v>
      </c>
      <c r="AE364" s="31">
        <f t="shared" si="246"/>
        <v>-31.223979477814233</v>
      </c>
      <c r="AF364" s="31">
        <f t="shared" si="247"/>
        <v>-163.4893967159268</v>
      </c>
      <c r="AG364" s="31">
        <f t="shared" si="235"/>
        <v>92.110410468749379</v>
      </c>
      <c r="AH364" s="31">
        <f t="shared" si="248"/>
        <v>-115.22530222796264</v>
      </c>
      <c r="AI364" s="31">
        <f t="shared" si="249"/>
        <v>-89.99990072097097</v>
      </c>
      <c r="AJ364" s="31">
        <f t="shared" si="250"/>
        <v>39.209975626390388</v>
      </c>
      <c r="AK364" s="31">
        <f t="shared" si="251"/>
        <v>89.37247283056675</v>
      </c>
      <c r="AL364" s="32">
        <f t="shared" si="252"/>
        <v>-9.2953073205376917</v>
      </c>
      <c r="AM364" s="31">
        <f t="shared" si="253"/>
        <v>-69.943109402548771</v>
      </c>
      <c r="AN364" s="31">
        <f t="shared" si="254"/>
        <v>6.799776546639432</v>
      </c>
      <c r="AO364" s="31">
        <f t="shared" si="255"/>
        <v>-70.570537292952991</v>
      </c>
      <c r="AP364" s="30">
        <f t="shared" si="236"/>
        <v>23.609121289162623</v>
      </c>
      <c r="AQ364" s="30">
        <f t="shared" si="237"/>
        <v>-26.68237036067254</v>
      </c>
      <c r="AR364" s="31">
        <f t="shared" si="256"/>
        <v>-27.497452002684717</v>
      </c>
      <c r="AS364" s="33">
        <f t="shared" si="257"/>
        <v>-234.05993400887979</v>
      </c>
      <c r="AT364" s="31">
        <f t="shared" si="258"/>
        <v>6.8900873245671932E-7</v>
      </c>
      <c r="AU364" s="31">
        <f t="shared" si="259"/>
        <v>2.2821428952245041E-2</v>
      </c>
      <c r="AV364" s="32">
        <f t="shared" si="260"/>
        <v>-1.4790661817760313E-9</v>
      </c>
      <c r="AW364" s="31">
        <f t="shared" si="261"/>
        <v>-1.0573635593758386E-3</v>
      </c>
      <c r="AX364" s="34">
        <f t="shared" si="262"/>
        <v>6.8752966627494332E-7</v>
      </c>
      <c r="AY364" s="35">
        <f t="shared" si="263"/>
        <v>2.1764065392869202E-2</v>
      </c>
      <c r="AZ364" s="10">
        <f t="shared" si="264"/>
        <v>-27.49745131515505</v>
      </c>
      <c r="BA364" s="10">
        <f t="shared" si="265"/>
        <v>-234.03816994348693</v>
      </c>
      <c r="BB364" s="10">
        <f t="shared" si="266"/>
        <v>-54.038169943486935</v>
      </c>
      <c r="BC364" s="37"/>
      <c r="BD364" s="46">
        <f t="shared" si="267"/>
        <v>-27</v>
      </c>
      <c r="BE364" s="46">
        <f t="shared" si="268"/>
        <v>-234</v>
      </c>
      <c r="BF364" s="46">
        <f t="shared" si="269"/>
        <v>-54</v>
      </c>
    </row>
    <row r="365" spans="22:58" x14ac:dyDescent="0.2">
      <c r="V365" s="29">
        <v>4.6100000000000296</v>
      </c>
      <c r="W365" s="38">
        <f t="shared" si="239"/>
        <v>407380.27780414105</v>
      </c>
      <c r="X365" s="30">
        <f t="shared" si="238"/>
        <v>-0.43247621687911453</v>
      </c>
      <c r="Y365" s="31">
        <f t="shared" si="240"/>
        <v>-46.176505793182002</v>
      </c>
      <c r="Z365" s="31">
        <f t="shared" si="241"/>
        <v>-89.718616201188297</v>
      </c>
      <c r="AA365" s="31">
        <f t="shared" si="242"/>
        <v>15.329056239178593</v>
      </c>
      <c r="AB365" s="31">
        <f t="shared" si="243"/>
        <v>-80.141407471764921</v>
      </c>
      <c r="AC365" s="31">
        <f t="shared" si="244"/>
        <v>5.2295409117295868E-2</v>
      </c>
      <c r="AD365" s="31">
        <f t="shared" si="245"/>
        <v>6.2809650520335643</v>
      </c>
      <c r="AE365" s="31">
        <f t="shared" si="246"/>
        <v>-31.227630361765232</v>
      </c>
      <c r="AF365" s="31">
        <f t="shared" si="247"/>
        <v>-163.57905862091965</v>
      </c>
      <c r="AG365" s="31">
        <f t="shared" si="235"/>
        <v>92.110410468749379</v>
      </c>
      <c r="AH365" s="31">
        <f t="shared" si="248"/>
        <v>-115.42530222796205</v>
      </c>
      <c r="AI365" s="31">
        <f t="shared" si="249"/>
        <v>-89.999902980837575</v>
      </c>
      <c r="AJ365" s="31">
        <f t="shared" si="250"/>
        <v>39.409952180216528</v>
      </c>
      <c r="AK365" s="31">
        <f t="shared" si="251"/>
        <v>89.386755989282918</v>
      </c>
      <c r="AL365" s="32">
        <f t="shared" si="252"/>
        <v>-9.4722563253888943</v>
      </c>
      <c r="AM365" s="31">
        <f t="shared" si="253"/>
        <v>-70.364386290473931</v>
      </c>
      <c r="AN365" s="31">
        <f t="shared" si="254"/>
        <v>6.6228040956149634</v>
      </c>
      <c r="AO365" s="31">
        <f t="shared" si="255"/>
        <v>-70.977533282028588</v>
      </c>
      <c r="AP365" s="30">
        <f t="shared" si="236"/>
        <v>23.609121289162623</v>
      </c>
      <c r="AQ365" s="30">
        <f t="shared" si="237"/>
        <v>-26.68237036067254</v>
      </c>
      <c r="AR365" s="31">
        <f t="shared" si="256"/>
        <v>-27.678075337660186</v>
      </c>
      <c r="AS365" s="33">
        <f t="shared" si="257"/>
        <v>-234.55659190294824</v>
      </c>
      <c r="AT365" s="31">
        <f t="shared" si="258"/>
        <v>7.2148070989499227E-7</v>
      </c>
      <c r="AU365" s="31">
        <f t="shared" si="259"/>
        <v>2.3353008262462376E-2</v>
      </c>
      <c r="AV365" s="32">
        <f t="shared" si="260"/>
        <v>-1.5487716283805185E-9</v>
      </c>
      <c r="AW365" s="31">
        <f t="shared" si="261"/>
        <v>-1.0819927205965418E-3</v>
      </c>
      <c r="AX365" s="34">
        <f t="shared" si="262"/>
        <v>7.1993193826661178E-7</v>
      </c>
      <c r="AY365" s="35">
        <f t="shared" si="263"/>
        <v>2.2271015541865835E-2</v>
      </c>
      <c r="AZ365" s="10">
        <f t="shared" si="264"/>
        <v>-27.678074617728246</v>
      </c>
      <c r="BA365" s="10">
        <f t="shared" si="265"/>
        <v>-234.53432088740638</v>
      </c>
      <c r="BB365" s="10">
        <f t="shared" si="266"/>
        <v>-54.534320887406381</v>
      </c>
      <c r="BC365" s="37"/>
      <c r="BD365" s="46">
        <f t="shared" si="267"/>
        <v>-28</v>
      </c>
      <c r="BE365" s="46">
        <f t="shared" si="268"/>
        <v>-235</v>
      </c>
      <c r="BF365" s="46">
        <f t="shared" si="269"/>
        <v>-55</v>
      </c>
    </row>
    <row r="366" spans="22:58" x14ac:dyDescent="0.2">
      <c r="V366" s="29">
        <v>4.6200000000000303</v>
      </c>
      <c r="W366" s="36">
        <f t="shared" si="239"/>
        <v>416869.38347036514</v>
      </c>
      <c r="X366" s="30">
        <f t="shared" si="238"/>
        <v>-0.43247621687911453</v>
      </c>
      <c r="Y366" s="31">
        <f t="shared" si="240"/>
        <v>-46.376501078873204</v>
      </c>
      <c r="Z366" s="31">
        <f t="shared" si="241"/>
        <v>-89.725021178929566</v>
      </c>
      <c r="AA366" s="31">
        <f t="shared" si="242"/>
        <v>15.523322348473933</v>
      </c>
      <c r="AB366" s="31">
        <f t="shared" si="243"/>
        <v>-80.361559128488736</v>
      </c>
      <c r="AC366" s="31">
        <f t="shared" si="244"/>
        <v>5.4744545758526136E-2</v>
      </c>
      <c r="AD366" s="31">
        <f t="shared" si="245"/>
        <v>6.4260574657399552</v>
      </c>
      <c r="AE366" s="31">
        <f t="shared" si="246"/>
        <v>-31.230910401519861</v>
      </c>
      <c r="AF366" s="31">
        <f t="shared" si="247"/>
        <v>-163.66052284167836</v>
      </c>
      <c r="AG366" s="31">
        <f t="shared" si="235"/>
        <v>92.110410468749379</v>
      </c>
      <c r="AH366" s="31">
        <f t="shared" si="248"/>
        <v>-115.62530222796153</v>
      </c>
      <c r="AI366" s="31">
        <f t="shared" si="249"/>
        <v>-89.999905189263345</v>
      </c>
      <c r="AJ366" s="31">
        <f t="shared" si="250"/>
        <v>39.609929789176171</v>
      </c>
      <c r="AK366" s="31">
        <f t="shared" si="251"/>
        <v>89.400714097266274</v>
      </c>
      <c r="AL366" s="32">
        <f t="shared" si="252"/>
        <v>-9.6501279930326778</v>
      </c>
      <c r="AM366" s="31">
        <f t="shared" si="253"/>
        <v>-70.778220570687466</v>
      </c>
      <c r="AN366" s="31">
        <f t="shared" si="254"/>
        <v>6.4449100369313452</v>
      </c>
      <c r="AO366" s="31">
        <f t="shared" si="255"/>
        <v>-71.377411662684537</v>
      </c>
      <c r="AP366" s="30">
        <f t="shared" si="236"/>
        <v>23.609121289162623</v>
      </c>
      <c r="AQ366" s="30">
        <f t="shared" si="237"/>
        <v>-26.68237036067254</v>
      </c>
      <c r="AR366" s="31">
        <f t="shared" si="256"/>
        <v>-27.859249436098434</v>
      </c>
      <c r="AS366" s="33">
        <f t="shared" si="257"/>
        <v>-235.03793450436291</v>
      </c>
      <c r="AT366" s="31">
        <f t="shared" si="258"/>
        <v>7.5548304583849265E-7</v>
      </c>
      <c r="AU366" s="31">
        <f t="shared" si="259"/>
        <v>2.3896969641286608E-2</v>
      </c>
      <c r="AV366" s="32">
        <f t="shared" si="260"/>
        <v>-1.6217635029921917E-9</v>
      </c>
      <c r="AW366" s="31">
        <f t="shared" si="261"/>
        <v>-1.1071955686790284E-3</v>
      </c>
      <c r="AX366" s="34">
        <f t="shared" si="262"/>
        <v>7.5386128233550048E-7</v>
      </c>
      <c r="AY366" s="35">
        <f t="shared" si="263"/>
        <v>2.2789774072607578E-2</v>
      </c>
      <c r="AZ366" s="10">
        <f t="shared" si="264"/>
        <v>-27.859248682237151</v>
      </c>
      <c r="BA366" s="10">
        <f t="shared" si="265"/>
        <v>-235.0151447302903</v>
      </c>
      <c r="BB366" s="10">
        <f t="shared" si="266"/>
        <v>-55.015144730290302</v>
      </c>
      <c r="BC366" s="48"/>
      <c r="BD366" s="46">
        <f t="shared" si="267"/>
        <v>-28</v>
      </c>
      <c r="BE366" s="46">
        <f t="shared" si="268"/>
        <v>-235</v>
      </c>
      <c r="BF366" s="46">
        <f t="shared" si="269"/>
        <v>-55</v>
      </c>
    </row>
    <row r="367" spans="22:58" x14ac:dyDescent="0.2">
      <c r="V367" s="29">
        <v>4.6300000000000301</v>
      </c>
      <c r="W367" s="38">
        <f t="shared" si="239"/>
        <v>426579.51880162227</v>
      </c>
      <c r="X367" s="30">
        <f t="shared" si="238"/>
        <v>-0.43247621687911453</v>
      </c>
      <c r="Y367" s="31">
        <f t="shared" si="240"/>
        <v>-46.576496576738442</v>
      </c>
      <c r="Z367" s="31">
        <f t="shared" si="241"/>
        <v>-89.731280368218663</v>
      </c>
      <c r="AA367" s="31">
        <f t="shared" si="242"/>
        <v>15.717839449387917</v>
      </c>
      <c r="AB367" s="31">
        <f t="shared" si="243"/>
        <v>-80.576977506754957</v>
      </c>
      <c r="AC367" s="31">
        <f t="shared" si="244"/>
        <v>5.7307627189927164E-2</v>
      </c>
      <c r="AD367" s="31">
        <f t="shared" si="245"/>
        <v>6.5744438716849629</v>
      </c>
      <c r="AE367" s="31">
        <f t="shared" si="246"/>
        <v>-31.233825717039714</v>
      </c>
      <c r="AF367" s="31">
        <f t="shared" si="247"/>
        <v>-163.73381400328864</v>
      </c>
      <c r="AG367" s="31">
        <f t="shared" si="235"/>
        <v>92.110410468749379</v>
      </c>
      <c r="AH367" s="31">
        <f t="shared" si="248"/>
        <v>-115.82530222796096</v>
      </c>
      <c r="AI367" s="31">
        <f t="shared" si="249"/>
        <v>-89.999907347419196</v>
      </c>
      <c r="AJ367" s="31">
        <f t="shared" si="250"/>
        <v>39.80990840579085</v>
      </c>
      <c r="AK367" s="31">
        <f t="shared" si="251"/>
        <v>89.414354548659489</v>
      </c>
      <c r="AL367" s="32">
        <f t="shared" si="252"/>
        <v>-9.8288898252347874</v>
      </c>
      <c r="AM367" s="31">
        <f t="shared" si="253"/>
        <v>-71.184658896823009</v>
      </c>
      <c r="AN367" s="31">
        <f t="shared" si="254"/>
        <v>6.2661268213444803</v>
      </c>
      <c r="AO367" s="31">
        <f t="shared" si="255"/>
        <v>-71.770211695582717</v>
      </c>
      <c r="AP367" s="30">
        <f t="shared" si="236"/>
        <v>23.609121289162623</v>
      </c>
      <c r="AQ367" s="30">
        <f t="shared" si="237"/>
        <v>-26.68237036067254</v>
      </c>
      <c r="AR367" s="31">
        <f t="shared" si="256"/>
        <v>-28.040947967205152</v>
      </c>
      <c r="AS367" s="33">
        <f t="shared" si="257"/>
        <v>-235.50402569887137</v>
      </c>
      <c r="AT367" s="31">
        <f t="shared" si="258"/>
        <v>7.9108786231390305E-7</v>
      </c>
      <c r="AU367" s="31">
        <f t="shared" si="259"/>
        <v>2.4453601503848382E-2</v>
      </c>
      <c r="AV367" s="32">
        <f t="shared" si="260"/>
        <v>-1.6981960980058125E-9</v>
      </c>
      <c r="AW367" s="31">
        <f t="shared" si="261"/>
        <v>-1.1329854665069054E-3</v>
      </c>
      <c r="AX367" s="34">
        <f t="shared" si="262"/>
        <v>7.8938966621589727E-7</v>
      </c>
      <c r="AY367" s="35">
        <f t="shared" si="263"/>
        <v>2.3320616037341476E-2</v>
      </c>
      <c r="AZ367" s="10">
        <f t="shared" si="264"/>
        <v>-28.040947177815486</v>
      </c>
      <c r="BA367" s="10">
        <f t="shared" si="265"/>
        <v>-235.48070508283402</v>
      </c>
      <c r="BB367" s="10">
        <f t="shared" si="266"/>
        <v>-55.480705082834021</v>
      </c>
      <c r="BC367" s="37"/>
      <c r="BD367" s="46">
        <f t="shared" si="267"/>
        <v>-28</v>
      </c>
      <c r="BE367" s="46">
        <f t="shared" si="268"/>
        <v>-235</v>
      </c>
      <c r="BF367" s="46">
        <f t="shared" si="269"/>
        <v>-55</v>
      </c>
    </row>
    <row r="368" spans="22:58" x14ac:dyDescent="0.2">
      <c r="V368" s="29">
        <v>4.6400000000000299</v>
      </c>
      <c r="W368" s="38">
        <f t="shared" si="239"/>
        <v>436515.83224019624</v>
      </c>
      <c r="X368" s="30">
        <f t="shared" si="238"/>
        <v>-0.43247621687911453</v>
      </c>
      <c r="Y368" s="31">
        <f t="shared" si="240"/>
        <v>-46.776492277228783</v>
      </c>
      <c r="Z368" s="31">
        <f t="shared" si="241"/>
        <v>-89.737397087162663</v>
      </c>
      <c r="AA368" s="31">
        <f t="shared" si="242"/>
        <v>15.912596851720004</v>
      </c>
      <c r="AB368" s="31">
        <f t="shared" si="243"/>
        <v>-80.787752451086803</v>
      </c>
      <c r="AC368" s="31">
        <f t="shared" si="244"/>
        <v>5.9989882642955544E-2</v>
      </c>
      <c r="AD368" s="31">
        <f t="shared" si="245"/>
        <v>6.7261949799084233</v>
      </c>
      <c r="AE368" s="31">
        <f t="shared" si="246"/>
        <v>-31.23638175974494</v>
      </c>
      <c r="AF368" s="31">
        <f t="shared" si="247"/>
        <v>-163.79895455834105</v>
      </c>
      <c r="AG368" s="31">
        <f t="shared" si="235"/>
        <v>92.110410468749379</v>
      </c>
      <c r="AH368" s="31">
        <f t="shared" si="248"/>
        <v>-116.02530222796045</v>
      </c>
      <c r="AI368" s="31">
        <f t="shared" si="249"/>
        <v>-89.999909456449416</v>
      </c>
      <c r="AJ368" s="31">
        <f t="shared" si="250"/>
        <v>40.009887984718127</v>
      </c>
      <c r="AK368" s="31">
        <f t="shared" si="251"/>
        <v>89.427684569622031</v>
      </c>
      <c r="AL368" s="32">
        <f t="shared" si="252"/>
        <v>-10.008510116357424</v>
      </c>
      <c r="AM368" s="31">
        <f t="shared" si="253"/>
        <v>-71.583753097958279</v>
      </c>
      <c r="AN368" s="31">
        <f t="shared" si="254"/>
        <v>6.0864861091496287</v>
      </c>
      <c r="AO368" s="31">
        <f t="shared" si="255"/>
        <v>-72.155977984785665</v>
      </c>
      <c r="AP368" s="30">
        <f t="shared" si="236"/>
        <v>23.609121289162623</v>
      </c>
      <c r="AQ368" s="30">
        <f t="shared" si="237"/>
        <v>-26.68237036067254</v>
      </c>
      <c r="AR368" s="31">
        <f t="shared" si="256"/>
        <v>-28.223144722105229</v>
      </c>
      <c r="AS368" s="33">
        <f t="shared" si="257"/>
        <v>-235.95493254312672</v>
      </c>
      <c r="AT368" s="31">
        <f t="shared" si="258"/>
        <v>8.2837068156418528E-7</v>
      </c>
      <c r="AU368" s="31">
        <f t="shared" si="259"/>
        <v>2.5023198983308716E-2</v>
      </c>
      <c r="AV368" s="32">
        <f t="shared" si="260"/>
        <v>-1.7782294917809521E-9</v>
      </c>
      <c r="AW368" s="31">
        <f t="shared" si="261"/>
        <v>-1.1593760882253356E-3</v>
      </c>
      <c r="AX368" s="34">
        <f t="shared" si="262"/>
        <v>8.2659245207240437E-7</v>
      </c>
      <c r="AY368" s="35">
        <f t="shared" si="263"/>
        <v>2.3863822895083379E-2</v>
      </c>
      <c r="AZ368" s="10">
        <f t="shared" si="264"/>
        <v>-28.223143895512777</v>
      </c>
      <c r="BA368" s="10">
        <f t="shared" si="265"/>
        <v>-235.93106872023162</v>
      </c>
      <c r="BB368" s="10">
        <f t="shared" si="266"/>
        <v>-55.931068720231622</v>
      </c>
      <c r="BC368" s="37"/>
      <c r="BD368" s="46">
        <f t="shared" si="267"/>
        <v>-28</v>
      </c>
      <c r="BE368" s="46">
        <f t="shared" si="268"/>
        <v>-236</v>
      </c>
      <c r="BF368" s="46">
        <f t="shared" si="269"/>
        <v>-56</v>
      </c>
    </row>
    <row r="369" spans="22:58" x14ac:dyDescent="0.2">
      <c r="V369" s="29">
        <v>4.6500000000000297</v>
      </c>
      <c r="W369" s="36">
        <f t="shared" si="239"/>
        <v>446683.59215099411</v>
      </c>
      <c r="X369" s="30">
        <f t="shared" si="238"/>
        <v>-0.43247621687911453</v>
      </c>
      <c r="Y369" s="31">
        <f t="shared" si="240"/>
        <v>-46.976488171224972</v>
      </c>
      <c r="Z369" s="31">
        <f t="shared" si="241"/>
        <v>-89.743374578368886</v>
      </c>
      <c r="AA369" s="31">
        <f t="shared" si="242"/>
        <v>16.107584295115366</v>
      </c>
      <c r="AB369" s="31">
        <f t="shared" si="243"/>
        <v>-80.99397288631927</v>
      </c>
      <c r="AC369" s="31">
        <f t="shared" si="244"/>
        <v>6.2796774488718649E-2</v>
      </c>
      <c r="AD369" s="31">
        <f t="shared" si="245"/>
        <v>6.8813827301711781</v>
      </c>
      <c r="AE369" s="31">
        <f t="shared" si="246"/>
        <v>-31.238583318500005</v>
      </c>
      <c r="AF369" s="31">
        <f t="shared" si="247"/>
        <v>-163.85596473451699</v>
      </c>
      <c r="AG369" s="31">
        <f t="shared" si="235"/>
        <v>92.110410468749379</v>
      </c>
      <c r="AH369" s="31">
        <f t="shared" si="248"/>
        <v>-116.22530222795996</v>
      </c>
      <c r="AI369" s="31">
        <f t="shared" si="249"/>
        <v>-89.999911517472242</v>
      </c>
      <c r="AJ369" s="31">
        <f t="shared" si="250"/>
        <v>40.209868482655438</v>
      </c>
      <c r="AK369" s="31">
        <f t="shared" si="251"/>
        <v>89.440711222131995</v>
      </c>
      <c r="AL369" s="32">
        <f t="shared" si="252"/>
        <v>-10.188957962742837</v>
      </c>
      <c r="AM369" s="31">
        <f t="shared" si="253"/>
        <v>-71.975559820755464</v>
      </c>
      <c r="AN369" s="31">
        <f t="shared" si="254"/>
        <v>5.9060187607020218</v>
      </c>
      <c r="AO369" s="31">
        <f t="shared" si="255"/>
        <v>-72.534760116095711</v>
      </c>
      <c r="AP369" s="30">
        <f t="shared" si="236"/>
        <v>23.609121289162623</v>
      </c>
      <c r="AQ369" s="30">
        <f t="shared" si="237"/>
        <v>-26.68237036067254</v>
      </c>
      <c r="AR369" s="31">
        <f t="shared" si="256"/>
        <v>-28.4058136293079</v>
      </c>
      <c r="AS369" s="33">
        <f t="shared" si="257"/>
        <v>-236.39072485061268</v>
      </c>
      <c r="AT369" s="31">
        <f t="shared" si="258"/>
        <v>8.6741058419805707E-7</v>
      </c>
      <c r="AU369" s="31">
        <f t="shared" si="259"/>
        <v>2.5606064087340091E-2</v>
      </c>
      <c r="AV369" s="32">
        <f t="shared" si="260"/>
        <v>-1.8620334059518601E-9</v>
      </c>
      <c r="AW369" s="31">
        <f t="shared" si="261"/>
        <v>-1.1863814264912282E-3</v>
      </c>
      <c r="AX369" s="34">
        <f t="shared" si="262"/>
        <v>8.6554855079210524E-7</v>
      </c>
      <c r="AY369" s="35">
        <f t="shared" si="263"/>
        <v>2.4419682660848863E-2</v>
      </c>
      <c r="AZ369" s="10">
        <f t="shared" si="264"/>
        <v>-28.40581276375935</v>
      </c>
      <c r="BA369" s="10">
        <f t="shared" si="265"/>
        <v>-236.36630516795182</v>
      </c>
      <c r="BB369" s="10">
        <f t="shared" si="266"/>
        <v>-56.366305167951822</v>
      </c>
      <c r="BC369" s="48"/>
      <c r="BD369" s="46">
        <f t="shared" si="267"/>
        <v>-28</v>
      </c>
      <c r="BE369" s="46">
        <f t="shared" si="268"/>
        <v>-236</v>
      </c>
      <c r="BF369" s="46">
        <f t="shared" si="269"/>
        <v>-56</v>
      </c>
    </row>
    <row r="370" spans="22:58" x14ac:dyDescent="0.2">
      <c r="V370" s="29">
        <v>4.6600000000000303</v>
      </c>
      <c r="W370" s="38">
        <f t="shared" si="239"/>
        <v>457088.18961490749</v>
      </c>
      <c r="X370" s="30">
        <f t="shared" si="238"/>
        <v>-0.43247621687911453</v>
      </c>
      <c r="Y370" s="31">
        <f t="shared" si="240"/>
        <v>-47.176484250018156</v>
      </c>
      <c r="Z370" s="31">
        <f t="shared" si="241"/>
        <v>-89.749216010661513</v>
      </c>
      <c r="AA370" s="31">
        <f t="shared" si="242"/>
        <v>16.302791933975531</v>
      </c>
      <c r="AB370" s="31">
        <f t="shared" si="243"/>
        <v>-81.195726770627246</v>
      </c>
      <c r="AC370" s="31">
        <f t="shared" si="244"/>
        <v>6.573400798236155E-2</v>
      </c>
      <c r="AD370" s="31">
        <f t="shared" si="245"/>
        <v>7.0400802923000461</v>
      </c>
      <c r="AE370" s="31">
        <f t="shared" si="246"/>
        <v>-31.240434524939381</v>
      </c>
      <c r="AF370" s="31">
        <f t="shared" si="247"/>
        <v>-163.90486248898873</v>
      </c>
      <c r="AG370" s="31">
        <f t="shared" si="235"/>
        <v>92.110410468749379</v>
      </c>
      <c r="AH370" s="31">
        <f t="shared" si="248"/>
        <v>-116.42530222795952</v>
      </c>
      <c r="AI370" s="31">
        <f t="shared" si="249"/>
        <v>-89.999913531580475</v>
      </c>
      <c r="AJ370" s="31">
        <f t="shared" si="250"/>
        <v>40.409849858248428</v>
      </c>
      <c r="AK370" s="31">
        <f t="shared" si="251"/>
        <v>89.453441407702925</v>
      </c>
      <c r="AL370" s="32">
        <f t="shared" si="252"/>
        <v>-10.370203269187069</v>
      </c>
      <c r="AM370" s="31">
        <f t="shared" si="253"/>
        <v>-72.360140181253115</v>
      </c>
      <c r="AN370" s="31">
        <f t="shared" si="254"/>
        <v>5.7247548298512179</v>
      </c>
      <c r="AO370" s="31">
        <f t="shared" si="255"/>
        <v>-72.906612305130665</v>
      </c>
      <c r="AP370" s="30">
        <f t="shared" si="236"/>
        <v>23.609121289162623</v>
      </c>
      <c r="AQ370" s="30">
        <f t="shared" si="237"/>
        <v>-26.68237036067254</v>
      </c>
      <c r="AR370" s="31">
        <f t="shared" si="256"/>
        <v>-28.58892876659808</v>
      </c>
      <c r="AS370" s="33">
        <f t="shared" si="257"/>
        <v>-236.81147479411939</v>
      </c>
      <c r="AT370" s="31">
        <f t="shared" si="258"/>
        <v>9.0829038084002946E-7</v>
      </c>
      <c r="AU370" s="31">
        <f t="shared" si="259"/>
        <v>2.6202505858253001E-2</v>
      </c>
      <c r="AV370" s="32">
        <f t="shared" si="260"/>
        <v>-1.9497891340823979E-9</v>
      </c>
      <c r="AW370" s="31">
        <f t="shared" si="261"/>
        <v>-1.2140157998923435E-3</v>
      </c>
      <c r="AX370" s="34">
        <f t="shared" si="262"/>
        <v>9.0634059170594709E-7</v>
      </c>
      <c r="AY370" s="35">
        <f t="shared" si="263"/>
        <v>2.4988490058360659E-2</v>
      </c>
      <c r="AZ370" s="10">
        <f t="shared" si="264"/>
        <v>-28.588927860257488</v>
      </c>
      <c r="BA370" s="10">
        <f t="shared" si="265"/>
        <v>-236.78648630406104</v>
      </c>
      <c r="BB370" s="10">
        <f t="shared" si="266"/>
        <v>-56.786486304061043</v>
      </c>
      <c r="BC370" s="37"/>
      <c r="BD370" s="46">
        <f t="shared" si="267"/>
        <v>-29</v>
      </c>
      <c r="BE370" s="46">
        <f t="shared" si="268"/>
        <v>-237</v>
      </c>
      <c r="BF370" s="46">
        <f t="shared" si="269"/>
        <v>-57</v>
      </c>
    </row>
    <row r="371" spans="22:58" x14ac:dyDescent="0.2">
      <c r="V371" s="29">
        <v>4.6700000000000301</v>
      </c>
      <c r="W371" s="38">
        <f t="shared" si="239"/>
        <v>467735.14128723129</v>
      </c>
      <c r="X371" s="30">
        <f t="shared" si="238"/>
        <v>-0.43247621687911453</v>
      </c>
      <c r="Y371" s="31">
        <f t="shared" si="240"/>
        <v>-47.37648050529139</v>
      </c>
      <c r="Z371" s="31">
        <f t="shared" si="241"/>
        <v>-89.754924480759271</v>
      </c>
      <c r="AA371" s="31">
        <f t="shared" si="242"/>
        <v>16.498210322705191</v>
      </c>
      <c r="AB371" s="31">
        <f t="shared" si="243"/>
        <v>-81.393101053416089</v>
      </c>
      <c r="AC371" s="31">
        <f t="shared" si="244"/>
        <v>6.8807541352647494E-2</v>
      </c>
      <c r="AD371" s="31">
        <f t="shared" si="245"/>
        <v>7.202362064699189</v>
      </c>
      <c r="AE371" s="31">
        <f t="shared" si="246"/>
        <v>-31.241938858112668</v>
      </c>
      <c r="AF371" s="31">
        <f t="shared" si="247"/>
        <v>-163.94566346947616</v>
      </c>
      <c r="AG371" s="31">
        <f t="shared" si="235"/>
        <v>92.110410468749379</v>
      </c>
      <c r="AH371" s="31">
        <f t="shared" si="248"/>
        <v>-116.62530222795907</v>
      </c>
      <c r="AI371" s="31">
        <f t="shared" si="249"/>
        <v>-89.999915499842004</v>
      </c>
      <c r="AJ371" s="31">
        <f t="shared" si="250"/>
        <v>40.609832072003236</v>
      </c>
      <c r="AK371" s="31">
        <f t="shared" si="251"/>
        <v>89.465881871017373</v>
      </c>
      <c r="AL371" s="32">
        <f t="shared" si="252"/>
        <v>-10.552216752708254</v>
      </c>
      <c r="AM371" s="31">
        <f t="shared" si="253"/>
        <v>-72.737559427002211</v>
      </c>
      <c r="AN371" s="31">
        <f t="shared" si="254"/>
        <v>5.5427235600852924</v>
      </c>
      <c r="AO371" s="31">
        <f t="shared" si="255"/>
        <v>-73.271593055826841</v>
      </c>
      <c r="AP371" s="30">
        <f t="shared" si="236"/>
        <v>23.609121289162623</v>
      </c>
      <c r="AQ371" s="30">
        <f t="shared" si="237"/>
        <v>-26.68237036067254</v>
      </c>
      <c r="AR371" s="31">
        <f t="shared" si="256"/>
        <v>-28.772464369537293</v>
      </c>
      <c r="AS371" s="33">
        <f t="shared" si="257"/>
        <v>-237.21725652530301</v>
      </c>
      <c r="AT371" s="31">
        <f t="shared" si="258"/>
        <v>9.5109678378042245E-7</v>
      </c>
      <c r="AU371" s="31">
        <f t="shared" si="259"/>
        <v>2.6812840536851765E-2</v>
      </c>
      <c r="AV371" s="32">
        <f t="shared" si="260"/>
        <v>-2.0416798983913747E-9</v>
      </c>
      <c r="AW371" s="31">
        <f t="shared" si="261"/>
        <v>-1.2422938605391874E-3</v>
      </c>
      <c r="AX371" s="34">
        <f t="shared" si="262"/>
        <v>9.490551038820311E-7</v>
      </c>
      <c r="AY371" s="35">
        <f t="shared" si="263"/>
        <v>2.5570546676312578E-2</v>
      </c>
      <c r="AZ371" s="10">
        <f t="shared" si="264"/>
        <v>-28.77246342048219</v>
      </c>
      <c r="BA371" s="10">
        <f t="shared" si="265"/>
        <v>-237.19168597862671</v>
      </c>
      <c r="BB371" s="10">
        <f t="shared" si="266"/>
        <v>-57.191685978626708</v>
      </c>
      <c r="BC371" s="37"/>
      <c r="BD371" s="46">
        <f t="shared" si="267"/>
        <v>-29</v>
      </c>
      <c r="BE371" s="46">
        <f t="shared" si="268"/>
        <v>-237</v>
      </c>
      <c r="BF371" s="46">
        <f t="shared" si="269"/>
        <v>-57</v>
      </c>
    </row>
    <row r="372" spans="22:58" x14ac:dyDescent="0.2">
      <c r="V372" s="29">
        <v>4.6800000000000299</v>
      </c>
      <c r="W372" s="36">
        <f t="shared" si="239"/>
        <v>478630.09232267219</v>
      </c>
      <c r="X372" s="30">
        <f t="shared" si="238"/>
        <v>-0.43247621687911453</v>
      </c>
      <c r="Y372" s="31">
        <f t="shared" si="240"/>
        <v>-47.5764769291021</v>
      </c>
      <c r="Z372" s="31">
        <f t="shared" si="241"/>
        <v>-89.76050301491496</v>
      </c>
      <c r="AA372" s="31">
        <f t="shared" si="242"/>
        <v>16.693830401306521</v>
      </c>
      <c r="AB372" s="31">
        <f t="shared" si="243"/>
        <v>-81.58618163778516</v>
      </c>
      <c r="AC372" s="31">
        <f t="shared" si="244"/>
        <v>7.2023596242780083E-2</v>
      </c>
      <c r="AD372" s="31">
        <f t="shared" si="245"/>
        <v>7.3683036708748562</v>
      </c>
      <c r="AE372" s="31">
        <f t="shared" si="246"/>
        <v>-31.243099148431916</v>
      </c>
      <c r="AF372" s="31">
        <f t="shared" si="247"/>
        <v>-163.97838098182524</v>
      </c>
      <c r="AG372" s="31">
        <f t="shared" si="235"/>
        <v>92.110410468749379</v>
      </c>
      <c r="AH372" s="31">
        <f t="shared" si="248"/>
        <v>-116.82530222795863</v>
      </c>
      <c r="AI372" s="31">
        <f t="shared" si="249"/>
        <v>-89.999917423300431</v>
      </c>
      <c r="AJ372" s="31">
        <f t="shared" si="250"/>
        <v>40.809815086202946</v>
      </c>
      <c r="AK372" s="31">
        <f t="shared" si="251"/>
        <v>89.478039203478986</v>
      </c>
      <c r="AL372" s="32">
        <f t="shared" si="252"/>
        <v>-10.734969943811247</v>
      </c>
      <c r="AM372" s="31">
        <f t="shared" si="253"/>
        <v>-73.107886610117504</v>
      </c>
      <c r="AN372" s="31">
        <f t="shared" si="254"/>
        <v>5.3599533831824466</v>
      </c>
      <c r="AO372" s="31">
        <f t="shared" si="255"/>
        <v>-73.629764829938949</v>
      </c>
      <c r="AP372" s="30">
        <f t="shared" si="236"/>
        <v>23.609121289162623</v>
      </c>
      <c r="AQ372" s="30">
        <f t="shared" si="237"/>
        <v>-26.68237036067254</v>
      </c>
      <c r="AR372" s="31">
        <f t="shared" si="256"/>
        <v>-28.956394836759387</v>
      </c>
      <c r="AS372" s="33">
        <f t="shared" si="257"/>
        <v>-237.60814581176419</v>
      </c>
      <c r="AT372" s="31">
        <f t="shared" si="258"/>
        <v>9.9592058826862718E-7</v>
      </c>
      <c r="AU372" s="31">
        <f t="shared" si="259"/>
        <v>2.7437391730107393E-2</v>
      </c>
      <c r="AV372" s="32">
        <f t="shared" si="260"/>
        <v>-2.1379004930272119E-9</v>
      </c>
      <c r="AW372" s="31">
        <f t="shared" si="261"/>
        <v>-1.2712306018337666E-3</v>
      </c>
      <c r="AX372" s="34">
        <f t="shared" si="262"/>
        <v>9.9378268777560001E-7</v>
      </c>
      <c r="AY372" s="35">
        <f t="shared" si="263"/>
        <v>2.6166161128273628E-2</v>
      </c>
      <c r="AZ372" s="10">
        <f t="shared" si="264"/>
        <v>-28.956393842976698</v>
      </c>
      <c r="BA372" s="10">
        <f t="shared" si="265"/>
        <v>-237.5819796506359</v>
      </c>
      <c r="BB372" s="10">
        <f t="shared" si="266"/>
        <v>-57.581979650635901</v>
      </c>
      <c r="BC372" s="48"/>
      <c r="BD372" s="46">
        <f t="shared" si="267"/>
        <v>-29</v>
      </c>
      <c r="BE372" s="46">
        <f t="shared" si="268"/>
        <v>-238</v>
      </c>
      <c r="BF372" s="46">
        <f t="shared" si="269"/>
        <v>-58</v>
      </c>
    </row>
    <row r="373" spans="22:58" x14ac:dyDescent="0.2">
      <c r="V373" s="29">
        <v>4.6900000000000297</v>
      </c>
      <c r="W373" s="38">
        <f t="shared" si="239"/>
        <v>489778.81936847995</v>
      </c>
      <c r="X373" s="30">
        <f t="shared" si="238"/>
        <v>-0.43247621687911453</v>
      </c>
      <c r="Y373" s="31">
        <f t="shared" si="240"/>
        <v>-47.776473513865056</v>
      </c>
      <c r="Z373" s="31">
        <f t="shared" si="241"/>
        <v>-89.765954570517962</v>
      </c>
      <c r="AA373" s="31">
        <f t="shared" si="242"/>
        <v>16.889643481329628</v>
      </c>
      <c r="AB373" s="31">
        <f t="shared" si="243"/>
        <v>-81.775053347285493</v>
      </c>
      <c r="AC373" s="31">
        <f t="shared" si="244"/>
        <v>7.5388668508045209E-2</v>
      </c>
      <c r="AD373" s="31">
        <f t="shared" si="245"/>
        <v>7.5379819538109318</v>
      </c>
      <c r="AE373" s="31">
        <f t="shared" si="246"/>
        <v>-31.243917580906501</v>
      </c>
      <c r="AF373" s="31">
        <f t="shared" si="247"/>
        <v>-164.00302596399251</v>
      </c>
      <c r="AG373" s="31">
        <f t="shared" si="235"/>
        <v>92.110410468749379</v>
      </c>
      <c r="AH373" s="31">
        <f t="shared" si="248"/>
        <v>-117.02530222795822</v>
      </c>
      <c r="AI373" s="31">
        <f t="shared" si="249"/>
        <v>-89.999919302975584</v>
      </c>
      <c r="AJ373" s="31">
        <f t="shared" si="250"/>
        <v>41.00979886482758</v>
      </c>
      <c r="AK373" s="31">
        <f t="shared" si="251"/>
        <v>89.489919846685012</v>
      </c>
      <c r="AL373" s="32">
        <f t="shared" si="252"/>
        <v>-10.918435185445489</v>
      </c>
      <c r="AM373" s="31">
        <f t="shared" si="253"/>
        <v>-73.471194271699289</v>
      </c>
      <c r="AN373" s="31">
        <f t="shared" si="254"/>
        <v>5.176471920173249</v>
      </c>
      <c r="AO373" s="31">
        <f t="shared" si="255"/>
        <v>-73.981193727989861</v>
      </c>
      <c r="AP373" s="30">
        <f t="shared" si="236"/>
        <v>23.609121289162623</v>
      </c>
      <c r="AQ373" s="30">
        <f t="shared" si="237"/>
        <v>-26.68237036067254</v>
      </c>
      <c r="AR373" s="31">
        <f t="shared" si="256"/>
        <v>-29.140694732243169</v>
      </c>
      <c r="AS373" s="33">
        <f t="shared" si="257"/>
        <v>-237.98421969198239</v>
      </c>
      <c r="AT373" s="31">
        <f t="shared" si="258"/>
        <v>1.0428568750215432E-6</v>
      </c>
      <c r="AU373" s="31">
        <f t="shared" si="259"/>
        <v>2.8076490582735397E-2</v>
      </c>
      <c r="AV373" s="32">
        <f t="shared" si="260"/>
        <v>-2.2386572840679494E-9</v>
      </c>
      <c r="AW373" s="31">
        <f t="shared" si="261"/>
        <v>-1.3008413664192767E-3</v>
      </c>
      <c r="AX373" s="34">
        <f t="shared" si="262"/>
        <v>1.0406182177374753E-6</v>
      </c>
      <c r="AY373" s="35">
        <f t="shared" si="263"/>
        <v>2.677564921631612E-2</v>
      </c>
      <c r="AZ373" s="10">
        <f t="shared" si="264"/>
        <v>-29.14069369162495</v>
      </c>
      <c r="BA373" s="10">
        <f t="shared" si="265"/>
        <v>-237.95744404276607</v>
      </c>
      <c r="BB373" s="10">
        <f t="shared" si="266"/>
        <v>-57.95744404276607</v>
      </c>
      <c r="BC373" s="37"/>
      <c r="BD373" s="46">
        <f t="shared" si="267"/>
        <v>-29</v>
      </c>
      <c r="BE373" s="46">
        <f t="shared" si="268"/>
        <v>-238</v>
      </c>
      <c r="BF373" s="46">
        <f t="shared" si="269"/>
        <v>-58</v>
      </c>
    </row>
    <row r="374" spans="22:58" x14ac:dyDescent="0.2">
      <c r="V374" s="29">
        <v>4.7000000000000304</v>
      </c>
      <c r="W374" s="38">
        <f t="shared" si="239"/>
        <v>501187.23362730764</v>
      </c>
      <c r="X374" s="30">
        <f t="shared" si="238"/>
        <v>-0.43247621687911453</v>
      </c>
      <c r="Y374" s="31">
        <f t="shared" si="240"/>
        <v>-47.976470252336526</v>
      </c>
      <c r="Z374" s="31">
        <f t="shared" si="241"/>
        <v>-89.771282037660114</v>
      </c>
      <c r="AA374" s="31">
        <f t="shared" si="242"/>
        <v>17.085641232186063</v>
      </c>
      <c r="AB374" s="31">
        <f t="shared" si="243"/>
        <v>-81.959799896704794</v>
      </c>
      <c r="AC374" s="31">
        <f t="shared" si="244"/>
        <v>7.8909539375078858E-2</v>
      </c>
      <c r="AD374" s="31">
        <f t="shared" si="245"/>
        <v>7.7114749680237749</v>
      </c>
      <c r="AE374" s="31">
        <f t="shared" si="246"/>
        <v>-31.2443956976545</v>
      </c>
      <c r="AF374" s="31">
        <f t="shared" si="247"/>
        <v>-164.01960696634114</v>
      </c>
      <c r="AG374" s="31">
        <f t="shared" si="235"/>
        <v>92.110410468749379</v>
      </c>
      <c r="AH374" s="31">
        <f t="shared" si="248"/>
        <v>-117.22530222795784</v>
      </c>
      <c r="AI374" s="31">
        <f t="shared" si="249"/>
        <v>-89.999921139864128</v>
      </c>
      <c r="AJ374" s="31">
        <f t="shared" si="250"/>
        <v>41.209783373477826</v>
      </c>
      <c r="AK374" s="31">
        <f t="shared" si="251"/>
        <v>89.501530095820755</v>
      </c>
      <c r="AL374" s="32">
        <f t="shared" si="252"/>
        <v>-11.102585629848058</v>
      </c>
      <c r="AM374" s="31">
        <f t="shared" si="253"/>
        <v>-73.827558137976666</v>
      </c>
      <c r="AN374" s="31">
        <f t="shared" si="254"/>
        <v>4.9923059844213071</v>
      </c>
      <c r="AO374" s="31">
        <f t="shared" si="255"/>
        <v>-74.32594918202004</v>
      </c>
      <c r="AP374" s="30">
        <f t="shared" si="236"/>
        <v>23.609121289162623</v>
      </c>
      <c r="AQ374" s="30">
        <f t="shared" si="237"/>
        <v>-26.68237036067254</v>
      </c>
      <c r="AR374" s="31">
        <f t="shared" si="256"/>
        <v>-29.32533878474311</v>
      </c>
      <c r="AS374" s="33">
        <f t="shared" si="257"/>
        <v>-238.3455561483612</v>
      </c>
      <c r="AT374" s="31">
        <f t="shared" si="258"/>
        <v>1.0920051992314007E-6</v>
      </c>
      <c r="AU374" s="31">
        <f t="shared" si="259"/>
        <v>2.8730475952770555E-2</v>
      </c>
      <c r="AV374" s="32">
        <f t="shared" si="260"/>
        <v>-2.3441624235564448E-9</v>
      </c>
      <c r="AW374" s="31">
        <f t="shared" si="261"/>
        <v>-1.3311418543149891E-3</v>
      </c>
      <c r="AX374" s="34">
        <f t="shared" si="262"/>
        <v>1.0896610368078444E-6</v>
      </c>
      <c r="AY374" s="35">
        <f t="shared" si="263"/>
        <v>2.7399334098455567E-2</v>
      </c>
      <c r="AZ374" s="10">
        <f t="shared" si="264"/>
        <v>-29.325337695082073</v>
      </c>
      <c r="BA374" s="10">
        <f t="shared" si="265"/>
        <v>-238.31815681426275</v>
      </c>
      <c r="BB374" s="10">
        <f t="shared" si="266"/>
        <v>-58.31815681426275</v>
      </c>
      <c r="BC374" s="37"/>
      <c r="BD374" s="46">
        <f t="shared" si="267"/>
        <v>-29</v>
      </c>
      <c r="BE374" s="46">
        <f t="shared" si="268"/>
        <v>-238</v>
      </c>
      <c r="BF374" s="46">
        <f t="shared" si="269"/>
        <v>-58</v>
      </c>
    </row>
    <row r="375" spans="22:58" x14ac:dyDescent="0.2">
      <c r="V375" s="29">
        <v>4.7100000000000302</v>
      </c>
      <c r="W375" s="36">
        <f t="shared" si="239"/>
        <v>512861.383991401</v>
      </c>
      <c r="X375" s="30">
        <f t="shared" si="238"/>
        <v>-0.43247621687911453</v>
      </c>
      <c r="Y375" s="31">
        <f t="shared" si="240"/>
        <v>-48.176467137598671</v>
      </c>
      <c r="Z375" s="31">
        <f t="shared" si="241"/>
        <v>-89.776488240666353</v>
      </c>
      <c r="AA375" s="31">
        <f t="shared" si="242"/>
        <v>17.281815667829786</v>
      </c>
      <c r="AB375" s="31">
        <f t="shared" si="243"/>
        <v>-82.140503866623973</v>
      </c>
      <c r="AC375" s="31">
        <f t="shared" si="244"/>
        <v>8.2593286966870863E-2</v>
      </c>
      <c r="AD375" s="31">
        <f t="shared" si="245"/>
        <v>7.8888619691145081</v>
      </c>
      <c r="AE375" s="31">
        <f t="shared" si="246"/>
        <v>-31.244534399681129</v>
      </c>
      <c r="AF375" s="31">
        <f t="shared" si="247"/>
        <v>-164.02813013817581</v>
      </c>
      <c r="AG375" s="31">
        <f t="shared" si="235"/>
        <v>92.110410468749379</v>
      </c>
      <c r="AH375" s="31">
        <f t="shared" si="248"/>
        <v>-117.42530222795747</v>
      </c>
      <c r="AI375" s="31">
        <f t="shared" si="249"/>
        <v>-89.999922934939974</v>
      </c>
      <c r="AJ375" s="31">
        <f t="shared" si="250"/>
        <v>41.409768579302082</v>
      </c>
      <c r="AK375" s="31">
        <f t="shared" si="251"/>
        <v>89.512876102977884</v>
      </c>
      <c r="AL375" s="32">
        <f t="shared" si="252"/>
        <v>-11.287395233457062</v>
      </c>
      <c r="AM375" s="31">
        <f t="shared" si="253"/>
        <v>-74.177056828424142</v>
      </c>
      <c r="AN375" s="31">
        <f t="shared" si="254"/>
        <v>4.8074815866369249</v>
      </c>
      <c r="AO375" s="31">
        <f t="shared" si="255"/>
        <v>-74.664103660386232</v>
      </c>
      <c r="AP375" s="30">
        <f t="shared" si="236"/>
        <v>23.609121289162623</v>
      </c>
      <c r="AQ375" s="30">
        <f t="shared" si="237"/>
        <v>-26.68237036067254</v>
      </c>
      <c r="AR375" s="31">
        <f t="shared" si="256"/>
        <v>-29.510301884554121</v>
      </c>
      <c r="AS375" s="33">
        <f t="shared" si="257"/>
        <v>-238.69223379856203</v>
      </c>
      <c r="AT375" s="31">
        <f t="shared" si="258"/>
        <v>1.1434698104320259E-6</v>
      </c>
      <c r="AU375" s="31">
        <f t="shared" si="259"/>
        <v>2.9399694591230419E-2</v>
      </c>
      <c r="AV375" s="32">
        <f t="shared" si="260"/>
        <v>-2.454639635465174E-9</v>
      </c>
      <c r="AW375" s="31">
        <f t="shared" si="261"/>
        <v>-1.3621481312405868E-3</v>
      </c>
      <c r="AX375" s="34">
        <f t="shared" si="262"/>
        <v>1.1410151707965607E-6</v>
      </c>
      <c r="AY375" s="35">
        <f t="shared" si="263"/>
        <v>2.8037546459989831E-2</v>
      </c>
      <c r="AZ375" s="10">
        <f t="shared" si="264"/>
        <v>-29.510300743538949</v>
      </c>
      <c r="BA375" s="10">
        <f t="shared" si="265"/>
        <v>-238.66419625210204</v>
      </c>
      <c r="BB375" s="10">
        <f t="shared" si="266"/>
        <v>-58.664196252102045</v>
      </c>
      <c r="BC375" s="48"/>
      <c r="BD375" s="46">
        <f t="shared" si="267"/>
        <v>-30</v>
      </c>
      <c r="BE375" s="46">
        <f t="shared" si="268"/>
        <v>-239</v>
      </c>
      <c r="BF375" s="46">
        <f t="shared" si="269"/>
        <v>-59</v>
      </c>
    </row>
    <row r="376" spans="22:58" x14ac:dyDescent="0.2">
      <c r="V376" s="29">
        <v>4.7200000000000299</v>
      </c>
      <c r="W376" s="38">
        <f t="shared" si="239"/>
        <v>524807.46024980955</v>
      </c>
      <c r="X376" s="30">
        <f t="shared" si="238"/>
        <v>-0.43247621687911453</v>
      </c>
      <c r="Y376" s="31">
        <f t="shared" si="240"/>
        <v>-48.376464163045021</v>
      </c>
      <c r="Z376" s="31">
        <f t="shared" si="241"/>
        <v>-89.781575939590354</v>
      </c>
      <c r="AA376" s="31">
        <f t="shared" si="242"/>
        <v>17.478159133809058</v>
      </c>
      <c r="AB376" s="31">
        <f t="shared" si="243"/>
        <v>-82.317246681501388</v>
      </c>
      <c r="AC376" s="31">
        <f t="shared" si="244"/>
        <v>8.644729819671032E-2</v>
      </c>
      <c r="AD376" s="31">
        <f t="shared" si="245"/>
        <v>8.0702234006276168</v>
      </c>
      <c r="AE376" s="31">
        <f t="shared" si="246"/>
        <v>-31.244333947918371</v>
      </c>
      <c r="AF376" s="31">
        <f t="shared" si="247"/>
        <v>-164.02859922046414</v>
      </c>
      <c r="AG376" s="31">
        <f t="shared" si="235"/>
        <v>92.110410468749379</v>
      </c>
      <c r="AH376" s="31">
        <f t="shared" si="248"/>
        <v>-117.62530222795711</v>
      </c>
      <c r="AI376" s="31">
        <f t="shared" si="249"/>
        <v>-89.999924689154909</v>
      </c>
      <c r="AJ376" s="31">
        <f t="shared" si="250"/>
        <v>41.609754450926872</v>
      </c>
      <c r="AK376" s="31">
        <f t="shared" si="251"/>
        <v>89.523963880398185</v>
      </c>
      <c r="AL376" s="32">
        <f t="shared" si="252"/>
        <v>-11.472838750074345</v>
      </c>
      <c r="AM376" s="31">
        <f t="shared" si="253"/>
        <v>-74.51977157601695</v>
      </c>
      <c r="AN376" s="31">
        <f t="shared" si="254"/>
        <v>4.6220239416447981</v>
      </c>
      <c r="AO376" s="31">
        <f t="shared" si="255"/>
        <v>-74.995732384773675</v>
      </c>
      <c r="AP376" s="30">
        <f t="shared" si="236"/>
        <v>23.609121289162623</v>
      </c>
      <c r="AQ376" s="30">
        <f t="shared" si="237"/>
        <v>-26.68237036067254</v>
      </c>
      <c r="AR376" s="31">
        <f t="shared" si="256"/>
        <v>-29.695559077783489</v>
      </c>
      <c r="AS376" s="33">
        <f t="shared" si="257"/>
        <v>-239.02433160523782</v>
      </c>
      <c r="AT376" s="31">
        <f t="shared" si="258"/>
        <v>1.1973598762223765E-6</v>
      </c>
      <c r="AU376" s="31">
        <f t="shared" si="259"/>
        <v>3.0084501325964491E-2</v>
      </c>
      <c r="AV376" s="32">
        <f t="shared" si="260"/>
        <v>-2.5703222870413019E-9</v>
      </c>
      <c r="AW376" s="31">
        <f t="shared" si="261"/>
        <v>-1.393876637134441E-3</v>
      </c>
      <c r="AX376" s="34">
        <f t="shared" si="262"/>
        <v>1.1947895539353352E-6</v>
      </c>
      <c r="AY376" s="35">
        <f t="shared" si="263"/>
        <v>2.869062468883005E-2</v>
      </c>
      <c r="AZ376" s="10">
        <f t="shared" si="264"/>
        <v>-29.695557882993935</v>
      </c>
      <c r="BA376" s="10">
        <f t="shared" si="265"/>
        <v>-238.99564098054898</v>
      </c>
      <c r="BB376" s="10">
        <f t="shared" si="266"/>
        <v>-58.995640980548984</v>
      </c>
      <c r="BC376" s="37"/>
      <c r="BD376" s="46">
        <f t="shared" si="267"/>
        <v>-30</v>
      </c>
      <c r="BE376" s="46">
        <f t="shared" si="268"/>
        <v>-239</v>
      </c>
      <c r="BF376" s="46">
        <f t="shared" si="269"/>
        <v>-59</v>
      </c>
    </row>
    <row r="377" spans="22:58" x14ac:dyDescent="0.2">
      <c r="V377" s="29">
        <v>4.7300000000000297</v>
      </c>
      <c r="W377" s="38">
        <f t="shared" si="239"/>
        <v>537031.79637029045</v>
      </c>
      <c r="X377" s="30">
        <f t="shared" si="238"/>
        <v>-0.43247621687911453</v>
      </c>
      <c r="Y377" s="31">
        <f t="shared" si="240"/>
        <v>-48.576461322366441</v>
      </c>
      <c r="Z377" s="31">
        <f t="shared" si="241"/>
        <v>-89.786547831676302</v>
      </c>
      <c r="AA377" s="31">
        <f t="shared" si="242"/>
        <v>17.674664294690231</v>
      </c>
      <c r="AB377" s="31">
        <f t="shared" si="243"/>
        <v>-82.490108591051751</v>
      </c>
      <c r="AC377" s="31">
        <f t="shared" si="244"/>
        <v>9.0479281033219255E-2</v>
      </c>
      <c r="AD377" s="31">
        <f t="shared" si="245"/>
        <v>8.2556408780134074</v>
      </c>
      <c r="AE377" s="31">
        <f t="shared" si="246"/>
        <v>-31.243793963522108</v>
      </c>
      <c r="AF377" s="31">
        <f t="shared" si="247"/>
        <v>-164.02101554471466</v>
      </c>
      <c r="AG377" s="31">
        <f t="shared" si="235"/>
        <v>92.110410468749379</v>
      </c>
      <c r="AH377" s="31">
        <f t="shared" si="248"/>
        <v>-117.82530222795678</v>
      </c>
      <c r="AI377" s="31">
        <f t="shared" si="249"/>
        <v>-89.999926403439034</v>
      </c>
      <c r="AJ377" s="31">
        <f t="shared" si="250"/>
        <v>41.809740958390393</v>
      </c>
      <c r="AK377" s="31">
        <f t="shared" si="251"/>
        <v>89.534799303644263</v>
      </c>
      <c r="AL377" s="32">
        <f t="shared" si="252"/>
        <v>-11.658891722448084</v>
      </c>
      <c r="AM377" s="31">
        <f t="shared" si="253"/>
        <v>-74.855785959708001</v>
      </c>
      <c r="AN377" s="31">
        <f t="shared" si="254"/>
        <v>4.4359574767349041</v>
      </c>
      <c r="AO377" s="31">
        <f t="shared" si="255"/>
        <v>-75.320913059502772</v>
      </c>
      <c r="AP377" s="30">
        <f t="shared" si="236"/>
        <v>23.609121289162623</v>
      </c>
      <c r="AQ377" s="30">
        <f t="shared" si="237"/>
        <v>-26.68237036067254</v>
      </c>
      <c r="AR377" s="31">
        <f t="shared" si="256"/>
        <v>-29.881085558297119</v>
      </c>
      <c r="AS377" s="33">
        <f t="shared" si="257"/>
        <v>-239.34192860421743</v>
      </c>
      <c r="AT377" s="31">
        <f t="shared" si="258"/>
        <v>1.2537897002040742E-6</v>
      </c>
      <c r="AU377" s="31">
        <f t="shared" si="259"/>
        <v>3.0785259249784962E-2</v>
      </c>
      <c r="AV377" s="32">
        <f t="shared" si="260"/>
        <v>-2.6914591747714838E-9</v>
      </c>
      <c r="AW377" s="31">
        <f t="shared" si="261"/>
        <v>-1.4263441948702755E-3</v>
      </c>
      <c r="AX377" s="34">
        <f t="shared" si="262"/>
        <v>1.2510982410293027E-6</v>
      </c>
      <c r="AY377" s="35">
        <f t="shared" si="263"/>
        <v>2.9358915054914687E-2</v>
      </c>
      <c r="AZ377" s="10">
        <f t="shared" si="264"/>
        <v>-29.881084307198879</v>
      </c>
      <c r="BA377" s="10">
        <f t="shared" si="265"/>
        <v>-239.3125696891625</v>
      </c>
      <c r="BB377" s="10">
        <f t="shared" si="266"/>
        <v>-59.312569689162501</v>
      </c>
      <c r="BC377" s="37"/>
      <c r="BD377" s="46">
        <f t="shared" si="267"/>
        <v>-30</v>
      </c>
      <c r="BE377" s="46">
        <f t="shared" si="268"/>
        <v>-239</v>
      </c>
      <c r="BF377" s="46">
        <f t="shared" si="269"/>
        <v>-59</v>
      </c>
    </row>
    <row r="378" spans="22:58" x14ac:dyDescent="0.2">
      <c r="V378" s="29">
        <v>4.7400000000000304</v>
      </c>
      <c r="W378" s="36">
        <f t="shared" si="239"/>
        <v>549540.87385766313</v>
      </c>
      <c r="X378" s="30">
        <f t="shared" si="238"/>
        <v>-0.43247621687911453</v>
      </c>
      <c r="Y378" s="31">
        <f t="shared" si="240"/>
        <v>-48.776458609537713</v>
      </c>
      <c r="Z378" s="31">
        <f t="shared" si="241"/>
        <v>-89.791406552787521</v>
      </c>
      <c r="AA378" s="31">
        <f t="shared" si="242"/>
        <v>17.871324121853664</v>
      </c>
      <c r="AB378" s="31">
        <f t="shared" si="243"/>
        <v>-82.659168654697865</v>
      </c>
      <c r="AC378" s="31">
        <f t="shared" si="244"/>
        <v>9.4697277137596875E-2</v>
      </c>
      <c r="AD378" s="31">
        <f t="shared" si="245"/>
        <v>8.4451971694820127</v>
      </c>
      <c r="AE378" s="31">
        <f t="shared" si="246"/>
        <v>-31.242913427425567</v>
      </c>
      <c r="AF378" s="31">
        <f t="shared" si="247"/>
        <v>-164.00537803800336</v>
      </c>
      <c r="AG378" s="31">
        <f t="shared" si="235"/>
        <v>92.110410468749379</v>
      </c>
      <c r="AH378" s="31">
        <f t="shared" si="248"/>
        <v>-118.02530222795646</v>
      </c>
      <c r="AI378" s="31">
        <f t="shared" si="249"/>
        <v>-89.999928078701288</v>
      </c>
      <c r="AJ378" s="31">
        <f t="shared" si="250"/>
        <v>42.009728073078954</v>
      </c>
      <c r="AK378" s="31">
        <f t="shared" si="251"/>
        <v>89.545388114698994</v>
      </c>
      <c r="AL378" s="32">
        <f t="shared" si="252"/>
        <v>-11.845530472438728</v>
      </c>
      <c r="AM378" s="31">
        <f t="shared" si="253"/>
        <v>-75.185185649138091</v>
      </c>
      <c r="AN378" s="31">
        <f t="shared" si="254"/>
        <v>4.249305841433145</v>
      </c>
      <c r="AO378" s="31">
        <f t="shared" si="255"/>
        <v>-75.639725613140385</v>
      </c>
      <c r="AP378" s="30">
        <f t="shared" si="236"/>
        <v>23.609121289162623</v>
      </c>
      <c r="AQ378" s="30">
        <f t="shared" si="237"/>
        <v>-26.68237036067254</v>
      </c>
      <c r="AR378" s="31">
        <f t="shared" si="256"/>
        <v>-30.066856657502338</v>
      </c>
      <c r="AS378" s="33">
        <f t="shared" si="257"/>
        <v>-239.64510365114376</v>
      </c>
      <c r="AT378" s="31">
        <f t="shared" si="258"/>
        <v>1.3128789804206405E-6</v>
      </c>
      <c r="AU378" s="31">
        <f t="shared" si="259"/>
        <v>3.1502339912979599E-2</v>
      </c>
      <c r="AV378" s="32">
        <f t="shared" si="260"/>
        <v>-2.8183029524522677E-9</v>
      </c>
      <c r="AW378" s="31">
        <f t="shared" si="261"/>
        <v>-1.4595680191768772E-3</v>
      </c>
      <c r="AX378" s="34">
        <f t="shared" si="262"/>
        <v>1.3100606774681883E-6</v>
      </c>
      <c r="AY378" s="35">
        <f t="shared" si="263"/>
        <v>3.0042771893802722E-2</v>
      </c>
      <c r="AZ378" s="10">
        <f t="shared" si="264"/>
        <v>-30.06685534744166</v>
      </c>
      <c r="BA378" s="10">
        <f t="shared" si="265"/>
        <v>-239.61506087924997</v>
      </c>
      <c r="BB378" s="10">
        <f t="shared" si="266"/>
        <v>-59.615060879249967</v>
      </c>
      <c r="BC378" s="48"/>
      <c r="BD378" s="46">
        <f t="shared" si="267"/>
        <v>-30</v>
      </c>
      <c r="BE378" s="46">
        <f t="shared" si="268"/>
        <v>-240</v>
      </c>
      <c r="BF378" s="46">
        <f t="shared" si="269"/>
        <v>-60</v>
      </c>
    </row>
    <row r="379" spans="22:58" x14ac:dyDescent="0.2">
      <c r="V379" s="29">
        <v>4.7500000000000302</v>
      </c>
      <c r="W379" s="38">
        <f t="shared" si="239"/>
        <v>562341.32519038848</v>
      </c>
      <c r="X379" s="30">
        <f t="shared" si="238"/>
        <v>-0.43247621687911453</v>
      </c>
      <c r="Y379" s="31">
        <f t="shared" si="240"/>
        <v>-48.976456018804811</v>
      </c>
      <c r="Z379" s="31">
        <f t="shared" si="241"/>
        <v>-89.79615467880258</v>
      </c>
      <c r="AA379" s="31">
        <f t="shared" si="242"/>
        <v>18.068131881660495</v>
      </c>
      <c r="AB379" s="31">
        <f t="shared" si="243"/>
        <v>-82.824504728884591</v>
      </c>
      <c r="AC379" s="31">
        <f t="shared" si="244"/>
        <v>9.9109674872782327E-2</v>
      </c>
      <c r="AD379" s="31">
        <f t="shared" si="245"/>
        <v>8.6389761735252062</v>
      </c>
      <c r="AE379" s="31">
        <f t="shared" si="246"/>
        <v>-31.241690679150651</v>
      </c>
      <c r="AF379" s="31">
        <f t="shared" si="247"/>
        <v>-163.98168323416198</v>
      </c>
      <c r="AG379" s="31">
        <f t="shared" si="235"/>
        <v>92.110410468749379</v>
      </c>
      <c r="AH379" s="31">
        <f t="shared" si="248"/>
        <v>-118.22530222795615</v>
      </c>
      <c r="AI379" s="31">
        <f t="shared" si="249"/>
        <v>-89.999929715829921</v>
      </c>
      <c r="AJ379" s="31">
        <f t="shared" si="250"/>
        <v>42.209715767666374</v>
      </c>
      <c r="AK379" s="31">
        <f t="shared" si="251"/>
        <v>89.555735924995261</v>
      </c>
      <c r="AL379" s="32">
        <f t="shared" si="252"/>
        <v>-12.032732089923163</v>
      </c>
      <c r="AM379" s="31">
        <f t="shared" si="253"/>
        <v>-75.508058161526492</v>
      </c>
      <c r="AN379" s="31">
        <f t="shared" si="254"/>
        <v>4.0620919185364404</v>
      </c>
      <c r="AO379" s="31">
        <f t="shared" si="255"/>
        <v>-75.952251952361152</v>
      </c>
      <c r="AP379" s="30">
        <f t="shared" si="236"/>
        <v>23.609121289162623</v>
      </c>
      <c r="AQ379" s="30">
        <f t="shared" si="237"/>
        <v>-26.68237036067254</v>
      </c>
      <c r="AR379" s="31">
        <f t="shared" si="256"/>
        <v>-30.252847832124129</v>
      </c>
      <c r="AS379" s="33">
        <f t="shared" si="257"/>
        <v>-239.93393518652312</v>
      </c>
      <c r="AT379" s="31">
        <f t="shared" si="258"/>
        <v>1.3747530504387913E-6</v>
      </c>
      <c r="AU379" s="31">
        <f t="shared" si="259"/>
        <v>3.2236123520308635E-2</v>
      </c>
      <c r="AV379" s="32">
        <f t="shared" si="260"/>
        <v>-2.951125560429564E-9</v>
      </c>
      <c r="AW379" s="31">
        <f t="shared" si="261"/>
        <v>-1.4935657257655734E-3</v>
      </c>
      <c r="AX379" s="34">
        <f t="shared" si="262"/>
        <v>1.3718019248783619E-6</v>
      </c>
      <c r="AY379" s="35">
        <f t="shared" si="263"/>
        <v>3.074255779454306E-2</v>
      </c>
      <c r="AZ379" s="10">
        <f t="shared" si="264"/>
        <v>-30.252846460322203</v>
      </c>
      <c r="BA379" s="10">
        <f t="shared" si="265"/>
        <v>-239.90319262872856</v>
      </c>
      <c r="BB379" s="10">
        <f t="shared" si="266"/>
        <v>-59.903192628728561</v>
      </c>
      <c r="BC379" s="37"/>
      <c r="BD379" s="46">
        <f t="shared" si="267"/>
        <v>-30</v>
      </c>
      <c r="BE379" s="46">
        <f t="shared" si="268"/>
        <v>-240</v>
      </c>
      <c r="BF379" s="46">
        <f t="shared" si="269"/>
        <v>-60</v>
      </c>
    </row>
    <row r="380" spans="22:58" x14ac:dyDescent="0.2">
      <c r="V380" s="29">
        <v>4.76000000000003</v>
      </c>
      <c r="W380" s="38">
        <f t="shared" si="239"/>
        <v>575439.93733719713</v>
      </c>
      <c r="X380" s="30">
        <f t="shared" si="238"/>
        <v>-0.43247621687911453</v>
      </c>
      <c r="Y380" s="31">
        <f t="shared" si="240"/>
        <v>-49.176453544672654</v>
      </c>
      <c r="Z380" s="31">
        <f t="shared" si="241"/>
        <v>-89.800794726979717</v>
      </c>
      <c r="AA380" s="31">
        <f t="shared" si="242"/>
        <v>18.265081123987862</v>
      </c>
      <c r="AB380" s="31">
        <f t="shared" si="243"/>
        <v>-82.986193457054583</v>
      </c>
      <c r="AC380" s="31">
        <f t="shared" si="244"/>
        <v>0.10372522268290578</v>
      </c>
      <c r="AD380" s="31">
        <f t="shared" si="245"/>
        <v>8.8370628928714403</v>
      </c>
      <c r="AE380" s="31">
        <f t="shared" si="246"/>
        <v>-31.240123414881001</v>
      </c>
      <c r="AF380" s="31">
        <f t="shared" si="247"/>
        <v>-163.94992529116286</v>
      </c>
      <c r="AG380" s="31">
        <f t="shared" si="235"/>
        <v>92.110410468749379</v>
      </c>
      <c r="AH380" s="31">
        <f t="shared" si="248"/>
        <v>-118.42530222795585</v>
      </c>
      <c r="AI380" s="31">
        <f t="shared" si="249"/>
        <v>-89.999931315692962</v>
      </c>
      <c r="AJ380" s="31">
        <f t="shared" si="250"/>
        <v>42.409704016056047</v>
      </c>
      <c r="AK380" s="31">
        <f t="shared" si="251"/>
        <v>89.56584821837734</v>
      </c>
      <c r="AL380" s="32">
        <f t="shared" si="252"/>
        <v>-12.220474420583775</v>
      </c>
      <c r="AM380" s="31">
        <f t="shared" si="253"/>
        <v>-75.824492630630814</v>
      </c>
      <c r="AN380" s="31">
        <f t="shared" si="254"/>
        <v>3.8743378362657968</v>
      </c>
      <c r="AO380" s="31">
        <f t="shared" si="255"/>
        <v>-76.258575727946436</v>
      </c>
      <c r="AP380" s="30">
        <f t="shared" si="236"/>
        <v>23.609121289162623</v>
      </c>
      <c r="AQ380" s="30">
        <f t="shared" si="237"/>
        <v>-26.68237036067254</v>
      </c>
      <c r="AR380" s="31">
        <f t="shared" si="256"/>
        <v>-30.439034650125119</v>
      </c>
      <c r="AS380" s="33">
        <f t="shared" si="257"/>
        <v>-240.20850101910929</v>
      </c>
      <c r="AT380" s="31">
        <f t="shared" si="258"/>
        <v>1.4395431551454609E-6</v>
      </c>
      <c r="AU380" s="31">
        <f t="shared" si="259"/>
        <v>3.2986999132590046E-2</v>
      </c>
      <c r="AV380" s="32">
        <f t="shared" si="260"/>
        <v>-3.090206653669046E-9</v>
      </c>
      <c r="AW380" s="31">
        <f t="shared" si="261"/>
        <v>-1.5283553406703143E-3</v>
      </c>
      <c r="AX380" s="34">
        <f t="shared" si="262"/>
        <v>1.4364529484917919E-6</v>
      </c>
      <c r="AY380" s="35">
        <f t="shared" si="263"/>
        <v>3.1458643791919733E-2</v>
      </c>
      <c r="AZ380" s="10">
        <f t="shared" si="264"/>
        <v>-30.439033213672172</v>
      </c>
      <c r="BA380" s="10">
        <f t="shared" si="265"/>
        <v>-240.17704237531737</v>
      </c>
      <c r="BB380" s="10">
        <f t="shared" si="266"/>
        <v>-60.17704237531737</v>
      </c>
      <c r="BC380" s="37"/>
      <c r="BD380" s="46">
        <f t="shared" si="267"/>
        <v>-30</v>
      </c>
      <c r="BE380" s="46">
        <f t="shared" si="268"/>
        <v>-240</v>
      </c>
      <c r="BF380" s="46">
        <f t="shared" si="269"/>
        <v>-60</v>
      </c>
    </row>
    <row r="381" spans="22:58" x14ac:dyDescent="0.2">
      <c r="V381" s="29">
        <v>4.7700000000000298</v>
      </c>
      <c r="W381" s="36">
        <f t="shared" si="239"/>
        <v>588843.65535563009</v>
      </c>
      <c r="X381" s="30">
        <f t="shared" si="238"/>
        <v>-0.43247621687911453</v>
      </c>
      <c r="Y381" s="31">
        <f t="shared" si="240"/>
        <v>-49.376451181893479</v>
      </c>
      <c r="Z381" s="31">
        <f t="shared" si="241"/>
        <v>-89.805329157290288</v>
      </c>
      <c r="AA381" s="31">
        <f t="shared" si="242"/>
        <v>18.462165671129249</v>
      </c>
      <c r="AB381" s="31">
        <f t="shared" si="243"/>
        <v>-83.144310262095829</v>
      </c>
      <c r="AC381" s="31">
        <f t="shared" si="244"/>
        <v>0.10855304283976014</v>
      </c>
      <c r="AD381" s="31">
        <f t="shared" si="245"/>
        <v>9.0395434046280574</v>
      </c>
      <c r="AE381" s="31">
        <f t="shared" si="246"/>
        <v>-31.238208684803588</v>
      </c>
      <c r="AF381" s="31">
        <f t="shared" si="247"/>
        <v>-163.91009601475807</v>
      </c>
      <c r="AG381" s="31">
        <f t="shared" si="235"/>
        <v>92.110410468749379</v>
      </c>
      <c r="AH381" s="31">
        <f t="shared" si="248"/>
        <v>-118.62530222795557</v>
      </c>
      <c r="AI381" s="31">
        <f t="shared" si="249"/>
        <v>-89.999932879138669</v>
      </c>
      <c r="AJ381" s="31">
        <f t="shared" si="250"/>
        <v>42.609692793325628</v>
      </c>
      <c r="AK381" s="31">
        <f t="shared" si="251"/>
        <v>89.575730353995624</v>
      </c>
      <c r="AL381" s="32">
        <f t="shared" si="252"/>
        <v>-12.40873605272056</v>
      </c>
      <c r="AM381" s="31">
        <f t="shared" si="253"/>
        <v>-76.134579587615676</v>
      </c>
      <c r="AN381" s="31">
        <f t="shared" si="254"/>
        <v>3.6860649813988751</v>
      </c>
      <c r="AO381" s="31">
        <f t="shared" si="255"/>
        <v>-76.55878211275872</v>
      </c>
      <c r="AP381" s="30">
        <f t="shared" si="236"/>
        <v>23.609121289162623</v>
      </c>
      <c r="AQ381" s="30">
        <f t="shared" si="237"/>
        <v>-26.68237036067254</v>
      </c>
      <c r="AR381" s="31">
        <f t="shared" si="256"/>
        <v>-30.62539277491463</v>
      </c>
      <c r="AS381" s="33">
        <f t="shared" si="257"/>
        <v>-240.4688781275168</v>
      </c>
      <c r="AT381" s="31">
        <f t="shared" si="258"/>
        <v>1.5073867207588059E-6</v>
      </c>
      <c r="AU381" s="31">
        <f t="shared" si="259"/>
        <v>3.375536487298024E-2</v>
      </c>
      <c r="AV381" s="32">
        <f t="shared" si="260"/>
        <v>-3.2358451736857579E-9</v>
      </c>
      <c r="AW381" s="31">
        <f t="shared" si="261"/>
        <v>-1.5639553098053154E-3</v>
      </c>
      <c r="AX381" s="34">
        <f t="shared" si="262"/>
        <v>1.5041508755851201E-6</v>
      </c>
      <c r="AY381" s="35">
        <f t="shared" si="263"/>
        <v>3.2191409563174928E-2</v>
      </c>
      <c r="AZ381" s="10">
        <f t="shared" si="264"/>
        <v>-30.625391270763753</v>
      </c>
      <c r="BA381" s="10">
        <f t="shared" si="265"/>
        <v>-240.43668671795362</v>
      </c>
      <c r="BB381" s="10">
        <f t="shared" si="266"/>
        <v>-60.43668671795362</v>
      </c>
      <c r="BC381" s="48"/>
      <c r="BD381" s="46">
        <f t="shared" si="267"/>
        <v>-31</v>
      </c>
      <c r="BE381" s="46">
        <f t="shared" si="268"/>
        <v>-240</v>
      </c>
      <c r="BF381" s="46">
        <f t="shared" si="269"/>
        <v>-60</v>
      </c>
    </row>
    <row r="382" spans="22:58" x14ac:dyDescent="0.2">
      <c r="V382" s="29">
        <v>4.7800000000000402</v>
      </c>
      <c r="W382" s="38">
        <f t="shared" si="239"/>
        <v>602559.58607441373</v>
      </c>
      <c r="X382" s="30">
        <f t="shared" si="238"/>
        <v>-0.43247621687911453</v>
      </c>
      <c r="Y382" s="31">
        <f t="shared" si="240"/>
        <v>-49.576448925455885</v>
      </c>
      <c r="Z382" s="31">
        <f t="shared" si="241"/>
        <v>-89.809760373721971</v>
      </c>
      <c r="AA382" s="31">
        <f t="shared" si="242"/>
        <v>18.659379607055929</v>
      </c>
      <c r="AB382" s="31">
        <f t="shared" si="243"/>
        <v>-83.298929341081518</v>
      </c>
      <c r="AC382" s="31">
        <f t="shared" si="244"/>
        <v>0.11360264555124991</v>
      </c>
      <c r="AD382" s="31">
        <f t="shared" si="245"/>
        <v>9.2465048263534726</v>
      </c>
      <c r="AE382" s="31">
        <f t="shared" si="246"/>
        <v>-31.235942889727824</v>
      </c>
      <c r="AF382" s="31">
        <f t="shared" si="247"/>
        <v>-163.86218488845003</v>
      </c>
      <c r="AG382" s="31">
        <f t="shared" si="235"/>
        <v>92.110410468749379</v>
      </c>
      <c r="AH382" s="31">
        <f t="shared" si="248"/>
        <v>-118.8253022279555</v>
      </c>
      <c r="AI382" s="31">
        <f t="shared" si="249"/>
        <v>-89.99993440699599</v>
      </c>
      <c r="AJ382" s="31">
        <f t="shared" si="250"/>
        <v>42.809682075674402</v>
      </c>
      <c r="AK382" s="31">
        <f t="shared" si="251"/>
        <v>89.585387569136103</v>
      </c>
      <c r="AL382" s="32">
        <f t="shared" si="252"/>
        <v>-12.597496303216305</v>
      </c>
      <c r="AM382" s="31">
        <f t="shared" si="253"/>
        <v>-76.438410753625632</v>
      </c>
      <c r="AN382" s="31">
        <f t="shared" si="254"/>
        <v>3.4972940132519721</v>
      </c>
      <c r="AO382" s="31">
        <f t="shared" si="255"/>
        <v>-76.85295759148552</v>
      </c>
      <c r="AP382" s="30">
        <f t="shared" si="236"/>
        <v>23.609121289162623</v>
      </c>
      <c r="AQ382" s="30">
        <f t="shared" si="237"/>
        <v>-26.68237036067254</v>
      </c>
      <c r="AR382" s="31">
        <f t="shared" si="256"/>
        <v>-30.811897947985766</v>
      </c>
      <c r="AS382" s="33">
        <f t="shared" si="257"/>
        <v>-240.71514247993554</v>
      </c>
      <c r="AT382" s="31">
        <f t="shared" si="258"/>
        <v>1.5784276556976138E-6</v>
      </c>
      <c r="AU382" s="31">
        <f t="shared" si="259"/>
        <v>3.4541628138059943E-2</v>
      </c>
      <c r="AV382" s="32">
        <f t="shared" si="260"/>
        <v>-3.3883458479595792E-9</v>
      </c>
      <c r="AW382" s="31">
        <f t="shared" si="261"/>
        <v>-1.6003845087453599E-3</v>
      </c>
      <c r="AX382" s="34">
        <f t="shared" si="262"/>
        <v>1.5750393098496542E-6</v>
      </c>
      <c r="AY382" s="35">
        <f t="shared" si="263"/>
        <v>3.2941243629314582E-2</v>
      </c>
      <c r="AZ382" s="10">
        <f t="shared" si="264"/>
        <v>-30.811896372946457</v>
      </c>
      <c r="BA382" s="10">
        <f t="shared" si="265"/>
        <v>-240.68220123630621</v>
      </c>
      <c r="BB382" s="10">
        <f t="shared" si="266"/>
        <v>-60.682201236306213</v>
      </c>
      <c r="BC382" s="37"/>
      <c r="BD382" s="46">
        <f t="shared" si="267"/>
        <v>-31</v>
      </c>
      <c r="BE382" s="46">
        <f t="shared" si="268"/>
        <v>-241</v>
      </c>
      <c r="BF382" s="46">
        <f t="shared" si="269"/>
        <v>-61</v>
      </c>
    </row>
    <row r="383" spans="22:58" x14ac:dyDescent="0.2">
      <c r="V383" s="29">
        <v>4.79000000000004</v>
      </c>
      <c r="W383" s="38">
        <f t="shared" si="239"/>
        <v>616595.00186153932</v>
      </c>
      <c r="X383" s="30">
        <f t="shared" si="238"/>
        <v>-0.43247621687911453</v>
      </c>
      <c r="Y383" s="31">
        <f t="shared" si="240"/>
        <v>-49.776446770573422</v>
      </c>
      <c r="Z383" s="31">
        <f t="shared" si="241"/>
        <v>-89.814090725552191</v>
      </c>
      <c r="AA383" s="31">
        <f t="shared" si="242"/>
        <v>18.856717267033339</v>
      </c>
      <c r="AB383" s="31">
        <f t="shared" si="243"/>
        <v>-83.450123662130821</v>
      </c>
      <c r="AC383" s="31">
        <f t="shared" si="244"/>
        <v>0.11888394342475088</v>
      </c>
      <c r="AD383" s="31">
        <f t="shared" si="245"/>
        <v>9.4580352777891559</v>
      </c>
      <c r="AE383" s="31">
        <f t="shared" si="246"/>
        <v>-31.233321776994448</v>
      </c>
      <c r="AF383" s="31">
        <f t="shared" si="247"/>
        <v>-163.80617910989386</v>
      </c>
      <c r="AG383" s="31">
        <f t="shared" si="235"/>
        <v>92.110410468749379</v>
      </c>
      <c r="AH383" s="31">
        <f t="shared" si="248"/>
        <v>-119.02530222795525</v>
      </c>
      <c r="AI383" s="31">
        <f t="shared" si="249"/>
        <v>-89.999935900075045</v>
      </c>
      <c r="AJ383" s="31">
        <f t="shared" si="250"/>
        <v>43.009671840372064</v>
      </c>
      <c r="AK383" s="31">
        <f t="shared" si="251"/>
        <v>89.594824981985951</v>
      </c>
      <c r="AL383" s="32">
        <f t="shared" si="252"/>
        <v>-12.786735202775061</v>
      </c>
      <c r="AM383" s="31">
        <f t="shared" si="253"/>
        <v>-76.736078843818134</v>
      </c>
      <c r="AN383" s="31">
        <f t="shared" si="254"/>
        <v>3.3080448783911311</v>
      </c>
      <c r="AO383" s="31">
        <f t="shared" si="255"/>
        <v>-77.141189761907228</v>
      </c>
      <c r="AP383" s="30">
        <f t="shared" si="236"/>
        <v>23.609121289162623</v>
      </c>
      <c r="AQ383" s="30">
        <f t="shared" si="237"/>
        <v>-26.68237036067254</v>
      </c>
      <c r="AR383" s="31">
        <f t="shared" si="256"/>
        <v>-30.998525970113231</v>
      </c>
      <c r="AS383" s="33">
        <f t="shared" si="257"/>
        <v>-240.94736887180107</v>
      </c>
      <c r="AT383" s="31">
        <f t="shared" si="258"/>
        <v>1.6528166456646841E-6</v>
      </c>
      <c r="AU383" s="31">
        <f t="shared" si="259"/>
        <v>3.5346205813832944E-2</v>
      </c>
      <c r="AV383" s="32">
        <f t="shared" si="260"/>
        <v>-3.5480326905197655E-9</v>
      </c>
      <c r="AW383" s="31">
        <f t="shared" si="261"/>
        <v>-1.6376622527337315E-3</v>
      </c>
      <c r="AX383" s="34">
        <f t="shared" si="262"/>
        <v>1.6492686129741644E-6</v>
      </c>
      <c r="AY383" s="35">
        <f t="shared" si="263"/>
        <v>3.3708543561099209E-2</v>
      </c>
      <c r="AZ383" s="10">
        <f t="shared" si="264"/>
        <v>-30.99852432084462</v>
      </c>
      <c r="BA383" s="10">
        <f t="shared" si="265"/>
        <v>-240.91366032823998</v>
      </c>
      <c r="BB383" s="10">
        <f t="shared" si="266"/>
        <v>-60.913660328239985</v>
      </c>
      <c r="BC383" s="37"/>
      <c r="BD383" s="46">
        <f t="shared" si="267"/>
        <v>-31</v>
      </c>
      <c r="BE383" s="46">
        <f t="shared" si="268"/>
        <v>-241</v>
      </c>
      <c r="BF383" s="46">
        <f t="shared" si="269"/>
        <v>-61</v>
      </c>
    </row>
    <row r="384" spans="22:58" x14ac:dyDescent="0.2">
      <c r="V384" s="29">
        <v>4.8000000000000398</v>
      </c>
      <c r="W384" s="36">
        <f t="shared" si="239"/>
        <v>630957.34448025166</v>
      </c>
      <c r="X384" s="30">
        <f t="shared" si="238"/>
        <v>-0.43247621687911453</v>
      </c>
      <c r="Y384" s="31">
        <f t="shared" si="240"/>
        <v>-49.976444712675644</v>
      </c>
      <c r="Z384" s="31">
        <f t="shared" si="241"/>
        <v>-89.818322508592814</v>
      </c>
      <c r="AA384" s="31">
        <f t="shared" si="242"/>
        <v>19.054173227589771</v>
      </c>
      <c r="AB384" s="31">
        <f t="shared" si="243"/>
        <v>-83.597964963232187</v>
      </c>
      <c r="AC384" s="31">
        <f t="shared" si="244"/>
        <v>0.12440726627629303</v>
      </c>
      <c r="AD384" s="31">
        <f t="shared" si="245"/>
        <v>9.6742238379741519</v>
      </c>
      <c r="AE384" s="31">
        <f t="shared" si="246"/>
        <v>-31.230340435688696</v>
      </c>
      <c r="AF384" s="31">
        <f t="shared" si="247"/>
        <v>-163.74206363385085</v>
      </c>
      <c r="AG384" s="31">
        <f t="shared" si="235"/>
        <v>92.110410468749379</v>
      </c>
      <c r="AH384" s="31">
        <f t="shared" si="248"/>
        <v>-119.225302227955</v>
      </c>
      <c r="AI384" s="31">
        <f t="shared" si="249"/>
        <v>-89.99993735916749</v>
      </c>
      <c r="AJ384" s="31">
        <f t="shared" si="250"/>
        <v>43.209662065711704</v>
      </c>
      <c r="AK384" s="31">
        <f t="shared" si="251"/>
        <v>89.604047594336876</v>
      </c>
      <c r="AL384" s="32">
        <f t="shared" si="252"/>
        <v>-12.976433480549893</v>
      </c>
      <c r="AM384" s="31">
        <f t="shared" si="253"/>
        <v>-77.027677382586972</v>
      </c>
      <c r="AN384" s="31">
        <f t="shared" si="254"/>
        <v>3.1183368259561917</v>
      </c>
      <c r="AO384" s="31">
        <f t="shared" si="255"/>
        <v>-77.423567147417586</v>
      </c>
      <c r="AP384" s="30">
        <f t="shared" si="236"/>
        <v>23.609121289162623</v>
      </c>
      <c r="AQ384" s="30">
        <f t="shared" si="237"/>
        <v>-26.68237036067254</v>
      </c>
      <c r="AR384" s="31">
        <f t="shared" si="256"/>
        <v>-31.185252681242421</v>
      </c>
      <c r="AS384" s="33">
        <f t="shared" si="257"/>
        <v>-241.16563078126842</v>
      </c>
      <c r="AT384" s="31">
        <f t="shared" si="258"/>
        <v>1.7307114795885981E-6</v>
      </c>
      <c r="AU384" s="31">
        <f t="shared" si="259"/>
        <v>3.6169524496763576E-2</v>
      </c>
      <c r="AV384" s="32">
        <f t="shared" si="260"/>
        <v>-3.7152470732900194E-9</v>
      </c>
      <c r="AW384" s="31">
        <f t="shared" si="261"/>
        <v>-1.675808306923633E-3</v>
      </c>
      <c r="AX384" s="34">
        <f t="shared" si="262"/>
        <v>1.7269962325153082E-6</v>
      </c>
      <c r="AY384" s="35">
        <f t="shared" si="263"/>
        <v>3.4493716189839943E-2</v>
      </c>
      <c r="AZ384" s="10">
        <f t="shared" si="264"/>
        <v>-31.18525095424619</v>
      </c>
      <c r="BA384" s="10">
        <f t="shared" si="265"/>
        <v>-241.13113706507858</v>
      </c>
      <c r="BB384" s="10">
        <f t="shared" si="266"/>
        <v>-61.131137065078576</v>
      </c>
      <c r="BC384" s="48"/>
      <c r="BD384" s="46">
        <f t="shared" si="267"/>
        <v>-31</v>
      </c>
      <c r="BE384" s="46">
        <f t="shared" si="268"/>
        <v>-241</v>
      </c>
      <c r="BF384" s="46">
        <f t="shared" si="269"/>
        <v>-61</v>
      </c>
    </row>
    <row r="385" spans="22:58" x14ac:dyDescent="0.2">
      <c r="V385" s="29">
        <v>4.8100000000000396</v>
      </c>
      <c r="W385" s="38">
        <f t="shared" si="239"/>
        <v>645654.22903471533</v>
      </c>
      <c r="X385" s="30">
        <f t="shared" si="238"/>
        <v>-0.43247621687911453</v>
      </c>
      <c r="Y385" s="31">
        <f t="shared" si="240"/>
        <v>-50.176442747397623</v>
      </c>
      <c r="Z385" s="31">
        <f t="shared" si="241"/>
        <v>-89.822457966406432</v>
      </c>
      <c r="AA385" s="31">
        <f t="shared" si="242"/>
        <v>19.251742296827153</v>
      </c>
      <c r="AB385" s="31">
        <f t="shared" si="243"/>
        <v>-83.742523752874433</v>
      </c>
      <c r="AC385" s="31">
        <f t="shared" si="244"/>
        <v>0.13018337627384916</v>
      </c>
      <c r="AD385" s="31">
        <f t="shared" si="245"/>
        <v>9.8951604974461009</v>
      </c>
      <c r="AE385" s="31">
        <f t="shared" si="246"/>
        <v>-31.226993291175738</v>
      </c>
      <c r="AF385" s="31">
        <f t="shared" si="247"/>
        <v>-163.66982122183475</v>
      </c>
      <c r="AG385" s="31">
        <f t="shared" si="235"/>
        <v>92.110410468749379</v>
      </c>
      <c r="AH385" s="31">
        <f t="shared" si="248"/>
        <v>-119.42530222795476</v>
      </c>
      <c r="AI385" s="31">
        <f t="shared" si="249"/>
        <v>-89.999938785046922</v>
      </c>
      <c r="AJ385" s="31">
        <f t="shared" si="250"/>
        <v>43.409652730962989</v>
      </c>
      <c r="AK385" s="31">
        <f t="shared" si="251"/>
        <v>89.613060294227282</v>
      </c>
      <c r="AL385" s="32">
        <f t="shared" si="252"/>
        <v>-13.166572548261264</v>
      </c>
      <c r="AM385" s="31">
        <f t="shared" si="253"/>
        <v>-77.313300529668695</v>
      </c>
      <c r="AN385" s="31">
        <f t="shared" si="254"/>
        <v>2.9281884234963442</v>
      </c>
      <c r="AO385" s="31">
        <f t="shared" si="255"/>
        <v>-77.700179020488335</v>
      </c>
      <c r="AP385" s="30">
        <f t="shared" si="236"/>
        <v>23.609121289162623</v>
      </c>
      <c r="AQ385" s="30">
        <f t="shared" si="237"/>
        <v>-26.68237036067254</v>
      </c>
      <c r="AR385" s="31">
        <f t="shared" si="256"/>
        <v>-31.372053939189311</v>
      </c>
      <c r="AS385" s="33">
        <f t="shared" si="257"/>
        <v>-241.3700002423231</v>
      </c>
      <c r="AT385" s="31">
        <f t="shared" si="258"/>
        <v>1.8122773794227175E-6</v>
      </c>
      <c r="AU385" s="31">
        <f t="shared" si="259"/>
        <v>3.7012020719954637E-2</v>
      </c>
      <c r="AV385" s="32">
        <f t="shared" si="260"/>
        <v>-3.890341940123692E-9</v>
      </c>
      <c r="AW385" s="31">
        <f t="shared" si="261"/>
        <v>-1.7148428968577834E-3</v>
      </c>
      <c r="AX385" s="34">
        <f t="shared" si="262"/>
        <v>1.8083870374825939E-6</v>
      </c>
      <c r="AY385" s="35">
        <f t="shared" si="263"/>
        <v>3.5297177823096854E-2</v>
      </c>
      <c r="AZ385" s="10">
        <f t="shared" si="264"/>
        <v>-31.372052130802274</v>
      </c>
      <c r="BA385" s="10">
        <f t="shared" si="265"/>
        <v>-241.33470306449999</v>
      </c>
      <c r="BB385" s="10">
        <f t="shared" si="266"/>
        <v>-61.33470306449999</v>
      </c>
      <c r="BC385" s="37"/>
      <c r="BD385" s="46">
        <f t="shared" si="267"/>
        <v>-31</v>
      </c>
      <c r="BE385" s="46">
        <f t="shared" si="268"/>
        <v>-241</v>
      </c>
      <c r="BF385" s="46">
        <f t="shared" si="269"/>
        <v>-61</v>
      </c>
    </row>
    <row r="386" spans="22:58" x14ac:dyDescent="0.2">
      <c r="V386" s="29">
        <v>4.8200000000000403</v>
      </c>
      <c r="W386" s="38">
        <f t="shared" si="239"/>
        <v>660693.44800765836</v>
      </c>
      <c r="X386" s="30">
        <f t="shared" si="238"/>
        <v>-0.43247621687911453</v>
      </c>
      <c r="Y386" s="31">
        <f t="shared" si="240"/>
        <v>-50.37644087057086</v>
      </c>
      <c r="Z386" s="31">
        <f t="shared" si="241"/>
        <v>-89.826499291495054</v>
      </c>
      <c r="AA386" s="31">
        <f t="shared" si="242"/>
        <v>19.449419505070331</v>
      </c>
      <c r="AB386" s="31">
        <f t="shared" si="243"/>
        <v>-83.883869312344515</v>
      </c>
      <c r="AC386" s="31">
        <f t="shared" si="244"/>
        <v>0.13622348340059537</v>
      </c>
      <c r="AD386" s="31">
        <f t="shared" si="245"/>
        <v>10.120936105228873</v>
      </c>
      <c r="AE386" s="31">
        <f t="shared" si="246"/>
        <v>-31.223274098979051</v>
      </c>
      <c r="AF386" s="31">
        <f t="shared" si="247"/>
        <v>-163.58943249861071</v>
      </c>
      <c r="AG386" s="31">
        <f t="shared" si="235"/>
        <v>92.110410468749379</v>
      </c>
      <c r="AH386" s="31">
        <f t="shared" si="248"/>
        <v>-119.62530222795456</v>
      </c>
      <c r="AI386" s="31">
        <f t="shared" si="249"/>
        <v>-89.999940178469359</v>
      </c>
      <c r="AJ386" s="31">
        <f t="shared" si="250"/>
        <v>43.609643816328457</v>
      </c>
      <c r="AK386" s="31">
        <f t="shared" si="251"/>
        <v>89.62186785852488</v>
      </c>
      <c r="AL386" s="32">
        <f t="shared" si="252"/>
        <v>-13.357134483906092</v>
      </c>
      <c r="AM386" s="31">
        <f t="shared" si="253"/>
        <v>-77.593042916813985</v>
      </c>
      <c r="AN386" s="31">
        <f t="shared" si="254"/>
        <v>2.7376175732171806</v>
      </c>
      <c r="AO386" s="31">
        <f t="shared" si="255"/>
        <v>-77.971115236758465</v>
      </c>
      <c r="AP386" s="30">
        <f t="shared" si="236"/>
        <v>23.609121289162623</v>
      </c>
      <c r="AQ386" s="30">
        <f t="shared" si="237"/>
        <v>-26.68237036067254</v>
      </c>
      <c r="AR386" s="31">
        <f t="shared" si="256"/>
        <v>-31.558905597271785</v>
      </c>
      <c r="AS386" s="33">
        <f t="shared" si="257"/>
        <v>-241.56054773536917</v>
      </c>
      <c r="AT386" s="31">
        <f t="shared" si="258"/>
        <v>1.8976873646598717E-6</v>
      </c>
      <c r="AU386" s="31">
        <f t="shared" si="259"/>
        <v>3.7874141184597351E-2</v>
      </c>
      <c r="AV386" s="32">
        <f t="shared" si="260"/>
        <v>-4.0736875927685889E-9</v>
      </c>
      <c r="AW386" s="31">
        <f t="shared" si="261"/>
        <v>-1.7547867191923068E-3</v>
      </c>
      <c r="AX386" s="34">
        <f t="shared" si="262"/>
        <v>1.8936136770671031E-6</v>
      </c>
      <c r="AY386" s="35">
        <f t="shared" si="263"/>
        <v>3.6119354465405047E-2</v>
      </c>
      <c r="AZ386" s="10">
        <f t="shared" si="264"/>
        <v>-31.558903703658107</v>
      </c>
      <c r="BA386" s="10">
        <f t="shared" si="265"/>
        <v>-241.52442838090377</v>
      </c>
      <c r="BB386" s="10">
        <f t="shared" si="266"/>
        <v>-61.524428380903771</v>
      </c>
      <c r="BC386" s="37"/>
      <c r="BD386" s="46">
        <f t="shared" si="267"/>
        <v>-32</v>
      </c>
      <c r="BE386" s="46">
        <f t="shared" si="268"/>
        <v>-242</v>
      </c>
      <c r="BF386" s="46">
        <f t="shared" si="269"/>
        <v>-62</v>
      </c>
    </row>
    <row r="387" spans="22:58" x14ac:dyDescent="0.2">
      <c r="V387" s="29">
        <v>4.83000000000004</v>
      </c>
      <c r="W387" s="36">
        <f t="shared" si="239"/>
        <v>676082.97539204429</v>
      </c>
      <c r="X387" s="30">
        <f t="shared" si="238"/>
        <v>-0.43247621687911453</v>
      </c>
      <c r="Y387" s="31">
        <f t="shared" si="240"/>
        <v>-50.576439078214428</v>
      </c>
      <c r="Z387" s="31">
        <f t="shared" si="241"/>
        <v>-89.830448626461816</v>
      </c>
      <c r="AA387" s="31">
        <f t="shared" si="242"/>
        <v>19.64720009584644</v>
      </c>
      <c r="AB387" s="31">
        <f t="shared" si="243"/>
        <v>-84.022069699556468</v>
      </c>
      <c r="AC387" s="31">
        <f t="shared" si="244"/>
        <v>0.14253926122103208</v>
      </c>
      <c r="AD387" s="31">
        <f t="shared" si="245"/>
        <v>10.351642310291455</v>
      </c>
      <c r="AE387" s="31">
        <f t="shared" si="246"/>
        <v>-31.219175938026073</v>
      </c>
      <c r="AF387" s="31">
        <f t="shared" si="247"/>
        <v>-163.50087601572685</v>
      </c>
      <c r="AG387" s="31">
        <f t="shared" si="235"/>
        <v>92.110410468749379</v>
      </c>
      <c r="AH387" s="31">
        <f t="shared" si="248"/>
        <v>-119.82530222795432</v>
      </c>
      <c r="AI387" s="31">
        <f t="shared" si="249"/>
        <v>-89.999941540173651</v>
      </c>
      <c r="AJ387" s="31">
        <f t="shared" si="250"/>
        <v>43.809635302901462</v>
      </c>
      <c r="AK387" s="31">
        <f t="shared" si="251"/>
        <v>89.630474955450865</v>
      </c>
      <c r="AL387" s="32">
        <f t="shared" si="252"/>
        <v>-13.548102015146071</v>
      </c>
      <c r="AM387" s="31">
        <f t="shared" si="253"/>
        <v>-77.866999494681238</v>
      </c>
      <c r="AN387" s="31">
        <f t="shared" si="254"/>
        <v>2.5466415285504453</v>
      </c>
      <c r="AO387" s="31">
        <f t="shared" si="255"/>
        <v>-78.236466079404025</v>
      </c>
      <c r="AP387" s="30">
        <f t="shared" si="236"/>
        <v>23.609121289162623</v>
      </c>
      <c r="AQ387" s="30">
        <f t="shared" si="237"/>
        <v>-26.68237036067254</v>
      </c>
      <c r="AR387" s="31">
        <f t="shared" si="256"/>
        <v>-31.745783480985544</v>
      </c>
      <c r="AS387" s="33">
        <f t="shared" si="257"/>
        <v>-241.73734209513088</v>
      </c>
      <c r="AT387" s="31">
        <f t="shared" si="258"/>
        <v>1.9871225937030849E-6</v>
      </c>
      <c r="AU387" s="31">
        <f t="shared" si="259"/>
        <v>3.8756342996810945E-2</v>
      </c>
      <c r="AV387" s="32">
        <f t="shared" si="260"/>
        <v>-4.2656736195219134E-9</v>
      </c>
      <c r="AW387" s="31">
        <f t="shared" si="261"/>
        <v>-1.7956609526703598E-3</v>
      </c>
      <c r="AX387" s="34">
        <f t="shared" si="262"/>
        <v>1.9828569200835629E-6</v>
      </c>
      <c r="AY387" s="35">
        <f t="shared" si="263"/>
        <v>3.6960682044140589E-2</v>
      </c>
      <c r="AZ387" s="10">
        <f t="shared" si="264"/>
        <v>-31.745781498128625</v>
      </c>
      <c r="BA387" s="10">
        <f t="shared" si="265"/>
        <v>-241.70038141308675</v>
      </c>
      <c r="BB387" s="10">
        <f t="shared" si="266"/>
        <v>-61.700381413086745</v>
      </c>
      <c r="BC387" s="48"/>
      <c r="BD387" s="46">
        <f t="shared" si="267"/>
        <v>-32</v>
      </c>
      <c r="BE387" s="46">
        <f t="shared" si="268"/>
        <v>-242</v>
      </c>
      <c r="BF387" s="46">
        <f t="shared" si="269"/>
        <v>-62</v>
      </c>
    </row>
    <row r="388" spans="22:58" x14ac:dyDescent="0.2">
      <c r="V388" s="29">
        <v>4.8400000000000398</v>
      </c>
      <c r="W388" s="38">
        <f t="shared" si="239"/>
        <v>691830.97091900045</v>
      </c>
      <c r="X388" s="30">
        <f t="shared" si="238"/>
        <v>-0.43247621687911453</v>
      </c>
      <c r="Y388" s="31">
        <f t="shared" si="240"/>
        <v>-50.77643736652665</v>
      </c>
      <c r="Z388" s="31">
        <f t="shared" si="241"/>
        <v>-89.834308065146189</v>
      </c>
      <c r="AA388" s="31">
        <f t="shared" si="242"/>
        <v>19.845079517187528</v>
      </c>
      <c r="AB388" s="31">
        <f t="shared" si="243"/>
        <v>-84.157191754284767</v>
      </c>
      <c r="AC388" s="31">
        <f t="shared" si="244"/>
        <v>0.14914286292974432</v>
      </c>
      <c r="AD388" s="31">
        <f t="shared" si="245"/>
        <v>10.587371497153992</v>
      </c>
      <c r="AE388" s="31">
        <f t="shared" si="246"/>
        <v>-31.214691203288496</v>
      </c>
      <c r="AF388" s="31">
        <f t="shared" si="247"/>
        <v>-163.40412832227696</v>
      </c>
      <c r="AG388" s="31">
        <f t="shared" ref="AG388:AG451" si="270">DC_gain_comp</f>
        <v>92.110410468749379</v>
      </c>
      <c r="AH388" s="31">
        <f t="shared" si="248"/>
        <v>-120.02530222795413</v>
      </c>
      <c r="AI388" s="31">
        <f t="shared" si="249"/>
        <v>-89.999942870881753</v>
      </c>
      <c r="AJ388" s="31">
        <f t="shared" si="250"/>
        <v>44.009627172626232</v>
      </c>
      <c r="AK388" s="31">
        <f t="shared" si="251"/>
        <v>89.638886147047202</v>
      </c>
      <c r="AL388" s="32">
        <f t="shared" si="252"/>
        <v>-13.739458502458014</v>
      </c>
      <c r="AM388" s="31">
        <f t="shared" si="253"/>
        <v>-78.135265389599169</v>
      </c>
      <c r="AN388" s="31">
        <f t="shared" si="254"/>
        <v>2.3552769109634681</v>
      </c>
      <c r="AO388" s="31">
        <f t="shared" si="255"/>
        <v>-78.49632211343372</v>
      </c>
      <c r="AP388" s="30">
        <f t="shared" ref="AP388:AP451" si="271">-20*LOG(GmPS*Rsns)</f>
        <v>23.609121289162623</v>
      </c>
      <c r="AQ388" s="30">
        <f t="shared" ref="AQ388:AQ451" si="272">20*LOG(Vref/Vout)</f>
        <v>-26.68237036067254</v>
      </c>
      <c r="AR388" s="31">
        <f t="shared" si="256"/>
        <v>-31.932663363834944</v>
      </c>
      <c r="AS388" s="33">
        <f t="shared" si="257"/>
        <v>-241.9004504357107</v>
      </c>
      <c r="AT388" s="31">
        <f t="shared" si="258"/>
        <v>2.0807727727391061E-6</v>
      </c>
      <c r="AU388" s="31">
        <f t="shared" si="259"/>
        <v>3.9659093909999624E-2</v>
      </c>
      <c r="AV388" s="32">
        <f t="shared" si="260"/>
        <v>-4.4667088952302659E-9</v>
      </c>
      <c r="AW388" s="31">
        <f t="shared" si="261"/>
        <v>-1.8374872693514095E-3</v>
      </c>
      <c r="AX388" s="34">
        <f t="shared" si="262"/>
        <v>2.0763060638438756E-6</v>
      </c>
      <c r="AY388" s="35">
        <f t="shared" si="263"/>
        <v>3.7821606640648216E-2</v>
      </c>
      <c r="AZ388" s="10">
        <f t="shared" si="264"/>
        <v>-31.93266128752888</v>
      </c>
      <c r="BA388" s="10">
        <f t="shared" si="265"/>
        <v>-241.86262882907005</v>
      </c>
      <c r="BB388" s="10">
        <f t="shared" si="266"/>
        <v>-61.862628829070047</v>
      </c>
      <c r="BC388" s="37"/>
      <c r="BD388" s="46">
        <f t="shared" si="267"/>
        <v>-32</v>
      </c>
      <c r="BE388" s="46">
        <f t="shared" si="268"/>
        <v>-242</v>
      </c>
      <c r="BF388" s="46">
        <f t="shared" si="269"/>
        <v>-62</v>
      </c>
    </row>
    <row r="389" spans="22:58" x14ac:dyDescent="0.2">
      <c r="V389" s="29">
        <v>4.8500000000000396</v>
      </c>
      <c r="W389" s="38">
        <f t="shared" si="239"/>
        <v>707945.78438420314</v>
      </c>
      <c r="X389" s="30">
        <f t="shared" ref="X389:X452" si="273">DC_gain_power</f>
        <v>-0.43247621687911453</v>
      </c>
      <c r="Y389" s="31">
        <f t="shared" si="240"/>
        <v>-50.976435731876883</v>
      </c>
      <c r="Z389" s="31">
        <f t="shared" si="241"/>
        <v>-89.838079653733487</v>
      </c>
      <c r="AA389" s="31">
        <f t="shared" si="242"/>
        <v>20.043053413248202</v>
      </c>
      <c r="AB389" s="31">
        <f t="shared" si="243"/>
        <v>-84.289301104682878</v>
      </c>
      <c r="AC389" s="31">
        <f t="shared" si="244"/>
        <v>0.1560469376591706</v>
      </c>
      <c r="AD389" s="31">
        <f t="shared" si="245"/>
        <v>10.828216715305848</v>
      </c>
      <c r="AE389" s="31">
        <f t="shared" si="246"/>
        <v>-31.209811597848628</v>
      </c>
      <c r="AF389" s="31">
        <f t="shared" si="247"/>
        <v>-163.29916404311052</v>
      </c>
      <c r="AG389" s="31">
        <f t="shared" si="270"/>
        <v>92.110410468749379</v>
      </c>
      <c r="AH389" s="31">
        <f t="shared" si="248"/>
        <v>-120.22530222795393</v>
      </c>
      <c r="AI389" s="31">
        <f t="shared" si="249"/>
        <v>-89.999944171299248</v>
      </c>
      <c r="AJ389" s="31">
        <f t="shared" si="250"/>
        <v>44.209619408259464</v>
      </c>
      <c r="AK389" s="31">
        <f t="shared" si="251"/>
        <v>89.647105891588026</v>
      </c>
      <c r="AL389" s="32">
        <f t="shared" si="252"/>
        <v>-13.931187922121225</v>
      </c>
      <c r="AM389" s="31">
        <f t="shared" si="253"/>
        <v>-78.397935769834035</v>
      </c>
      <c r="AN389" s="31">
        <f t="shared" si="254"/>
        <v>2.1635397269336849</v>
      </c>
      <c r="AO389" s="31">
        <f t="shared" si="255"/>
        <v>-78.750774049545257</v>
      </c>
      <c r="AP389" s="30">
        <f t="shared" si="271"/>
        <v>23.609121289162623</v>
      </c>
      <c r="AQ389" s="30">
        <f t="shared" si="272"/>
        <v>-26.68237036067254</v>
      </c>
      <c r="AR389" s="31">
        <f t="shared" si="256"/>
        <v>-32.119520942424856</v>
      </c>
      <c r="AS389" s="33">
        <f t="shared" si="257"/>
        <v>-242.04993809265579</v>
      </c>
      <c r="AT389" s="31">
        <f t="shared" si="258"/>
        <v>2.1788365472539158E-6</v>
      </c>
      <c r="AU389" s="31">
        <f t="shared" si="259"/>
        <v>4.058287257285291E-2</v>
      </c>
      <c r="AV389" s="32">
        <f t="shared" si="260"/>
        <v>-4.6772196526347208E-9</v>
      </c>
      <c r="AW389" s="31">
        <f t="shared" si="261"/>
        <v>-1.8802878461020151E-3</v>
      </c>
      <c r="AX389" s="34">
        <f t="shared" si="262"/>
        <v>2.174159327601281E-6</v>
      </c>
      <c r="AY389" s="35">
        <f t="shared" si="263"/>
        <v>3.8702584726750894E-2</v>
      </c>
      <c r="AZ389" s="10">
        <f t="shared" si="264"/>
        <v>-32.119518768265529</v>
      </c>
      <c r="BA389" s="10">
        <f t="shared" si="265"/>
        <v>-242.01123550792903</v>
      </c>
      <c r="BB389" s="10">
        <f t="shared" si="266"/>
        <v>-62.01123550792903</v>
      </c>
      <c r="BC389" s="37"/>
      <c r="BD389" s="46">
        <f t="shared" si="267"/>
        <v>-32</v>
      </c>
      <c r="BE389" s="46">
        <f t="shared" si="268"/>
        <v>-242</v>
      </c>
      <c r="BF389" s="46">
        <f t="shared" si="269"/>
        <v>-62</v>
      </c>
    </row>
    <row r="390" spans="22:58" x14ac:dyDescent="0.2">
      <c r="V390" s="29">
        <v>4.8600000000000403</v>
      </c>
      <c r="W390" s="36">
        <f t="shared" si="239"/>
        <v>724435.96007505804</v>
      </c>
      <c r="X390" s="30">
        <f t="shared" si="273"/>
        <v>-0.43247621687911453</v>
      </c>
      <c r="Y390" s="31">
        <f t="shared" si="240"/>
        <v>-51.176434170797918</v>
      </c>
      <c r="Z390" s="31">
        <f t="shared" si="241"/>
        <v>-89.841765391839047</v>
      </c>
      <c r="AA390" s="31">
        <f t="shared" si="242"/>
        <v>20.241117616231016</v>
      </c>
      <c r="AB390" s="31">
        <f t="shared" si="243"/>
        <v>-84.418462174974991</v>
      </c>
      <c r="AC390" s="31">
        <f t="shared" si="244"/>
        <v>0.16326464701909973</v>
      </c>
      <c r="AD390" s="31">
        <f t="shared" si="245"/>
        <v>11.074271602092271</v>
      </c>
      <c r="AE390" s="31">
        <f t="shared" si="246"/>
        <v>-31.204528124426918</v>
      </c>
      <c r="AF390" s="31">
        <f t="shared" si="247"/>
        <v>-163.18595596472176</v>
      </c>
      <c r="AG390" s="31">
        <f t="shared" si="270"/>
        <v>92.110410468749379</v>
      </c>
      <c r="AH390" s="31">
        <f t="shared" si="248"/>
        <v>-120.42530222795376</v>
      </c>
      <c r="AI390" s="31">
        <f t="shared" si="249"/>
        <v>-89.999945442115632</v>
      </c>
      <c r="AJ390" s="31">
        <f t="shared" si="250"/>
        <v>44.409611993333812</v>
      </c>
      <c r="AK390" s="31">
        <f t="shared" si="251"/>
        <v>89.655138545936524</v>
      </c>
      <c r="AL390" s="32">
        <f t="shared" si="252"/>
        <v>-14.123274849111214</v>
      </c>
      <c r="AM390" s="31">
        <f t="shared" si="253"/>
        <v>-78.655105720991159</v>
      </c>
      <c r="AN390" s="31">
        <f t="shared" si="254"/>
        <v>1.9714453850182121</v>
      </c>
      <c r="AO390" s="31">
        <f t="shared" si="255"/>
        <v>-78.999912617170267</v>
      </c>
      <c r="AP390" s="30">
        <f t="shared" si="271"/>
        <v>23.609121289162623</v>
      </c>
      <c r="AQ390" s="30">
        <f t="shared" si="272"/>
        <v>-26.68237036067254</v>
      </c>
      <c r="AR390" s="31">
        <f t="shared" si="256"/>
        <v>-32.306331810918621</v>
      </c>
      <c r="AS390" s="33">
        <f t="shared" si="257"/>
        <v>-242.18586858189201</v>
      </c>
      <c r="AT390" s="31">
        <f t="shared" si="258"/>
        <v>2.2815219244065826E-6</v>
      </c>
      <c r="AU390" s="31">
        <f t="shared" si="259"/>
        <v>4.152816878312339E-2</v>
      </c>
      <c r="AV390" s="32">
        <f t="shared" si="260"/>
        <v>-4.8976494823708333E-9</v>
      </c>
      <c r="AW390" s="31">
        <f t="shared" si="261"/>
        <v>-1.9240853763543152E-3</v>
      </c>
      <c r="AX390" s="34">
        <f t="shared" si="262"/>
        <v>2.2766242749242117E-6</v>
      </c>
      <c r="AY390" s="35">
        <f t="shared" si="263"/>
        <v>3.9604083406769075E-2</v>
      </c>
      <c r="AZ390" s="10">
        <f t="shared" si="264"/>
        <v>-32.306329534294349</v>
      </c>
      <c r="BA390" s="10">
        <f t="shared" si="265"/>
        <v>-242.14626449848524</v>
      </c>
      <c r="BB390" s="10">
        <f t="shared" si="266"/>
        <v>-62.146264498485237</v>
      </c>
      <c r="BC390" s="48"/>
      <c r="BD390" s="46">
        <f t="shared" si="267"/>
        <v>-32</v>
      </c>
      <c r="BE390" s="46">
        <f t="shared" si="268"/>
        <v>-242</v>
      </c>
      <c r="BF390" s="46">
        <f t="shared" si="269"/>
        <v>-62</v>
      </c>
    </row>
    <row r="391" spans="22:58" x14ac:dyDescent="0.2">
      <c r="V391" s="29">
        <v>4.8700000000000401</v>
      </c>
      <c r="W391" s="38">
        <f t="shared" si="239"/>
        <v>741310.24130098708</v>
      </c>
      <c r="X391" s="30">
        <f t="shared" si="273"/>
        <v>-0.43247621687911453</v>
      </c>
      <c r="Y391" s="31">
        <f t="shared" si="240"/>
        <v>-51.376432679978535</v>
      </c>
      <c r="Z391" s="31">
        <f t="shared" si="241"/>
        <v>-89.845367233567956</v>
      </c>
      <c r="AA391" s="31">
        <f t="shared" si="242"/>
        <v>20.439268138611144</v>
      </c>
      <c r="AB391" s="31">
        <f t="shared" si="243"/>
        <v>-84.544738194215938</v>
      </c>
      <c r="AC391" s="31">
        <f t="shared" si="244"/>
        <v>0.17080968183655931</v>
      </c>
      <c r="AD391" s="31">
        <f t="shared" si="245"/>
        <v>11.325630298716648</v>
      </c>
      <c r="AE391" s="31">
        <f t="shared" si="246"/>
        <v>-31.198831076409949</v>
      </c>
      <c r="AF391" s="31">
        <f t="shared" si="247"/>
        <v>-163.06447512906726</v>
      </c>
      <c r="AG391" s="31">
        <f t="shared" si="270"/>
        <v>92.110410468749379</v>
      </c>
      <c r="AH391" s="31">
        <f t="shared" si="248"/>
        <v>-120.62530222795358</v>
      </c>
      <c r="AI391" s="31">
        <f t="shared" si="249"/>
        <v>-89.999946684004698</v>
      </c>
      <c r="AJ391" s="31">
        <f t="shared" si="250"/>
        <v>44.609604912122961</v>
      </c>
      <c r="AK391" s="31">
        <f t="shared" si="251"/>
        <v>89.66298836784857</v>
      </c>
      <c r="AL391" s="32">
        <f t="shared" si="252"/>
        <v>-14.315704439961722</v>
      </c>
      <c r="AM391" s="31">
        <f t="shared" si="253"/>
        <v>-78.906870130176401</v>
      </c>
      <c r="AN391" s="31">
        <f t="shared" si="254"/>
        <v>1.7790087129570349</v>
      </c>
      <c r="AO391" s="31">
        <f t="shared" si="255"/>
        <v>-79.243828446332529</v>
      </c>
      <c r="AP391" s="30">
        <f t="shared" si="271"/>
        <v>23.609121289162623</v>
      </c>
      <c r="AQ391" s="30">
        <f t="shared" si="272"/>
        <v>-26.68237036067254</v>
      </c>
      <c r="AR391" s="31">
        <f t="shared" si="256"/>
        <v>-32.493071434962829</v>
      </c>
      <c r="AS391" s="33">
        <f t="shared" si="257"/>
        <v>-242.3083035753998</v>
      </c>
      <c r="AT391" s="31">
        <f t="shared" si="258"/>
        <v>2.3890467108321952E-6</v>
      </c>
      <c r="AU391" s="31">
        <f t="shared" si="259"/>
        <v>4.2495483747314419E-2</v>
      </c>
      <c r="AV391" s="32">
        <f t="shared" si="260"/>
        <v>-5.1284689762433119E-9</v>
      </c>
      <c r="AW391" s="31">
        <f t="shared" si="261"/>
        <v>-1.968903082138367E-3</v>
      </c>
      <c r="AX391" s="34">
        <f t="shared" si="262"/>
        <v>2.3839182418559519E-6</v>
      </c>
      <c r="AY391" s="35">
        <f t="shared" si="263"/>
        <v>4.0526580665176053E-2</v>
      </c>
      <c r="AZ391" s="10">
        <f t="shared" si="264"/>
        <v>-32.493069051044586</v>
      </c>
      <c r="BA391" s="10">
        <f t="shared" si="265"/>
        <v>-242.26777699473462</v>
      </c>
      <c r="BB391" s="10">
        <f t="shared" si="266"/>
        <v>-62.267776994734618</v>
      </c>
      <c r="BC391" s="37"/>
      <c r="BD391" s="46">
        <f t="shared" si="267"/>
        <v>-32</v>
      </c>
      <c r="BE391" s="46">
        <f t="shared" si="268"/>
        <v>-242</v>
      </c>
      <c r="BF391" s="46">
        <f t="shared" si="269"/>
        <v>-62</v>
      </c>
    </row>
    <row r="392" spans="22:58" x14ac:dyDescent="0.2">
      <c r="V392" s="29">
        <v>4.8800000000000399</v>
      </c>
      <c r="W392" s="38">
        <f t="shared" si="239"/>
        <v>758577.57502925477</v>
      </c>
      <c r="X392" s="30">
        <f t="shared" si="273"/>
        <v>-0.43247621687911453</v>
      </c>
      <c r="Y392" s="31">
        <f t="shared" si="240"/>
        <v>-51.576431256256612</v>
      </c>
      <c r="Z392" s="31">
        <f t="shared" si="241"/>
        <v>-89.848887088550399</v>
      </c>
      <c r="AA392" s="31">
        <f t="shared" si="242"/>
        <v>20.637501165652566</v>
      </c>
      <c r="AB392" s="31">
        <f t="shared" si="243"/>
        <v>-84.668191206021021</v>
      </c>
      <c r="AC392" s="31">
        <f t="shared" si="244"/>
        <v>0.1786962790605516</v>
      </c>
      <c r="AD392" s="31">
        <f t="shared" si="245"/>
        <v>11.582387358998773</v>
      </c>
      <c r="AE392" s="31">
        <f t="shared" si="246"/>
        <v>-31.19271002842261</v>
      </c>
      <c r="AF392" s="31">
        <f t="shared" si="247"/>
        <v>-162.93469093557266</v>
      </c>
      <c r="AG392" s="31">
        <f t="shared" si="270"/>
        <v>92.110410468749379</v>
      </c>
      <c r="AH392" s="31">
        <f t="shared" si="248"/>
        <v>-120.82530222795342</v>
      </c>
      <c r="AI392" s="31">
        <f t="shared" si="249"/>
        <v>-89.999947897624921</v>
      </c>
      <c r="AJ392" s="31">
        <f t="shared" si="250"/>
        <v>44.809598149608327</v>
      </c>
      <c r="AK392" s="31">
        <f t="shared" si="251"/>
        <v>89.670659518224213</v>
      </c>
      <c r="AL392" s="32">
        <f t="shared" si="252"/>
        <v>-14.508462415651994</v>
      </c>
      <c r="AM392" s="31">
        <f t="shared" si="253"/>
        <v>-79.153323578542313</v>
      </c>
      <c r="AN392" s="31">
        <f t="shared" si="254"/>
        <v>1.5862439747522963</v>
      </c>
      <c r="AO392" s="31">
        <f t="shared" si="255"/>
        <v>-79.482611957943021</v>
      </c>
      <c r="AP392" s="30">
        <f t="shared" si="271"/>
        <v>23.609121289162623</v>
      </c>
      <c r="AQ392" s="30">
        <f t="shared" si="272"/>
        <v>-26.68237036067254</v>
      </c>
      <c r="AR392" s="31">
        <f t="shared" si="256"/>
        <v>-32.67971512518023</v>
      </c>
      <c r="AS392" s="33">
        <f t="shared" si="257"/>
        <v>-242.41730289351568</v>
      </c>
      <c r="AT392" s="31">
        <f t="shared" si="258"/>
        <v>2.5016389813031139E-6</v>
      </c>
      <c r="AU392" s="31">
        <f t="shared" si="259"/>
        <v>4.3485330346416988E-2</v>
      </c>
      <c r="AV392" s="32">
        <f t="shared" si="260"/>
        <v>-5.3701660839513638E-9</v>
      </c>
      <c r="AW392" s="31">
        <f t="shared" si="261"/>
        <v>-2.0147647263947929E-3</v>
      </c>
      <c r="AX392" s="34">
        <f t="shared" si="262"/>
        <v>2.4962688152191624E-6</v>
      </c>
      <c r="AY392" s="35">
        <f t="shared" si="263"/>
        <v>4.1470565620022194E-2</v>
      </c>
      <c r="AZ392" s="10">
        <f t="shared" si="264"/>
        <v>-32.679712628911417</v>
      </c>
      <c r="BA392" s="10">
        <f t="shared" si="265"/>
        <v>-242.37583232789567</v>
      </c>
      <c r="BB392" s="10">
        <f t="shared" si="266"/>
        <v>-62.375832327895665</v>
      </c>
      <c r="BC392" s="37"/>
      <c r="BD392" s="46">
        <f t="shared" si="267"/>
        <v>-33</v>
      </c>
      <c r="BE392" s="46">
        <f t="shared" si="268"/>
        <v>-242</v>
      </c>
      <c r="BF392" s="46">
        <f t="shared" si="269"/>
        <v>-62</v>
      </c>
    </row>
    <row r="393" spans="22:58" x14ac:dyDescent="0.2">
      <c r="V393" s="29">
        <v>4.8900000000000396</v>
      </c>
      <c r="W393" s="36">
        <f t="shared" si="239"/>
        <v>776247.11662876303</v>
      </c>
      <c r="X393" s="30">
        <f t="shared" si="273"/>
        <v>-0.43247621687911453</v>
      </c>
      <c r="Y393" s="31">
        <f t="shared" si="240"/>
        <v>-51.776429896612271</v>
      </c>
      <c r="Z393" s="31">
        <f t="shared" si="241"/>
        <v>-89.852326822953771</v>
      </c>
      <c r="AA393" s="31">
        <f t="shared" si="242"/>
        <v>20.835813048207228</v>
      </c>
      <c r="AB393" s="31">
        <f t="shared" si="243"/>
        <v>-84.788882079173234</v>
      </c>
      <c r="AC393" s="31">
        <f t="shared" si="244"/>
        <v>0.18693923879137705</v>
      </c>
      <c r="AD393" s="31">
        <f t="shared" si="245"/>
        <v>11.84463765052238</v>
      </c>
      <c r="AE393" s="31">
        <f t="shared" si="246"/>
        <v>-31.186153826492781</v>
      </c>
      <c r="AF393" s="31">
        <f t="shared" si="247"/>
        <v>-162.79657125160463</v>
      </c>
      <c r="AG393" s="31">
        <f t="shared" si="270"/>
        <v>92.110410468749379</v>
      </c>
      <c r="AH393" s="31">
        <f t="shared" si="248"/>
        <v>-121.02530222795323</v>
      </c>
      <c r="AI393" s="31">
        <f t="shared" si="249"/>
        <v>-89.999949083619768</v>
      </c>
      <c r="AJ393" s="31">
        <f t="shared" si="250"/>
        <v>45.009591691447135</v>
      </c>
      <c r="AK393" s="31">
        <f t="shared" si="251"/>
        <v>89.678156063308236</v>
      </c>
      <c r="AL393" s="32">
        <f t="shared" si="252"/>
        <v>-14.701535044569669</v>
      </c>
      <c r="AM393" s="31">
        <f t="shared" si="253"/>
        <v>-79.394560241843806</v>
      </c>
      <c r="AN393" s="31">
        <f t="shared" si="254"/>
        <v>1.3931648876736116</v>
      </c>
      <c r="AO393" s="31">
        <f t="shared" si="255"/>
        <v>-79.716353262155337</v>
      </c>
      <c r="AP393" s="30">
        <f t="shared" si="271"/>
        <v>23.609121289162623</v>
      </c>
      <c r="AQ393" s="30">
        <f t="shared" si="272"/>
        <v>-26.68237036067254</v>
      </c>
      <c r="AR393" s="31">
        <f t="shared" si="256"/>
        <v>-32.866238010329084</v>
      </c>
      <c r="AS393" s="33">
        <f t="shared" si="257"/>
        <v>-242.51292451375997</v>
      </c>
      <c r="AT393" s="31">
        <f t="shared" si="258"/>
        <v>2.6195375570333086E-6</v>
      </c>
      <c r="AU393" s="31">
        <f t="shared" si="259"/>
        <v>4.4498233407835264E-2</v>
      </c>
      <c r="AV393" s="32">
        <f t="shared" si="260"/>
        <v>-5.6232538277084362E-9</v>
      </c>
      <c r="AW393" s="31">
        <f t="shared" si="261"/>
        <v>-2.0616946255741903E-3</v>
      </c>
      <c r="AX393" s="34">
        <f t="shared" si="262"/>
        <v>2.6139143032056003E-6</v>
      </c>
      <c r="AY393" s="35">
        <f t="shared" si="263"/>
        <v>4.2436538782261071E-2</v>
      </c>
      <c r="AZ393" s="10">
        <f t="shared" si="264"/>
        <v>-32.86623539641478</v>
      </c>
      <c r="BA393" s="10">
        <f t="shared" si="265"/>
        <v>-242.47048797497771</v>
      </c>
      <c r="BB393" s="10">
        <f t="shared" si="266"/>
        <v>-62.470487974977715</v>
      </c>
      <c r="BC393" s="48"/>
      <c r="BD393" s="46">
        <f t="shared" si="267"/>
        <v>-33</v>
      </c>
      <c r="BE393" s="46">
        <f t="shared" si="268"/>
        <v>-242</v>
      </c>
      <c r="BF393" s="46">
        <f t="shared" si="269"/>
        <v>-62</v>
      </c>
    </row>
    <row r="394" spans="22:58" x14ac:dyDescent="0.2">
      <c r="V394" s="29">
        <v>4.9000000000000403</v>
      </c>
      <c r="W394" s="38">
        <f t="shared" si="239"/>
        <v>794328.23472435586</v>
      </c>
      <c r="X394" s="30">
        <f t="shared" si="273"/>
        <v>-0.43247621687911453</v>
      </c>
      <c r="Y394" s="31">
        <f t="shared" si="240"/>
        <v>-51.97642859816164</v>
      </c>
      <c r="Z394" s="31">
        <f t="shared" si="241"/>
        <v>-89.855688260471538</v>
      </c>
      <c r="AA394" s="31">
        <f t="shared" si="242"/>
        <v>21.034200295789233</v>
      </c>
      <c r="AB394" s="31">
        <f t="shared" si="243"/>
        <v>-84.90687051902195</v>
      </c>
      <c r="AC394" s="31">
        <f t="shared" si="244"/>
        <v>0.19555394138947471</v>
      </c>
      <c r="AD394" s="31">
        <f t="shared" si="245"/>
        <v>12.112476247801201</v>
      </c>
      <c r="AE394" s="31">
        <f t="shared" si="246"/>
        <v>-31.17915057786205</v>
      </c>
      <c r="AF394" s="31">
        <f t="shared" si="247"/>
        <v>-162.65008253169228</v>
      </c>
      <c r="AG394" s="31">
        <f t="shared" si="270"/>
        <v>92.110410468749379</v>
      </c>
      <c r="AH394" s="31">
        <f t="shared" si="248"/>
        <v>-121.22530222795308</v>
      </c>
      <c r="AI394" s="31">
        <f t="shared" si="249"/>
        <v>-89.999950242618084</v>
      </c>
      <c r="AJ394" s="31">
        <f t="shared" si="250"/>
        <v>45.209585523942138</v>
      </c>
      <c r="AK394" s="31">
        <f t="shared" si="251"/>
        <v>89.685481976840776</v>
      </c>
      <c r="AL394" s="32">
        <f t="shared" si="252"/>
        <v>-14.894909125595245</v>
      </c>
      <c r="AM394" s="31">
        <f t="shared" si="253"/>
        <v>-79.630673798632785</v>
      </c>
      <c r="AN394" s="31">
        <f t="shared" si="254"/>
        <v>1.1997846391431928</v>
      </c>
      <c r="AO394" s="31">
        <f t="shared" si="255"/>
        <v>-79.945142064410092</v>
      </c>
      <c r="AP394" s="30">
        <f t="shared" si="271"/>
        <v>23.609121289162623</v>
      </c>
      <c r="AQ394" s="30">
        <f t="shared" si="272"/>
        <v>-26.68237036067254</v>
      </c>
      <c r="AR394" s="31">
        <f t="shared" si="256"/>
        <v>-33.052615010228777</v>
      </c>
      <c r="AS394" s="33">
        <f t="shared" si="257"/>
        <v>-242.59522459610236</v>
      </c>
      <c r="AT394" s="31">
        <f t="shared" si="258"/>
        <v>2.7429925206269414E-6</v>
      </c>
      <c r="AU394" s="31">
        <f t="shared" si="259"/>
        <v>4.5534729983646036E-2</v>
      </c>
      <c r="AV394" s="32">
        <f t="shared" si="260"/>
        <v>-5.8882703022422266E-9</v>
      </c>
      <c r="AW394" s="31">
        <f t="shared" si="261"/>
        <v>-2.1097176625300526E-3</v>
      </c>
      <c r="AX394" s="34">
        <f t="shared" si="262"/>
        <v>2.737104250324699E-6</v>
      </c>
      <c r="AY394" s="35">
        <f t="shared" si="263"/>
        <v>4.342501232111598E-2</v>
      </c>
      <c r="AZ394" s="10">
        <f t="shared" si="264"/>
        <v>-33.052612273124524</v>
      </c>
      <c r="BA394" s="10">
        <f t="shared" si="265"/>
        <v>-242.55179958378125</v>
      </c>
      <c r="BB394" s="10">
        <f t="shared" si="266"/>
        <v>-62.551799583781246</v>
      </c>
      <c r="BC394" s="37"/>
      <c r="BD394" s="46">
        <f t="shared" si="267"/>
        <v>-33</v>
      </c>
      <c r="BE394" s="46">
        <f t="shared" si="268"/>
        <v>-243</v>
      </c>
      <c r="BF394" s="46">
        <f t="shared" si="269"/>
        <v>-63</v>
      </c>
    </row>
    <row r="395" spans="22:58" x14ac:dyDescent="0.2">
      <c r="V395" s="29">
        <v>4.9100000000000401</v>
      </c>
      <c r="W395" s="38">
        <f t="shared" si="239"/>
        <v>812830.51616417523</v>
      </c>
      <c r="X395" s="30">
        <f t="shared" si="273"/>
        <v>-0.43247621687911453</v>
      </c>
      <c r="Y395" s="31">
        <f t="shared" si="240"/>
        <v>-52.176427358150541</v>
      </c>
      <c r="Z395" s="31">
        <f t="shared" si="241"/>
        <v>-89.858973183289777</v>
      </c>
      <c r="AA395" s="31">
        <f t="shared" si="242"/>
        <v>21.232659569915448</v>
      </c>
      <c r="AB395" s="31">
        <f t="shared" si="243"/>
        <v>-85.022215079592357</v>
      </c>
      <c r="AC395" s="31">
        <f t="shared" si="244"/>
        <v>0.20455636461327528</v>
      </c>
      <c r="AD395" s="31">
        <f t="shared" si="245"/>
        <v>12.385998317088706</v>
      </c>
      <c r="AE395" s="31">
        <f t="shared" si="246"/>
        <v>-31.171687640500934</v>
      </c>
      <c r="AF395" s="31">
        <f t="shared" si="247"/>
        <v>-162.49518994579341</v>
      </c>
      <c r="AG395" s="31">
        <f t="shared" si="270"/>
        <v>92.110410468749379</v>
      </c>
      <c r="AH395" s="31">
        <f t="shared" si="248"/>
        <v>-121.42530222795294</v>
      </c>
      <c r="AI395" s="31">
        <f t="shared" si="249"/>
        <v>-89.999951375234389</v>
      </c>
      <c r="AJ395" s="31">
        <f t="shared" si="250"/>
        <v>45.40957963401241</v>
      </c>
      <c r="AK395" s="31">
        <f t="shared" si="251"/>
        <v>89.692641142159516</v>
      </c>
      <c r="AL395" s="32">
        <f t="shared" si="252"/>
        <v>-15.088571971348241</v>
      </c>
      <c r="AM395" s="31">
        <f t="shared" si="253"/>
        <v>-79.861757345724072</v>
      </c>
      <c r="AN395" s="31">
        <f t="shared" si="254"/>
        <v>1.0061159034606071</v>
      </c>
      <c r="AO395" s="31">
        <f t="shared" si="255"/>
        <v>-80.169067578798945</v>
      </c>
      <c r="AP395" s="30">
        <f t="shared" si="271"/>
        <v>23.609121289162623</v>
      </c>
      <c r="AQ395" s="30">
        <f t="shared" si="272"/>
        <v>-26.68237036067254</v>
      </c>
      <c r="AR395" s="31">
        <f t="shared" si="256"/>
        <v>-33.238820808550244</v>
      </c>
      <c r="AS395" s="33">
        <f t="shared" si="257"/>
        <v>-242.66425752459236</v>
      </c>
      <c r="AT395" s="31">
        <f t="shared" si="258"/>
        <v>2.8722657329553886E-6</v>
      </c>
      <c r="AU395" s="31">
        <f t="shared" si="259"/>
        <v>4.6595369635338023E-2</v>
      </c>
      <c r="AV395" s="32">
        <f t="shared" si="260"/>
        <v>-6.165774817484822E-9</v>
      </c>
      <c r="AW395" s="31">
        <f t="shared" si="261"/>
        <v>-2.1588592997119527E-3</v>
      </c>
      <c r="AX395" s="34">
        <f t="shared" si="262"/>
        <v>2.8660999581379038E-6</v>
      </c>
      <c r="AY395" s="35">
        <f t="shared" si="263"/>
        <v>4.4436510335626067E-2</v>
      </c>
      <c r="AZ395" s="10">
        <f t="shared" si="264"/>
        <v>-33.238817942450289</v>
      </c>
      <c r="BA395" s="10">
        <f t="shared" si="265"/>
        <v>-242.61982101425673</v>
      </c>
      <c r="BB395" s="10">
        <f t="shared" si="266"/>
        <v>-62.619821014256729</v>
      </c>
      <c r="BC395" s="37"/>
      <c r="BD395" s="46">
        <f t="shared" si="267"/>
        <v>-33</v>
      </c>
      <c r="BE395" s="46">
        <f t="shared" si="268"/>
        <v>-243</v>
      </c>
      <c r="BF395" s="46">
        <f t="shared" si="269"/>
        <v>-63</v>
      </c>
    </row>
    <row r="396" spans="22:58" x14ac:dyDescent="0.2">
      <c r="V396" s="29">
        <v>4.9200000000000399</v>
      </c>
      <c r="W396" s="36">
        <f t="shared" si="239"/>
        <v>831763.77110274858</v>
      </c>
      <c r="X396" s="30">
        <f t="shared" si="273"/>
        <v>-0.43247621687911453</v>
      </c>
      <c r="Y396" s="31">
        <f t="shared" si="240"/>
        <v>-52.376426173948794</v>
      </c>
      <c r="Z396" s="31">
        <f t="shared" si="241"/>
        <v>-89.862183333031567</v>
      </c>
      <c r="AA396" s="31">
        <f t="shared" si="242"/>
        <v>21.431187677704948</v>
      </c>
      <c r="AB396" s="31">
        <f t="shared" si="243"/>
        <v>-85.134973176330547</v>
      </c>
      <c r="AC396" s="31">
        <f t="shared" si="244"/>
        <v>0.2139631007301053</v>
      </c>
      <c r="AD396" s="31">
        <f t="shared" si="245"/>
        <v>12.665298992456744</v>
      </c>
      <c r="AE396" s="31">
        <f t="shared" si="246"/>
        <v>-31.163751612392858</v>
      </c>
      <c r="AF396" s="31">
        <f t="shared" si="247"/>
        <v>-162.33185751690539</v>
      </c>
      <c r="AG396" s="31">
        <f t="shared" si="270"/>
        <v>92.110410468749379</v>
      </c>
      <c r="AH396" s="31">
        <f t="shared" si="248"/>
        <v>-121.6253022279528</v>
      </c>
      <c r="AI396" s="31">
        <f t="shared" si="249"/>
        <v>-89.999952482069162</v>
      </c>
      <c r="AJ396" s="31">
        <f t="shared" si="250"/>
        <v>45.609574009165719</v>
      </c>
      <c r="AK396" s="31">
        <f t="shared" si="251"/>
        <v>89.699637354253909</v>
      </c>
      <c r="AL396" s="32">
        <f t="shared" si="252"/>
        <v>-15.282511391631532</v>
      </c>
      <c r="AM396" s="31">
        <f t="shared" si="253"/>
        <v>-80.087903320573005</v>
      </c>
      <c r="AN396" s="31">
        <f t="shared" si="254"/>
        <v>0.81217085833076474</v>
      </c>
      <c r="AO396" s="31">
        <f t="shared" si="255"/>
        <v>-80.388218448388258</v>
      </c>
      <c r="AP396" s="30">
        <f t="shared" si="271"/>
        <v>23.609121289162623</v>
      </c>
      <c r="AQ396" s="30">
        <f t="shared" si="272"/>
        <v>-26.68237036067254</v>
      </c>
      <c r="AR396" s="31">
        <f t="shared" si="256"/>
        <v>-33.424829825572004</v>
      </c>
      <c r="AS396" s="33">
        <f t="shared" si="257"/>
        <v>-242.72007596529363</v>
      </c>
      <c r="AT396" s="31">
        <f t="shared" si="258"/>
        <v>3.0076314001790392E-6</v>
      </c>
      <c r="AU396" s="31">
        <f t="shared" si="259"/>
        <v>4.7680714725184509E-2</v>
      </c>
      <c r="AV396" s="32">
        <f t="shared" si="260"/>
        <v>-6.4563594705023263E-9</v>
      </c>
      <c r="AW396" s="31">
        <f t="shared" si="261"/>
        <v>-2.2091455926661063E-3</v>
      </c>
      <c r="AX396" s="34">
        <f t="shared" si="262"/>
        <v>3.001175040708537E-6</v>
      </c>
      <c r="AY396" s="35">
        <f t="shared" si="263"/>
        <v>4.5471569132518402E-2</v>
      </c>
      <c r="AZ396" s="10">
        <f t="shared" si="264"/>
        <v>-33.424826824396966</v>
      </c>
      <c r="BA396" s="10">
        <f t="shared" si="265"/>
        <v>-242.6746043961611</v>
      </c>
      <c r="BB396" s="10">
        <f t="shared" si="266"/>
        <v>-62.674604396161101</v>
      </c>
      <c r="BC396" s="48"/>
      <c r="BD396" s="46">
        <f t="shared" si="267"/>
        <v>-33</v>
      </c>
      <c r="BE396" s="46">
        <f t="shared" si="268"/>
        <v>-243</v>
      </c>
      <c r="BF396" s="46">
        <f t="shared" si="269"/>
        <v>-63</v>
      </c>
    </row>
    <row r="397" spans="22:58" x14ac:dyDescent="0.2">
      <c r="V397" s="29">
        <v>4.9300000000000397</v>
      </c>
      <c r="W397" s="38">
        <f t="shared" si="239"/>
        <v>851138.03820245573</v>
      </c>
      <c r="X397" s="30">
        <f t="shared" si="273"/>
        <v>-0.43247621687911453</v>
      </c>
      <c r="Y397" s="31">
        <f t="shared" si="240"/>
        <v>-52.576425043044608</v>
      </c>
      <c r="Z397" s="31">
        <f t="shared" si="241"/>
        <v>-89.865320411680159</v>
      </c>
      <c r="AA397" s="31">
        <f t="shared" si="242"/>
        <v>21.629781565728464</v>
      </c>
      <c r="AB397" s="31">
        <f t="shared" si="243"/>
        <v>-85.245201099413833</v>
      </c>
      <c r="AC397" s="31">
        <f t="shared" si="244"/>
        <v>0.22379137353810211</v>
      </c>
      <c r="AD397" s="31">
        <f t="shared" si="245"/>
        <v>12.950473242767858</v>
      </c>
      <c r="AE397" s="31">
        <f t="shared" si="246"/>
        <v>-31.155328320657159</v>
      </c>
      <c r="AF397" s="31">
        <f t="shared" si="247"/>
        <v>-162.16004826832614</v>
      </c>
      <c r="AG397" s="31">
        <f t="shared" si="270"/>
        <v>92.110410468749379</v>
      </c>
      <c r="AH397" s="31">
        <f t="shared" si="248"/>
        <v>-121.82530222795266</v>
      </c>
      <c r="AI397" s="31">
        <f t="shared" si="249"/>
        <v>-89.999953563709326</v>
      </c>
      <c r="AJ397" s="31">
        <f t="shared" si="250"/>
        <v>45.80956863747204</v>
      </c>
      <c r="AK397" s="31">
        <f t="shared" si="251"/>
        <v>89.706474321773243</v>
      </c>
      <c r="AL397" s="32">
        <f t="shared" si="252"/>
        <v>-15.476715677104934</v>
      </c>
      <c r="AM397" s="31">
        <f t="shared" si="253"/>
        <v>-80.3092034302108</v>
      </c>
      <c r="AN397" s="31">
        <f t="shared" si="254"/>
        <v>0.61796120116382269</v>
      </c>
      <c r="AO397" s="31">
        <f t="shared" si="255"/>
        <v>-80.602682672146884</v>
      </c>
      <c r="AP397" s="30">
        <f t="shared" si="271"/>
        <v>23.609121289162623</v>
      </c>
      <c r="AQ397" s="30">
        <f t="shared" si="272"/>
        <v>-26.68237036067254</v>
      </c>
      <c r="AR397" s="31">
        <f t="shared" si="256"/>
        <v>-33.610616191003253</v>
      </c>
      <c r="AS397" s="33">
        <f t="shared" si="257"/>
        <v>-242.76273094047303</v>
      </c>
      <c r="AT397" s="31">
        <f t="shared" si="258"/>
        <v>3.1493766484834558E-6</v>
      </c>
      <c r="AU397" s="31">
        <f t="shared" si="259"/>
        <v>4.8791340714400944E-2</v>
      </c>
      <c r="AV397" s="32">
        <f t="shared" si="260"/>
        <v>-6.7606375735652552E-9</v>
      </c>
      <c r="AW397" s="31">
        <f t="shared" si="261"/>
        <v>-2.2606032038503454E-3</v>
      </c>
      <c r="AX397" s="34">
        <f t="shared" si="262"/>
        <v>3.1426160109098905E-6</v>
      </c>
      <c r="AY397" s="35">
        <f t="shared" si="263"/>
        <v>4.6530737510550597E-2</v>
      </c>
      <c r="AZ397" s="10">
        <f t="shared" si="264"/>
        <v>-33.610613048387243</v>
      </c>
      <c r="BA397" s="10">
        <f t="shared" si="265"/>
        <v>-242.71620020296248</v>
      </c>
      <c r="BB397" s="10">
        <f t="shared" si="266"/>
        <v>-62.716200202962483</v>
      </c>
      <c r="BC397" s="37"/>
      <c r="BD397" s="46">
        <f t="shared" si="267"/>
        <v>-34</v>
      </c>
      <c r="BE397" s="46">
        <f t="shared" si="268"/>
        <v>-243</v>
      </c>
      <c r="BF397" s="46">
        <f t="shared" si="269"/>
        <v>-63</v>
      </c>
    </row>
    <row r="398" spans="22:58" x14ac:dyDescent="0.2">
      <c r="V398" s="29">
        <v>4.9400000000000404</v>
      </c>
      <c r="W398" s="38">
        <f t="shared" si="239"/>
        <v>870963.5899561618</v>
      </c>
      <c r="X398" s="30">
        <f t="shared" si="273"/>
        <v>-0.43247621687911453</v>
      </c>
      <c r="Y398" s="31">
        <f t="shared" si="240"/>
        <v>-52.776423963039221</v>
      </c>
      <c r="Z398" s="31">
        <f t="shared" si="241"/>
        <v>-89.86838608248091</v>
      </c>
      <c r="AA398" s="31">
        <f t="shared" si="242"/>
        <v>21.828438314100211</v>
      </c>
      <c r="AB398" s="31">
        <f t="shared" si="243"/>
        <v>-85.352954027561083</v>
      </c>
      <c r="AC398" s="31">
        <f t="shared" si="244"/>
        <v>0.23405905523088533</v>
      </c>
      <c r="AD398" s="31">
        <f t="shared" si="245"/>
        <v>13.241615729170764</v>
      </c>
      <c r="AE398" s="31">
        <f t="shared" si="246"/>
        <v>-31.14640281058724</v>
      </c>
      <c r="AF398" s="31">
        <f t="shared" si="247"/>
        <v>-161.9797243808712</v>
      </c>
      <c r="AG398" s="31">
        <f t="shared" si="270"/>
        <v>92.110410468749379</v>
      </c>
      <c r="AH398" s="31">
        <f t="shared" si="248"/>
        <v>-122.02530222795254</v>
      </c>
      <c r="AI398" s="31">
        <f t="shared" si="249"/>
        <v>-89.99995462072836</v>
      </c>
      <c r="AJ398" s="31">
        <f t="shared" si="250"/>
        <v>46.009563507538203</v>
      </c>
      <c r="AK398" s="31">
        <f t="shared" si="251"/>
        <v>89.713155668988932</v>
      </c>
      <c r="AL398" s="32">
        <f t="shared" si="252"/>
        <v>-15.671173583215959</v>
      </c>
      <c r="AM398" s="31">
        <f t="shared" si="253"/>
        <v>-80.525748586393505</v>
      </c>
      <c r="AN398" s="31">
        <f t="shared" si="254"/>
        <v>0.42349816511908678</v>
      </c>
      <c r="AO398" s="31">
        <f t="shared" si="255"/>
        <v>-80.812547538132932</v>
      </c>
      <c r="AP398" s="30">
        <f t="shared" si="271"/>
        <v>23.609121289162623</v>
      </c>
      <c r="AQ398" s="30">
        <f t="shared" si="272"/>
        <v>-26.68237036067254</v>
      </c>
      <c r="AR398" s="31">
        <f t="shared" si="256"/>
        <v>-33.796153716978068</v>
      </c>
      <c r="AS398" s="33">
        <f t="shared" si="257"/>
        <v>-242.79227191900412</v>
      </c>
      <c r="AT398" s="31">
        <f t="shared" si="258"/>
        <v>3.2978021412456515E-6</v>
      </c>
      <c r="AU398" s="31">
        <f t="shared" si="259"/>
        <v>4.9927836468247291E-2</v>
      </c>
      <c r="AV398" s="32">
        <f t="shared" si="260"/>
        <v>-7.0792571547331003E-9</v>
      </c>
      <c r="AW398" s="31">
        <f t="shared" si="261"/>
        <v>-2.3132594167709088E-3</v>
      </c>
      <c r="AX398" s="34">
        <f t="shared" si="262"/>
        <v>3.2907228840909185E-6</v>
      </c>
      <c r="AY398" s="35">
        <f t="shared" si="263"/>
        <v>4.7614577051476384E-2</v>
      </c>
      <c r="AZ398" s="10">
        <f t="shared" si="264"/>
        <v>-33.796150426255181</v>
      </c>
      <c r="BA398" s="10">
        <f t="shared" si="265"/>
        <v>-242.74465734195263</v>
      </c>
      <c r="BB398" s="10">
        <f t="shared" si="266"/>
        <v>-62.744657341952632</v>
      </c>
      <c r="BC398" s="37"/>
      <c r="BD398" s="46">
        <f t="shared" si="267"/>
        <v>-34</v>
      </c>
      <c r="BE398" s="46">
        <f t="shared" si="268"/>
        <v>-243</v>
      </c>
      <c r="BF398" s="46">
        <f t="shared" si="269"/>
        <v>-63</v>
      </c>
    </row>
    <row r="399" spans="22:58" x14ac:dyDescent="0.2">
      <c r="V399" s="29">
        <v>4.9500000000000401</v>
      </c>
      <c r="W399" s="36">
        <f t="shared" si="239"/>
        <v>891250.93813382846</v>
      </c>
      <c r="X399" s="30">
        <f t="shared" si="273"/>
        <v>-0.43247621687911453</v>
      </c>
      <c r="Y399" s="31">
        <f t="shared" si="240"/>
        <v>-52.976422931641842</v>
      </c>
      <c r="Z399" s="31">
        <f t="shared" si="241"/>
        <v>-89.871381970822796</v>
      </c>
      <c r="AA399" s="31">
        <f t="shared" si="242"/>
        <v>22.027155130803955</v>
      </c>
      <c r="AB399" s="31">
        <f t="shared" si="243"/>
        <v>-85.458286042282253</v>
      </c>
      <c r="AC399" s="31">
        <f t="shared" si="244"/>
        <v>0.24478468303003265</v>
      </c>
      <c r="AD399" s="31">
        <f t="shared" si="245"/>
        <v>13.538820652754341</v>
      </c>
      <c r="AE399" s="31">
        <f t="shared" si="246"/>
        <v>-31.136959334686971</v>
      </c>
      <c r="AF399" s="31">
        <f t="shared" si="247"/>
        <v>-161.79084736035071</v>
      </c>
      <c r="AG399" s="31">
        <f t="shared" si="270"/>
        <v>92.110410468749379</v>
      </c>
      <c r="AH399" s="31">
        <f t="shared" si="248"/>
        <v>-122.22530222795241</v>
      </c>
      <c r="AI399" s="31">
        <f t="shared" si="249"/>
        <v>-89.999955653686698</v>
      </c>
      <c r="AJ399" s="31">
        <f t="shared" si="250"/>
        <v>46.209558608483761</v>
      </c>
      <c r="AK399" s="31">
        <f t="shared" si="251"/>
        <v>89.719684937712444</v>
      </c>
      <c r="AL399" s="32">
        <f t="shared" si="252"/>
        <v>-15.86587431441153</v>
      </c>
      <c r="AM399" s="31">
        <f t="shared" si="253"/>
        <v>-80.737628846628965</v>
      </c>
      <c r="AN399" s="31">
        <f t="shared" si="254"/>
        <v>0.22879253486919815</v>
      </c>
      <c r="AO399" s="31">
        <f t="shared" si="255"/>
        <v>-81.017899562603219</v>
      </c>
      <c r="AP399" s="30">
        <f t="shared" si="271"/>
        <v>23.609121289162623</v>
      </c>
      <c r="AQ399" s="30">
        <f t="shared" si="272"/>
        <v>-26.68237036067254</v>
      </c>
      <c r="AR399" s="31">
        <f t="shared" si="256"/>
        <v>-33.981415871327684</v>
      </c>
      <c r="AS399" s="33">
        <f t="shared" si="257"/>
        <v>-242.80874692295393</v>
      </c>
      <c r="AT399" s="31">
        <f t="shared" si="258"/>
        <v>3.4532227058433237E-6</v>
      </c>
      <c r="AU399" s="31">
        <f t="shared" si="259"/>
        <v>5.1090804568236226E-2</v>
      </c>
      <c r="AV399" s="32">
        <f t="shared" si="260"/>
        <v>-7.4128932432346046E-9</v>
      </c>
      <c r="AW399" s="31">
        <f t="shared" si="261"/>
        <v>-2.3671421504485187E-3</v>
      </c>
      <c r="AX399" s="34">
        <f t="shared" si="262"/>
        <v>3.4458098126000891E-6</v>
      </c>
      <c r="AY399" s="35">
        <f t="shared" si="263"/>
        <v>4.8723662417787708E-2</v>
      </c>
      <c r="AZ399" s="10">
        <f t="shared" si="264"/>
        <v>-33.981412425517874</v>
      </c>
      <c r="BA399" s="10">
        <f t="shared" si="265"/>
        <v>-242.76002326053614</v>
      </c>
      <c r="BB399" s="10">
        <f t="shared" si="266"/>
        <v>-62.760023260536144</v>
      </c>
      <c r="BC399" s="48"/>
      <c r="BD399" s="46">
        <f t="shared" si="267"/>
        <v>-34</v>
      </c>
      <c r="BE399" s="46">
        <f t="shared" si="268"/>
        <v>-243</v>
      </c>
      <c r="BF399" s="46">
        <f t="shared" si="269"/>
        <v>-63</v>
      </c>
    </row>
    <row r="400" spans="22:58" x14ac:dyDescent="0.2">
      <c r="V400" s="29">
        <v>4.9600000000000399</v>
      </c>
      <c r="W400" s="38">
        <f t="shared" si="239"/>
        <v>912010.83935599448</v>
      </c>
      <c r="X400" s="30">
        <f t="shared" si="273"/>
        <v>-0.43247621687911453</v>
      </c>
      <c r="Y400" s="31">
        <f t="shared" si="240"/>
        <v>-53.176421946664753</v>
      </c>
      <c r="Z400" s="31">
        <f t="shared" si="241"/>
        <v>-89.874309665099872</v>
      </c>
      <c r="AA400" s="31">
        <f t="shared" si="242"/>
        <v>22.22592934624554</v>
      </c>
      <c r="AB400" s="31">
        <f t="shared" si="243"/>
        <v>-85.56125014251019</v>
      </c>
      <c r="AC400" s="31">
        <f t="shared" si="244"/>
        <v>0.25598747550353473</v>
      </c>
      <c r="AD400" s="31">
        <f t="shared" si="245"/>
        <v>13.842181592005293</v>
      </c>
      <c r="AE400" s="31">
        <f t="shared" si="246"/>
        <v>-31.126981341794796</v>
      </c>
      <c r="AF400" s="31">
        <f t="shared" si="247"/>
        <v>-161.59337821560476</v>
      </c>
      <c r="AG400" s="31">
        <f t="shared" si="270"/>
        <v>92.110410468749379</v>
      </c>
      <c r="AH400" s="31">
        <f t="shared" si="248"/>
        <v>-122.4253022279523</v>
      </c>
      <c r="AI400" s="31">
        <f t="shared" si="249"/>
        <v>-89.999956663132011</v>
      </c>
      <c r="AJ400" s="31">
        <f t="shared" si="250"/>
        <v>46.409553929917934</v>
      </c>
      <c r="AK400" s="31">
        <f t="shared" si="251"/>
        <v>89.726065589169778</v>
      </c>
      <c r="AL400" s="32">
        <f t="shared" si="252"/>
        <v>-16.060807508651148</v>
      </c>
      <c r="AM400" s="31">
        <f t="shared" si="253"/>
        <v>-80.944933360756437</v>
      </c>
      <c r="AN400" s="31">
        <f t="shared" si="254"/>
        <v>3.3854662063863117E-2</v>
      </c>
      <c r="AO400" s="31">
        <f t="shared" si="255"/>
        <v>-81.21882443471867</v>
      </c>
      <c r="AP400" s="30">
        <f t="shared" si="271"/>
        <v>23.609121289162623</v>
      </c>
      <c r="AQ400" s="30">
        <f t="shared" si="272"/>
        <v>-26.68237036067254</v>
      </c>
      <c r="AR400" s="31">
        <f t="shared" si="256"/>
        <v>-34.166375751240849</v>
      </c>
      <c r="AS400" s="33">
        <f t="shared" si="257"/>
        <v>-242.81220265032343</v>
      </c>
      <c r="AT400" s="31">
        <f t="shared" si="258"/>
        <v>3.6159680106087643E-6</v>
      </c>
      <c r="AU400" s="31">
        <f t="shared" si="259"/>
        <v>5.2280861631612781E-2</v>
      </c>
      <c r="AV400" s="32">
        <f t="shared" si="260"/>
        <v>-7.7622517267776458E-9</v>
      </c>
      <c r="AW400" s="31">
        <f t="shared" si="261"/>
        <v>-2.4222799742214113E-3</v>
      </c>
      <c r="AX400" s="34">
        <f t="shared" si="262"/>
        <v>3.6082057588819866E-6</v>
      </c>
      <c r="AY400" s="35">
        <f t="shared" si="263"/>
        <v>4.985858165739137E-2</v>
      </c>
      <c r="AZ400" s="10">
        <f t="shared" si="264"/>
        <v>-34.16637214303509</v>
      </c>
      <c r="BA400" s="10">
        <f t="shared" si="265"/>
        <v>-242.76234406866604</v>
      </c>
      <c r="BB400" s="10">
        <f t="shared" si="266"/>
        <v>-62.762344068666039</v>
      </c>
      <c r="BC400" s="37"/>
      <c r="BD400" s="46">
        <f t="shared" si="267"/>
        <v>-34</v>
      </c>
      <c r="BE400" s="46">
        <f t="shared" si="268"/>
        <v>-243</v>
      </c>
      <c r="BF400" s="46">
        <f t="shared" si="269"/>
        <v>-63</v>
      </c>
    </row>
    <row r="401" spans="22:58" x14ac:dyDescent="0.2">
      <c r="V401" s="29">
        <v>4.9700000000000397</v>
      </c>
      <c r="W401" s="38">
        <f t="shared" si="239"/>
        <v>933254.30079707771</v>
      </c>
      <c r="X401" s="30">
        <f t="shared" si="273"/>
        <v>-0.43247621687911453</v>
      </c>
      <c r="Y401" s="31">
        <f t="shared" si="240"/>
        <v>-53.376421006018731</v>
      </c>
      <c r="Z401" s="31">
        <f t="shared" si="241"/>
        <v>-89.877170717553255</v>
      </c>
      <c r="AA401" s="31">
        <f t="shared" si="242"/>
        <v>22.424758408024033</v>
      </c>
      <c r="AB401" s="31">
        <f t="shared" si="243"/>
        <v>-85.661898259562491</v>
      </c>
      <c r="AC401" s="31">
        <f t="shared" si="244"/>
        <v>0.26768734848105497</v>
      </c>
      <c r="AD401" s="31">
        <f t="shared" si="245"/>
        <v>14.151791329727809</v>
      </c>
      <c r="AE401" s="31">
        <f t="shared" si="246"/>
        <v>-31.11645146639276</v>
      </c>
      <c r="AF401" s="31">
        <f t="shared" si="247"/>
        <v>-161.38727764738792</v>
      </c>
      <c r="AG401" s="31">
        <f t="shared" si="270"/>
        <v>92.110410468749379</v>
      </c>
      <c r="AH401" s="31">
        <f t="shared" si="248"/>
        <v>-122.62530222795219</v>
      </c>
      <c r="AI401" s="31">
        <f t="shared" si="249"/>
        <v>-89.99995764959958</v>
      </c>
      <c r="AJ401" s="31">
        <f t="shared" si="250"/>
        <v>46.609549461917545</v>
      </c>
      <c r="AK401" s="31">
        <f t="shared" si="251"/>
        <v>89.732301005833378</v>
      </c>
      <c r="AL401" s="32">
        <f t="shared" si="252"/>
        <v>-16.255963222238808</v>
      </c>
      <c r="AM401" s="31">
        <f t="shared" si="253"/>
        <v>-81.147750322764125</v>
      </c>
      <c r="AN401" s="31">
        <f t="shared" si="254"/>
        <v>-0.16130551952407401</v>
      </c>
      <c r="AO401" s="31">
        <f t="shared" si="255"/>
        <v>-81.415406966530327</v>
      </c>
      <c r="AP401" s="30">
        <f t="shared" si="271"/>
        <v>23.609121289162623</v>
      </c>
      <c r="AQ401" s="30">
        <f t="shared" si="272"/>
        <v>-26.68237036067254</v>
      </c>
      <c r="AR401" s="31">
        <f t="shared" si="256"/>
        <v>-34.351006057426751</v>
      </c>
      <c r="AS401" s="33">
        <f t="shared" si="257"/>
        <v>-242.80268461391825</v>
      </c>
      <c r="AT401" s="31">
        <f t="shared" si="258"/>
        <v>3.7863832591402833E-6</v>
      </c>
      <c r="AU401" s="31">
        <f t="shared" si="259"/>
        <v>5.3498638638274656E-2</v>
      </c>
      <c r="AV401" s="32">
        <f t="shared" si="260"/>
        <v>-8.1280751375140611E-9</v>
      </c>
      <c r="AW401" s="31">
        <f t="shared" si="261"/>
        <v>-2.4787021228931789E-3</v>
      </c>
      <c r="AX401" s="34">
        <f t="shared" si="262"/>
        <v>3.7782551840027693E-6</v>
      </c>
      <c r="AY401" s="35">
        <f t="shared" si="263"/>
        <v>5.1019936515381475E-2</v>
      </c>
      <c r="AZ401" s="10">
        <f t="shared" si="264"/>
        <v>-34.351002279171567</v>
      </c>
      <c r="BA401" s="10">
        <f t="shared" si="265"/>
        <v>-242.75166467740286</v>
      </c>
      <c r="BB401" s="10">
        <f t="shared" si="266"/>
        <v>-62.751664677402857</v>
      </c>
      <c r="BC401" s="37"/>
      <c r="BD401" s="46">
        <f t="shared" si="267"/>
        <v>-34</v>
      </c>
      <c r="BE401" s="46">
        <f t="shared" si="268"/>
        <v>-243</v>
      </c>
      <c r="BF401" s="46">
        <f t="shared" si="269"/>
        <v>-63</v>
      </c>
    </row>
    <row r="402" spans="22:58" x14ac:dyDescent="0.2">
      <c r="V402" s="29">
        <v>4.9800000000000404</v>
      </c>
      <c r="W402" s="36">
        <f t="shared" si="239"/>
        <v>954992.58602152625</v>
      </c>
      <c r="X402" s="30">
        <f t="shared" si="273"/>
        <v>-0.43247621687911453</v>
      </c>
      <c r="Y402" s="31">
        <f t="shared" si="240"/>
        <v>-53.576420107708572</v>
      </c>
      <c r="Z402" s="31">
        <f t="shared" si="241"/>
        <v>-89.879966645093702</v>
      </c>
      <c r="AA402" s="31">
        <f t="shared" si="242"/>
        <v>22.623639875914083</v>
      </c>
      <c r="AB402" s="31">
        <f t="shared" si="243"/>
        <v>-85.760281272384191</v>
      </c>
      <c r="AC402" s="31">
        <f t="shared" si="244"/>
        <v>0.27990493046934289</v>
      </c>
      <c r="AD402" s="31">
        <f t="shared" si="245"/>
        <v>14.467741669100777</v>
      </c>
      <c r="AE402" s="31">
        <f t="shared" si="246"/>
        <v>-31.105351518204262</v>
      </c>
      <c r="AF402" s="31">
        <f t="shared" si="247"/>
        <v>-161.17250624837712</v>
      </c>
      <c r="AG402" s="31">
        <f t="shared" si="270"/>
        <v>92.110410468749379</v>
      </c>
      <c r="AH402" s="31">
        <f t="shared" si="248"/>
        <v>-122.82530222795209</v>
      </c>
      <c r="AI402" s="31">
        <f t="shared" si="249"/>
        <v>-89.999958613612378</v>
      </c>
      <c r="AJ402" s="31">
        <f t="shared" si="250"/>
        <v>46.809545195006031</v>
      </c>
      <c r="AK402" s="31">
        <f t="shared" si="251"/>
        <v>89.738394493212553</v>
      </c>
      <c r="AL402" s="32">
        <f t="shared" si="252"/>
        <v>-16.451331914988106</v>
      </c>
      <c r="AM402" s="31">
        <f t="shared" si="253"/>
        <v>-81.34616692754075</v>
      </c>
      <c r="AN402" s="31">
        <f t="shared" si="254"/>
        <v>-0.35667847918479012</v>
      </c>
      <c r="AO402" s="31">
        <f t="shared" si="255"/>
        <v>-81.607731047940575</v>
      </c>
      <c r="AP402" s="30">
        <f t="shared" si="271"/>
        <v>23.609121289162623</v>
      </c>
      <c r="AQ402" s="30">
        <f t="shared" si="272"/>
        <v>-26.68237036067254</v>
      </c>
      <c r="AR402" s="31">
        <f t="shared" si="256"/>
        <v>-34.535279068898973</v>
      </c>
      <c r="AS402" s="33">
        <f t="shared" si="257"/>
        <v>-242.78023729631769</v>
      </c>
      <c r="AT402" s="31">
        <f t="shared" si="258"/>
        <v>3.96482992125766E-6</v>
      </c>
      <c r="AU402" s="31">
        <f t="shared" si="259"/>
        <v>5.4744781265306575E-2</v>
      </c>
      <c r="AV402" s="32">
        <f t="shared" si="260"/>
        <v>-8.5111387947297995E-9</v>
      </c>
      <c r="AW402" s="31">
        <f t="shared" si="261"/>
        <v>-2.5364385122334482E-3</v>
      </c>
      <c r="AX402" s="34">
        <f t="shared" si="262"/>
        <v>3.9563187824629301E-6</v>
      </c>
      <c r="AY402" s="35">
        <f t="shared" si="263"/>
        <v>5.2208342753073129E-2</v>
      </c>
      <c r="AZ402" s="10">
        <f t="shared" si="264"/>
        <v>-34.535275112580187</v>
      </c>
      <c r="BA402" s="10">
        <f t="shared" si="265"/>
        <v>-242.72802895356463</v>
      </c>
      <c r="BB402" s="10">
        <f t="shared" si="266"/>
        <v>-62.728028953564632</v>
      </c>
      <c r="BC402" s="48"/>
      <c r="BD402" s="46">
        <f t="shared" si="267"/>
        <v>-35</v>
      </c>
      <c r="BE402" s="46">
        <f t="shared" si="268"/>
        <v>-243</v>
      </c>
      <c r="BF402" s="46">
        <f t="shared" si="269"/>
        <v>-63</v>
      </c>
    </row>
    <row r="403" spans="22:58" x14ac:dyDescent="0.2">
      <c r="V403" s="29">
        <v>4.9900000000000402</v>
      </c>
      <c r="W403" s="38">
        <f t="shared" si="239"/>
        <v>977237.22095590306</v>
      </c>
      <c r="X403" s="30">
        <f t="shared" si="273"/>
        <v>-0.43247621687911453</v>
      </c>
      <c r="Y403" s="31">
        <f t="shared" si="240"/>
        <v>-53.776419249828848</v>
      </c>
      <c r="Z403" s="31">
        <f t="shared" si="241"/>
        <v>-89.882698930105718</v>
      </c>
      <c r="AA403" s="31">
        <f t="shared" si="242"/>
        <v>22.822571417051773</v>
      </c>
      <c r="AB403" s="31">
        <f t="shared" si="243"/>
        <v>-85.856449023026428</v>
      </c>
      <c r="AC403" s="31">
        <f t="shared" si="244"/>
        <v>0.29266157746328453</v>
      </c>
      <c r="AD403" s="31">
        <f t="shared" si="245"/>
        <v>14.790123238569571</v>
      </c>
      <c r="AE403" s="31">
        <f t="shared" si="246"/>
        <v>-31.093662472192907</v>
      </c>
      <c r="AF403" s="31">
        <f t="shared" si="247"/>
        <v>-160.94902471456257</v>
      </c>
      <c r="AG403" s="31">
        <f t="shared" si="270"/>
        <v>92.110410468749379</v>
      </c>
      <c r="AH403" s="31">
        <f t="shared" si="248"/>
        <v>-123.02530222795198</v>
      </c>
      <c r="AI403" s="31">
        <f t="shared" si="249"/>
        <v>-89.999959555681585</v>
      </c>
      <c r="AJ403" s="31">
        <f t="shared" si="250"/>
        <v>47.009541120133235</v>
      </c>
      <c r="AK403" s="31">
        <f t="shared" si="251"/>
        <v>89.744349281603277</v>
      </c>
      <c r="AL403" s="32">
        <f t="shared" si="252"/>
        <v>-16.646904435732232</v>
      </c>
      <c r="AM403" s="31">
        <f t="shared" si="253"/>
        <v>-81.540269332268167</v>
      </c>
      <c r="AN403" s="31">
        <f t="shared" si="254"/>
        <v>-0.55225507480160019</v>
      </c>
      <c r="AO403" s="31">
        <f t="shared" si="255"/>
        <v>-81.795879606346475</v>
      </c>
      <c r="AP403" s="30">
        <f t="shared" si="271"/>
        <v>23.609121289162623</v>
      </c>
      <c r="AQ403" s="30">
        <f t="shared" si="272"/>
        <v>-26.68237036067254</v>
      </c>
      <c r="AR403" s="31">
        <f t="shared" si="256"/>
        <v>-34.719166618504424</v>
      </c>
      <c r="AS403" s="33">
        <f t="shared" si="257"/>
        <v>-242.74490432090903</v>
      </c>
      <c r="AT403" s="31">
        <f t="shared" si="258"/>
        <v>4.1516865102448382E-6</v>
      </c>
      <c r="AU403" s="31">
        <f t="shared" si="259"/>
        <v>5.6019950229305414E-2</v>
      </c>
      <c r="AV403" s="32">
        <f t="shared" si="260"/>
        <v>-8.9122565908097485E-9</v>
      </c>
      <c r="AW403" s="31">
        <f t="shared" si="261"/>
        <v>-2.5955197548396015E-3</v>
      </c>
      <c r="AX403" s="34">
        <f t="shared" si="262"/>
        <v>4.1427742536540281E-6</v>
      </c>
      <c r="AY403" s="35">
        <f t="shared" si="263"/>
        <v>5.3424430474465809E-2</v>
      </c>
      <c r="AZ403" s="10">
        <f t="shared" si="264"/>
        <v>-34.719162475730172</v>
      </c>
      <c r="BA403" s="10">
        <f t="shared" si="265"/>
        <v>-242.69147989043455</v>
      </c>
      <c r="BB403" s="10">
        <f t="shared" si="266"/>
        <v>-62.69147989043455</v>
      </c>
      <c r="BC403" s="37"/>
      <c r="BD403" s="46">
        <f t="shared" si="267"/>
        <v>-35</v>
      </c>
      <c r="BE403" s="46">
        <f t="shared" si="268"/>
        <v>-243</v>
      </c>
      <c r="BF403" s="46">
        <f t="shared" si="269"/>
        <v>-63</v>
      </c>
    </row>
    <row r="404" spans="22:58" x14ac:dyDescent="0.2">
      <c r="V404" s="29">
        <v>5.00000000000004</v>
      </c>
      <c r="W404" s="50">
        <f t="shared" si="239"/>
        <v>1000000.0000000926</v>
      </c>
      <c r="X404" s="30">
        <f t="shared" si="273"/>
        <v>-0.43247621687911453</v>
      </c>
      <c r="Y404" s="31">
        <f t="shared" si="240"/>
        <v>-53.976418430559896</v>
      </c>
      <c r="Z404" s="31">
        <f t="shared" si="241"/>
        <v>-89.885369021233217</v>
      </c>
      <c r="AA404" s="31">
        <f t="shared" si="242"/>
        <v>23.021550801317115</v>
      </c>
      <c r="AB404" s="31">
        <f t="shared" si="243"/>
        <v>-85.950450332318681</v>
      </c>
      <c r="AC404" s="31">
        <f t="shared" si="244"/>
        <v>0.30597938704005839</v>
      </c>
      <c r="AD404" s="31">
        <f t="shared" si="245"/>
        <v>15.119025285296086</v>
      </c>
      <c r="AE404" s="31">
        <f t="shared" si="246"/>
        <v>-31.08136445908184</v>
      </c>
      <c r="AF404" s="31">
        <f t="shared" si="247"/>
        <v>-160.71679406825581</v>
      </c>
      <c r="AG404" s="31">
        <f t="shared" si="270"/>
        <v>92.110410468749379</v>
      </c>
      <c r="AH404" s="31">
        <f t="shared" si="248"/>
        <v>-123.22530222795187</v>
      </c>
      <c r="AI404" s="31">
        <f t="shared" si="249"/>
        <v>-89.999960476306654</v>
      </c>
      <c r="AJ404" s="31">
        <f t="shared" si="250"/>
        <v>47.209537228656345</v>
      </c>
      <c r="AK404" s="31">
        <f t="shared" si="251"/>
        <v>89.750168527798309</v>
      </c>
      <c r="AL404" s="32">
        <f t="shared" si="252"/>
        <v>-16.842672008188465</v>
      </c>
      <c r="AM404" s="31">
        <f t="shared" si="253"/>
        <v>-81.730142622174242</v>
      </c>
      <c r="AN404" s="31">
        <f t="shared" si="254"/>
        <v>-0.74802653873461367</v>
      </c>
      <c r="AO404" s="31">
        <f t="shared" si="255"/>
        <v>-81.979934570682587</v>
      </c>
      <c r="AP404" s="30">
        <f t="shared" si="271"/>
        <v>23.609121289162623</v>
      </c>
      <c r="AQ404" s="30">
        <f t="shared" si="272"/>
        <v>-26.68237036067254</v>
      </c>
      <c r="AR404" s="31">
        <f t="shared" si="256"/>
        <v>-34.902640069326367</v>
      </c>
      <c r="AS404" s="33">
        <f t="shared" si="257"/>
        <v>-242.6967286389384</v>
      </c>
      <c r="AT404" s="31">
        <f t="shared" si="258"/>
        <v>4.3473493697354132E-6</v>
      </c>
      <c r="AU404" s="31">
        <f t="shared" si="259"/>
        <v>5.7324821636678826E-2</v>
      </c>
      <c r="AV404" s="32">
        <f t="shared" si="260"/>
        <v>-9.3322790625828209E-9</v>
      </c>
      <c r="AW404" s="31">
        <f t="shared" si="261"/>
        <v>-2.6559771763679969E-3</v>
      </c>
      <c r="AX404" s="34">
        <f t="shared" si="262"/>
        <v>4.3380170906728302E-6</v>
      </c>
      <c r="AY404" s="35">
        <f t="shared" si="263"/>
        <v>5.4668844460310825E-2</v>
      </c>
      <c r="AZ404" s="10">
        <f t="shared" si="264"/>
        <v>-34.902635731309275</v>
      </c>
      <c r="BA404" s="10">
        <f t="shared" si="265"/>
        <v>-242.64205979447809</v>
      </c>
      <c r="BB404" s="10">
        <f t="shared" si="266"/>
        <v>-62.642059794478087</v>
      </c>
      <c r="BC404" s="37"/>
      <c r="BD404" s="46">
        <f t="shared" si="267"/>
        <v>-35</v>
      </c>
      <c r="BE404" s="46">
        <f t="shared" si="268"/>
        <v>-243</v>
      </c>
      <c r="BF404" s="46">
        <f t="shared" si="269"/>
        <v>-63</v>
      </c>
    </row>
    <row r="405" spans="22:58" x14ac:dyDescent="0.2">
      <c r="V405" s="29">
        <v>5.0100000000000398</v>
      </c>
      <c r="W405" s="36">
        <f t="shared" si="239"/>
        <v>1023292.9922808487</v>
      </c>
      <c r="X405" s="30">
        <f t="shared" si="273"/>
        <v>-0.43247621687911453</v>
      </c>
      <c r="Y405" s="31">
        <f t="shared" si="240"/>
        <v>-54.176417648163991</v>
      </c>
      <c r="Z405" s="31">
        <f t="shared" si="241"/>
        <v>-89.887978334147476</v>
      </c>
      <c r="AA405" s="31">
        <f t="shared" si="242"/>
        <v>23.220575896905661</v>
      </c>
      <c r="AB405" s="31">
        <f t="shared" si="243"/>
        <v>-86.0423330156964</v>
      </c>
      <c r="AC405" s="31">
        <f t="shared" si="244"/>
        <v>0.31988121161563077</v>
      </c>
      <c r="AD405" s="31">
        <f t="shared" si="245"/>
        <v>15.45453545692191</v>
      </c>
      <c r="AE405" s="31">
        <f t="shared" si="246"/>
        <v>-31.068436756521816</v>
      </c>
      <c r="AF405" s="31">
        <f t="shared" si="247"/>
        <v>-160.47577589292194</v>
      </c>
      <c r="AG405" s="31">
        <f t="shared" si="270"/>
        <v>92.110410468749379</v>
      </c>
      <c r="AH405" s="31">
        <f t="shared" si="248"/>
        <v>-123.42530222795178</v>
      </c>
      <c r="AI405" s="31">
        <f t="shared" si="249"/>
        <v>-89.999961375975758</v>
      </c>
      <c r="AJ405" s="31">
        <f t="shared" si="250"/>
        <v>47.409533512321531</v>
      </c>
      <c r="AK405" s="31">
        <f t="shared" si="251"/>
        <v>89.755855316758513</v>
      </c>
      <c r="AL405" s="32">
        <f t="shared" si="252"/>
        <v>-17.03862621718406</v>
      </c>
      <c r="AM405" s="31">
        <f t="shared" si="253"/>
        <v>-81.915870780375826</v>
      </c>
      <c r="AN405" s="31">
        <f t="shared" si="254"/>
        <v>-0.94398446406492553</v>
      </c>
      <c r="AO405" s="31">
        <f t="shared" si="255"/>
        <v>-82.159976839593071</v>
      </c>
      <c r="AP405" s="30">
        <f t="shared" si="271"/>
        <v>23.609121289162623</v>
      </c>
      <c r="AQ405" s="30">
        <f t="shared" si="272"/>
        <v>-26.68237036067254</v>
      </c>
      <c r="AR405" s="31">
        <f t="shared" si="256"/>
        <v>-35.085670292096665</v>
      </c>
      <c r="AS405" s="33">
        <f t="shared" si="257"/>
        <v>-242.63575273251502</v>
      </c>
      <c r="AT405" s="31">
        <f t="shared" si="258"/>
        <v>4.5522335261718105E-6</v>
      </c>
      <c r="AU405" s="31">
        <f t="shared" si="259"/>
        <v>5.866008734210177E-2</v>
      </c>
      <c r="AV405" s="32">
        <f t="shared" si="260"/>
        <v>-9.7720953199769267E-9</v>
      </c>
      <c r="AW405" s="31">
        <f t="shared" si="261"/>
        <v>-2.7178428321432491E-3</v>
      </c>
      <c r="AX405" s="34">
        <f t="shared" si="262"/>
        <v>4.5424614308518333E-6</v>
      </c>
      <c r="AY405" s="35">
        <f t="shared" si="263"/>
        <v>5.5942244509958522E-2</v>
      </c>
      <c r="AZ405" s="10">
        <f t="shared" si="264"/>
        <v>-35.085665749635233</v>
      </c>
      <c r="BA405" s="10">
        <f t="shared" si="265"/>
        <v>-242.57981048800505</v>
      </c>
      <c r="BB405" s="10">
        <f t="shared" si="266"/>
        <v>-62.579810488005052</v>
      </c>
      <c r="BC405" s="48"/>
      <c r="BD405" s="46">
        <f t="shared" si="267"/>
        <v>-35</v>
      </c>
      <c r="BE405" s="46">
        <f t="shared" si="268"/>
        <v>-243</v>
      </c>
      <c r="BF405" s="46">
        <f t="shared" si="269"/>
        <v>-63</v>
      </c>
    </row>
    <row r="406" spans="22:58" x14ac:dyDescent="0.2">
      <c r="V406" s="29">
        <v>5.0200000000000404</v>
      </c>
      <c r="W406" s="38">
        <f t="shared" si="239"/>
        <v>1047128.548050998</v>
      </c>
      <c r="X406" s="30">
        <f t="shared" si="273"/>
        <v>-0.43247621687911453</v>
      </c>
      <c r="Y406" s="31">
        <f t="shared" si="240"/>
        <v>-54.376416900981596</v>
      </c>
      <c r="Z406" s="31">
        <f t="shared" si="241"/>
        <v>-89.890528252297401</v>
      </c>
      <c r="AA406" s="31">
        <f t="shared" si="242"/>
        <v>23.419644666082512</v>
      </c>
      <c r="AB406" s="31">
        <f t="shared" si="243"/>
        <v>-86.132143899147522</v>
      </c>
      <c r="AC406" s="31">
        <f t="shared" si="244"/>
        <v>0.33439067073444911</v>
      </c>
      <c r="AD406" s="31">
        <f t="shared" si="245"/>
        <v>15.796739571436662</v>
      </c>
      <c r="AE406" s="31">
        <f t="shared" si="246"/>
        <v>-31.054857781043751</v>
      </c>
      <c r="AF406" s="31">
        <f t="shared" si="247"/>
        <v>-160.22593258000825</v>
      </c>
      <c r="AG406" s="31">
        <f t="shared" si="270"/>
        <v>92.110410468749379</v>
      </c>
      <c r="AH406" s="31">
        <f t="shared" si="248"/>
        <v>-123.62530222795171</v>
      </c>
      <c r="AI406" s="31">
        <f t="shared" si="249"/>
        <v>-89.999962255165897</v>
      </c>
      <c r="AJ406" s="31">
        <f t="shared" si="250"/>
        <v>47.609529963246374</v>
      </c>
      <c r="AK406" s="31">
        <f t="shared" si="251"/>
        <v>89.761412663246247</v>
      </c>
      <c r="AL406" s="32">
        <f t="shared" si="252"/>
        <v>-17.234758995248789</v>
      </c>
      <c r="AM406" s="31">
        <f t="shared" si="253"/>
        <v>-82.09753666155359</v>
      </c>
      <c r="AN406" s="31">
        <f t="shared" si="254"/>
        <v>-1.140120791204744</v>
      </c>
      <c r="AO406" s="31">
        <f t="shared" si="255"/>
        <v>-82.336086253473241</v>
      </c>
      <c r="AP406" s="30">
        <f t="shared" si="271"/>
        <v>23.609121289162623</v>
      </c>
      <c r="AQ406" s="30">
        <f t="shared" si="272"/>
        <v>-26.68237036067254</v>
      </c>
      <c r="AR406" s="31">
        <f t="shared" si="256"/>
        <v>-35.268227643758408</v>
      </c>
      <c r="AS406" s="33">
        <f t="shared" si="257"/>
        <v>-242.56201883348149</v>
      </c>
      <c r="AT406" s="31">
        <f t="shared" si="258"/>
        <v>4.7667735644077372E-6</v>
      </c>
      <c r="AU406" s="31">
        <f t="shared" si="259"/>
        <v>6.002645531532063E-2</v>
      </c>
      <c r="AV406" s="32">
        <f t="shared" si="260"/>
        <v>-1.0232640760638727E-8</v>
      </c>
      <c r="AW406" s="31">
        <f t="shared" si="261"/>
        <v>-2.7811495241543607E-3</v>
      </c>
      <c r="AX406" s="34">
        <f t="shared" si="262"/>
        <v>4.756540923647098E-6</v>
      </c>
      <c r="AY406" s="35">
        <f t="shared" si="263"/>
        <v>5.7245305791166268E-2</v>
      </c>
      <c r="AZ406" s="10">
        <f t="shared" si="264"/>
        <v>-35.268222887217483</v>
      </c>
      <c r="BA406" s="10">
        <f t="shared" si="265"/>
        <v>-242.50477352769033</v>
      </c>
      <c r="BB406" s="10">
        <f t="shared" si="266"/>
        <v>-62.504773527690332</v>
      </c>
      <c r="BC406" s="37"/>
      <c r="BD406" s="46">
        <f t="shared" si="267"/>
        <v>-35</v>
      </c>
      <c r="BE406" s="46">
        <f t="shared" si="268"/>
        <v>-243</v>
      </c>
      <c r="BF406" s="46">
        <f t="shared" si="269"/>
        <v>-63</v>
      </c>
    </row>
    <row r="407" spans="22:58" x14ac:dyDescent="0.2">
      <c r="V407" s="29">
        <v>5.0300000000000402</v>
      </c>
      <c r="W407" s="38">
        <f t="shared" si="239"/>
        <v>1071519.3052377072</v>
      </c>
      <c r="X407" s="30">
        <f t="shared" si="273"/>
        <v>-0.43247621687911453</v>
      </c>
      <c r="Y407" s="31">
        <f t="shared" si="240"/>
        <v>-54.576416187427803</v>
      </c>
      <c r="Z407" s="31">
        <f t="shared" si="241"/>
        <v>-89.893020127642956</v>
      </c>
      <c r="AA407" s="31">
        <f t="shared" si="242"/>
        <v>23.618755161111913</v>
      </c>
      <c r="AB407" s="31">
        <f t="shared" si="243"/>
        <v>-86.219928835245497</v>
      </c>
      <c r="AC407" s="31">
        <f t="shared" si="244"/>
        <v>0.34953216225480638</v>
      </c>
      <c r="AD407" s="31">
        <f t="shared" si="245"/>
        <v>16.145721374987492</v>
      </c>
      <c r="AE407" s="31">
        <f t="shared" si="246"/>
        <v>-31.0406050809402</v>
      </c>
      <c r="AF407" s="31">
        <f t="shared" si="247"/>
        <v>-159.96722758790096</v>
      </c>
      <c r="AG407" s="31">
        <f t="shared" si="270"/>
        <v>92.110410468749379</v>
      </c>
      <c r="AH407" s="31">
        <f t="shared" si="248"/>
        <v>-123.82530222795161</v>
      </c>
      <c r="AI407" s="31">
        <f t="shared" si="249"/>
        <v>-89.999963114343217</v>
      </c>
      <c r="AJ407" s="31">
        <f t="shared" si="250"/>
        <v>47.809526573903192</v>
      </c>
      <c r="AK407" s="31">
        <f t="shared" si="251"/>
        <v>89.766843513421648</v>
      </c>
      <c r="AL407" s="32">
        <f t="shared" si="252"/>
        <v>-17.431062609577651</v>
      </c>
      <c r="AM407" s="31">
        <f t="shared" si="253"/>
        <v>-82.275221969211927</v>
      </c>
      <c r="AN407" s="31">
        <f t="shared" si="254"/>
        <v>-1.3364277948766912</v>
      </c>
      <c r="AO407" s="31">
        <f t="shared" si="255"/>
        <v>-82.508341570133496</v>
      </c>
      <c r="AP407" s="30">
        <f t="shared" si="271"/>
        <v>23.609121289162623</v>
      </c>
      <c r="AQ407" s="30">
        <f t="shared" si="272"/>
        <v>-26.68237036067254</v>
      </c>
      <c r="AR407" s="31">
        <f t="shared" si="256"/>
        <v>-35.450281947326815</v>
      </c>
      <c r="AS407" s="33">
        <f t="shared" si="257"/>
        <v>-242.47556915803446</v>
      </c>
      <c r="AT407" s="31">
        <f t="shared" si="258"/>
        <v>4.9914245515263183E-6</v>
      </c>
      <c r="AU407" s="31">
        <f t="shared" si="259"/>
        <v>6.1424650016500548E-2</v>
      </c>
      <c r="AV407" s="32">
        <f t="shared" si="260"/>
        <v>-1.071488935531394E-8</v>
      </c>
      <c r="AW407" s="31">
        <f t="shared" si="261"/>
        <v>-2.8459308184467721E-3</v>
      </c>
      <c r="AX407" s="34">
        <f t="shared" si="262"/>
        <v>4.9807096621710042E-6</v>
      </c>
      <c r="AY407" s="35">
        <f t="shared" si="263"/>
        <v>5.8578719198053776E-2</v>
      </c>
      <c r="AZ407" s="10">
        <f t="shared" si="264"/>
        <v>-35.450276966617153</v>
      </c>
      <c r="BA407" s="10">
        <f t="shared" si="265"/>
        <v>-242.41699043883639</v>
      </c>
      <c r="BB407" s="10">
        <f t="shared" si="266"/>
        <v>-62.416990438836393</v>
      </c>
      <c r="BC407" s="37"/>
      <c r="BD407" s="46">
        <f t="shared" si="267"/>
        <v>-35</v>
      </c>
      <c r="BE407" s="46">
        <f t="shared" si="268"/>
        <v>-242</v>
      </c>
      <c r="BF407" s="46">
        <f t="shared" si="269"/>
        <v>-62</v>
      </c>
    </row>
    <row r="408" spans="22:58" x14ac:dyDescent="0.2">
      <c r="V408" s="29">
        <v>5.04000000000004</v>
      </c>
      <c r="W408" s="36">
        <f t="shared" si="239"/>
        <v>1096478.1961432882</v>
      </c>
      <c r="X408" s="30">
        <f t="shared" si="273"/>
        <v>-0.43247621687911453</v>
      </c>
      <c r="Y408" s="31">
        <f t="shared" si="240"/>
        <v>-54.776415505989114</v>
      </c>
      <c r="Z408" s="31">
        <f t="shared" si="241"/>
        <v>-89.895455281371653</v>
      </c>
      <c r="AA408" s="31">
        <f t="shared" si="242"/>
        <v>23.817905520356028</v>
      </c>
      <c r="AB408" s="31">
        <f t="shared" si="243"/>
        <v>-86.30573271923781</v>
      </c>
      <c r="AC408" s="31">
        <f t="shared" si="244"/>
        <v>0.36533087228383476</v>
      </c>
      <c r="AD408" s="31">
        <f t="shared" si="245"/>
        <v>16.501562287515025</v>
      </c>
      <c r="AE408" s="31">
        <f t="shared" si="246"/>
        <v>-31.025655330228368</v>
      </c>
      <c r="AF408" s="31">
        <f t="shared" si="247"/>
        <v>-159.69962571309446</v>
      </c>
      <c r="AG408" s="31">
        <f t="shared" si="270"/>
        <v>92.110410468749379</v>
      </c>
      <c r="AH408" s="31">
        <f t="shared" si="248"/>
        <v>-124.02530222795153</v>
      </c>
      <c r="AI408" s="31">
        <f t="shared" si="249"/>
        <v>-89.99996395396326</v>
      </c>
      <c r="AJ408" s="31">
        <f t="shared" si="250"/>
        <v>48.009523337103118</v>
      </c>
      <c r="AK408" s="31">
        <f t="shared" si="251"/>
        <v>89.772150746402829</v>
      </c>
      <c r="AL408" s="32">
        <f t="shared" si="252"/>
        <v>-17.627529649365488</v>
      </c>
      <c r="AM408" s="31">
        <f t="shared" si="253"/>
        <v>-82.449007236288523</v>
      </c>
      <c r="AN408" s="31">
        <f t="shared" si="254"/>
        <v>-1.5328980714645191</v>
      </c>
      <c r="AO408" s="31">
        <f t="shared" si="255"/>
        <v>-82.676820443848953</v>
      </c>
      <c r="AP408" s="30">
        <f t="shared" si="271"/>
        <v>23.609121289162623</v>
      </c>
      <c r="AQ408" s="30">
        <f t="shared" si="272"/>
        <v>-26.68237036067254</v>
      </c>
      <c r="AR408" s="31">
        <f t="shared" si="256"/>
        <v>-35.631802473202811</v>
      </c>
      <c r="AS408" s="33">
        <f t="shared" si="257"/>
        <v>-242.37644615694342</v>
      </c>
      <c r="AT408" s="31">
        <f t="shared" si="258"/>
        <v>5.2266630030879364E-6</v>
      </c>
      <c r="AU408" s="31">
        <f t="shared" si="259"/>
        <v>6.2855412780314548E-2</v>
      </c>
      <c r="AV408" s="32">
        <f t="shared" si="260"/>
        <v>-1.1219867148431919E-8</v>
      </c>
      <c r="AW408" s="31">
        <f t="shared" si="261"/>
        <v>-2.9122210629195398E-3</v>
      </c>
      <c r="AX408" s="34">
        <f t="shared" si="262"/>
        <v>5.2154431359395048E-6</v>
      </c>
      <c r="AY408" s="35">
        <f t="shared" si="263"/>
        <v>5.9943191717395011E-2</v>
      </c>
      <c r="AZ408" s="10">
        <f t="shared" si="264"/>
        <v>-35.631797257759672</v>
      </c>
      <c r="BA408" s="10">
        <f t="shared" si="265"/>
        <v>-242.31650296522602</v>
      </c>
      <c r="BB408" s="10">
        <f t="shared" si="266"/>
        <v>-62.316502965226022</v>
      </c>
      <c r="BC408" s="48"/>
      <c r="BD408" s="46">
        <f t="shared" si="267"/>
        <v>-36</v>
      </c>
      <c r="BE408" s="46">
        <f t="shared" si="268"/>
        <v>-242</v>
      </c>
      <c r="BF408" s="46">
        <f t="shared" si="269"/>
        <v>-62</v>
      </c>
    </row>
    <row r="409" spans="22:58" x14ac:dyDescent="0.2">
      <c r="V409" s="29">
        <v>5.0500000000000398</v>
      </c>
      <c r="W409" s="38">
        <f t="shared" si="239"/>
        <v>1122018.4543020669</v>
      </c>
      <c r="X409" s="30">
        <f t="shared" si="273"/>
        <v>-0.43247621687911453</v>
      </c>
      <c r="Y409" s="31">
        <f t="shared" si="240"/>
        <v>-54.976414855220099</v>
      </c>
      <c r="Z409" s="31">
        <f t="shared" si="241"/>
        <v>-89.897835004599045</v>
      </c>
      <c r="AA409" s="31">
        <f t="shared" si="242"/>
        <v>24.017093964536148</v>
      </c>
      <c r="AB409" s="31">
        <f t="shared" si="243"/>
        <v>-86.389599505162465</v>
      </c>
      <c r="AC409" s="31">
        <f t="shared" si="244"/>
        <v>0.38181278370779748</v>
      </c>
      <c r="AD409" s="31">
        <f t="shared" si="245"/>
        <v>16.864341136157606</v>
      </c>
      <c r="AE409" s="31">
        <f t="shared" si="246"/>
        <v>-31.009984323855271</v>
      </c>
      <c r="AF409" s="31">
        <f t="shared" si="247"/>
        <v>-159.4230933736039</v>
      </c>
      <c r="AG409" s="31">
        <f t="shared" si="270"/>
        <v>92.110410468749379</v>
      </c>
      <c r="AH409" s="31">
        <f t="shared" si="248"/>
        <v>-124.22530222795145</v>
      </c>
      <c r="AI409" s="31">
        <f t="shared" si="249"/>
        <v>-89.999964774471238</v>
      </c>
      <c r="AJ409" s="31">
        <f t="shared" si="250"/>
        <v>48.209520245980769</v>
      </c>
      <c r="AK409" s="31">
        <f t="shared" si="251"/>
        <v>89.777337175790464</v>
      </c>
      <c r="AL409" s="32">
        <f t="shared" si="252"/>
        <v>-17.824153013513726</v>
      </c>
      <c r="AM409" s="31">
        <f t="shared" si="253"/>
        <v>-82.618971808888915</v>
      </c>
      <c r="AN409" s="31">
        <f t="shared" si="254"/>
        <v>-1.7295245267350232</v>
      </c>
      <c r="AO409" s="31">
        <f t="shared" si="255"/>
        <v>-82.841599407569689</v>
      </c>
      <c r="AP409" s="30">
        <f t="shared" si="271"/>
        <v>23.609121289162623</v>
      </c>
      <c r="AQ409" s="30">
        <f t="shared" si="272"/>
        <v>-26.68237036067254</v>
      </c>
      <c r="AR409" s="31">
        <f t="shared" si="256"/>
        <v>-35.812757922100218</v>
      </c>
      <c r="AS409" s="33">
        <f t="shared" si="257"/>
        <v>-242.26469278117361</v>
      </c>
      <c r="AT409" s="31">
        <f t="shared" si="258"/>
        <v>5.472987886021697E-6</v>
      </c>
      <c r="AU409" s="31">
        <f t="shared" si="259"/>
        <v>6.4319502208976601E-2</v>
      </c>
      <c r="AV409" s="32">
        <f t="shared" si="260"/>
        <v>-1.1748642614831014E-8</v>
      </c>
      <c r="AW409" s="31">
        <f t="shared" si="261"/>
        <v>-2.9800554055370229E-3</v>
      </c>
      <c r="AX409" s="34">
        <f t="shared" si="262"/>
        <v>5.461239243406866E-6</v>
      </c>
      <c r="AY409" s="35">
        <f t="shared" si="263"/>
        <v>6.1339446803439578E-2</v>
      </c>
      <c r="AZ409" s="10">
        <f t="shared" si="264"/>
        <v>-35.812752460860978</v>
      </c>
      <c r="BA409" s="10">
        <f t="shared" si="265"/>
        <v>-242.20335333437018</v>
      </c>
      <c r="BB409" s="10">
        <f t="shared" si="266"/>
        <v>-62.203353334370178</v>
      </c>
      <c r="BC409" s="37"/>
      <c r="BD409" s="46">
        <f t="shared" si="267"/>
        <v>-36</v>
      </c>
      <c r="BE409" s="46">
        <f t="shared" si="268"/>
        <v>-242</v>
      </c>
      <c r="BF409" s="46">
        <f t="shared" si="269"/>
        <v>-62</v>
      </c>
    </row>
    <row r="410" spans="22:58" x14ac:dyDescent="0.2">
      <c r="V410" s="29">
        <v>5.0600000000000396</v>
      </c>
      <c r="W410" s="38">
        <f t="shared" si="239"/>
        <v>1148153.6214969885</v>
      </c>
      <c r="X410" s="30">
        <f t="shared" si="273"/>
        <v>-0.43247621687911453</v>
      </c>
      <c r="Y410" s="31">
        <f t="shared" si="240"/>
        <v>-55.176414233740445</v>
      </c>
      <c r="Z410" s="31">
        <f t="shared" si="241"/>
        <v>-89.900160559053035</v>
      </c>
      <c r="AA410" s="31">
        <f t="shared" si="242"/>
        <v>24.216318793150556</v>
      </c>
      <c r="AB410" s="31">
        <f t="shared" si="243"/>
        <v>-86.471572221966298</v>
      </c>
      <c r="AC410" s="31">
        <f t="shared" si="244"/>
        <v>0.39900468315512033</v>
      </c>
      <c r="AD410" s="31">
        <f t="shared" si="245"/>
        <v>17.234133876430555</v>
      </c>
      <c r="AE410" s="31">
        <f t="shared" si="246"/>
        <v>-30.993566974313886</v>
      </c>
      <c r="AF410" s="31">
        <f t="shared" si="247"/>
        <v>-159.13759890458877</v>
      </c>
      <c r="AG410" s="31">
        <f t="shared" si="270"/>
        <v>92.110410468749379</v>
      </c>
      <c r="AH410" s="31">
        <f t="shared" si="248"/>
        <v>-124.42530222795136</v>
      </c>
      <c r="AI410" s="31">
        <f t="shared" si="249"/>
        <v>-89.999965576302159</v>
      </c>
      <c r="AJ410" s="31">
        <f t="shared" si="250"/>
        <v>48.409517293979803</v>
      </c>
      <c r="AK410" s="31">
        <f t="shared" si="251"/>
        <v>89.782405551157851</v>
      </c>
      <c r="AL410" s="32">
        <f t="shared" si="252"/>
        <v>-18.020925898708398</v>
      </c>
      <c r="AM410" s="31">
        <f t="shared" si="253"/>
        <v>-82.785193832932691</v>
      </c>
      <c r="AN410" s="31">
        <f t="shared" si="254"/>
        <v>-1.9263003639305794</v>
      </c>
      <c r="AO410" s="31">
        <f t="shared" si="255"/>
        <v>-83.002753858077</v>
      </c>
      <c r="AP410" s="30">
        <f t="shared" si="271"/>
        <v>23.609121289162623</v>
      </c>
      <c r="AQ410" s="30">
        <f t="shared" si="272"/>
        <v>-26.68237036067254</v>
      </c>
      <c r="AR410" s="31">
        <f t="shared" si="256"/>
        <v>-35.993116409754379</v>
      </c>
      <c r="AS410" s="33">
        <f t="shared" si="257"/>
        <v>-242.14035276266577</v>
      </c>
      <c r="AT410" s="31">
        <f t="shared" si="258"/>
        <v>5.7309216890189446E-6</v>
      </c>
      <c r="AU410" s="31">
        <f t="shared" si="259"/>
        <v>6.5817694574429153E-2</v>
      </c>
      <c r="AV410" s="32">
        <f t="shared" si="260"/>
        <v>-1.2302340160343167E-8</v>
      </c>
      <c r="AW410" s="31">
        <f t="shared" si="261"/>
        <v>-3.0494698129648204E-3</v>
      </c>
      <c r="AX410" s="34">
        <f t="shared" si="262"/>
        <v>5.7186193488586018E-6</v>
      </c>
      <c r="AY410" s="35">
        <f t="shared" si="263"/>
        <v>6.2768224761464333E-2</v>
      </c>
      <c r="AZ410" s="10">
        <f t="shared" si="264"/>
        <v>-35.99311069113503</v>
      </c>
      <c r="BA410" s="10">
        <f t="shared" si="265"/>
        <v>-242.0775845379043</v>
      </c>
      <c r="BB410" s="10">
        <f t="shared" si="266"/>
        <v>-62.077584537904301</v>
      </c>
      <c r="BC410" s="37"/>
      <c r="BD410" s="46">
        <f t="shared" si="267"/>
        <v>-36</v>
      </c>
      <c r="BE410" s="46">
        <f t="shared" si="268"/>
        <v>-242</v>
      </c>
      <c r="BF410" s="46">
        <f t="shared" si="269"/>
        <v>-62</v>
      </c>
    </row>
    <row r="411" spans="22:58" x14ac:dyDescent="0.2">
      <c r="V411" s="29">
        <v>5.0700000000000403</v>
      </c>
      <c r="W411" s="36">
        <f t="shared" si="239"/>
        <v>1174897.5549396398</v>
      </c>
      <c r="X411" s="30">
        <f t="shared" si="273"/>
        <v>-0.43247621687911453</v>
      </c>
      <c r="Y411" s="31">
        <f t="shared" si="240"/>
        <v>-55.37641364023191</v>
      </c>
      <c r="Z411" s="31">
        <f t="shared" si="241"/>
        <v>-89.902433177742694</v>
      </c>
      <c r="AA411" s="31">
        <f t="shared" si="242"/>
        <v>24.415578381042589</v>
      </c>
      <c r="AB411" s="31">
        <f t="shared" si="243"/>
        <v>-86.551692989601747</v>
      </c>
      <c r="AC411" s="31">
        <f t="shared" si="244"/>
        <v>0.41693416622169127</v>
      </c>
      <c r="AD411" s="31">
        <f t="shared" si="245"/>
        <v>17.611013301257959</v>
      </c>
      <c r="AE411" s="31">
        <f t="shared" si="246"/>
        <v>-30.976377309846747</v>
      </c>
      <c r="AF411" s="31">
        <f t="shared" si="247"/>
        <v>-158.84311286608647</v>
      </c>
      <c r="AG411" s="31">
        <f t="shared" si="270"/>
        <v>92.110410468749379</v>
      </c>
      <c r="AH411" s="31">
        <f t="shared" si="248"/>
        <v>-124.62530222795131</v>
      </c>
      <c r="AI411" s="31">
        <f t="shared" si="249"/>
        <v>-89.999966359881199</v>
      </c>
      <c r="AJ411" s="31">
        <f t="shared" si="250"/>
        <v>48.609514474838917</v>
      </c>
      <c r="AK411" s="31">
        <f t="shared" si="251"/>
        <v>89.787358559507283</v>
      </c>
      <c r="AL411" s="32">
        <f t="shared" si="252"/>
        <v>-18.217841787867268</v>
      </c>
      <c r="AM411" s="31">
        <f t="shared" si="253"/>
        <v>-82.947750243508679</v>
      </c>
      <c r="AN411" s="31">
        <f t="shared" si="254"/>
        <v>-2.1232190722302811</v>
      </c>
      <c r="AO411" s="31">
        <f t="shared" si="255"/>
        <v>-83.160358043882596</v>
      </c>
      <c r="AP411" s="30">
        <f t="shared" si="271"/>
        <v>23.609121289162623</v>
      </c>
      <c r="AQ411" s="30">
        <f t="shared" si="272"/>
        <v>-26.68237036067254</v>
      </c>
      <c r="AR411" s="31">
        <f t="shared" si="256"/>
        <v>-36.172845453586945</v>
      </c>
      <c r="AS411" s="33">
        <f t="shared" si="257"/>
        <v>-242.00347090996905</v>
      </c>
      <c r="AT411" s="31">
        <f t="shared" si="258"/>
        <v>6.0010115199269909E-6</v>
      </c>
      <c r="AU411" s="31">
        <f t="shared" si="259"/>
        <v>6.7350784229895641E-2</v>
      </c>
      <c r="AV411" s="32">
        <f t="shared" si="260"/>
        <v>-1.2882130478519275E-8</v>
      </c>
      <c r="AW411" s="31">
        <f t="shared" si="261"/>
        <v>-3.1205010896397435E-3</v>
      </c>
      <c r="AX411" s="34">
        <f t="shared" si="262"/>
        <v>5.9881293894484719E-6</v>
      </c>
      <c r="AY411" s="35">
        <f t="shared" si="263"/>
        <v>6.4230283140255903E-2</v>
      </c>
      <c r="AZ411" s="10">
        <f t="shared" si="264"/>
        <v>-36.172839465457557</v>
      </c>
      <c r="BA411" s="10">
        <f t="shared" si="265"/>
        <v>-241.93924062682879</v>
      </c>
      <c r="BB411" s="10">
        <f t="shared" si="266"/>
        <v>-61.939240626828791</v>
      </c>
      <c r="BC411" s="48"/>
      <c r="BD411" s="46">
        <f t="shared" si="267"/>
        <v>-36</v>
      </c>
      <c r="BE411" s="46">
        <f t="shared" si="268"/>
        <v>-242</v>
      </c>
      <c r="BF411" s="46">
        <f t="shared" si="269"/>
        <v>-62</v>
      </c>
    </row>
    <row r="412" spans="22:58" x14ac:dyDescent="0.2">
      <c r="V412" s="29">
        <v>5.08000000000004</v>
      </c>
      <c r="W412" s="38">
        <f t="shared" si="239"/>
        <v>1202264.4346175254</v>
      </c>
      <c r="X412" s="30">
        <f t="shared" si="273"/>
        <v>-0.43247621687911453</v>
      </c>
      <c r="Y412" s="31">
        <f t="shared" si="240"/>
        <v>-55.576413073435575</v>
      </c>
      <c r="Z412" s="31">
        <f t="shared" si="241"/>
        <v>-89.904654065611922</v>
      </c>
      <c r="AA412" s="31">
        <f t="shared" si="242"/>
        <v>24.614871175113421</v>
      </c>
      <c r="AB412" s="31">
        <f t="shared" si="243"/>
        <v>-86.630003035080421</v>
      </c>
      <c r="AC412" s="31">
        <f t="shared" si="244"/>
        <v>0.43562964078048305</v>
      </c>
      <c r="AD412" s="31">
        <f t="shared" si="245"/>
        <v>17.995048738015235</v>
      </c>
      <c r="AE412" s="31">
        <f t="shared" si="246"/>
        <v>-30.958388474420786</v>
      </c>
      <c r="AF412" s="31">
        <f t="shared" si="247"/>
        <v>-158.53960836267711</v>
      </c>
      <c r="AG412" s="31">
        <f t="shared" si="270"/>
        <v>92.110410468749379</v>
      </c>
      <c r="AH412" s="31">
        <f t="shared" si="248"/>
        <v>-124.82530222795125</v>
      </c>
      <c r="AI412" s="31">
        <f t="shared" si="249"/>
        <v>-89.999967125623783</v>
      </c>
      <c r="AJ412" s="31">
        <f t="shared" si="250"/>
        <v>48.809511782578539</v>
      </c>
      <c r="AK412" s="31">
        <f t="shared" si="251"/>
        <v>89.792198826693038</v>
      </c>
      <c r="AL412" s="32">
        <f t="shared" si="252"/>
        <v>-18.414894438952945</v>
      </c>
      <c r="AM412" s="31">
        <f t="shared" si="253"/>
        <v>-83.106716756746508</v>
      </c>
      <c r="AN412" s="31">
        <f t="shared" si="254"/>
        <v>-2.3202744155762822</v>
      </c>
      <c r="AO412" s="31">
        <f t="shared" si="255"/>
        <v>-83.314485055677252</v>
      </c>
      <c r="AP412" s="30">
        <f t="shared" si="271"/>
        <v>23.609121289162623</v>
      </c>
      <c r="AQ412" s="30">
        <f t="shared" si="272"/>
        <v>-26.68237036067254</v>
      </c>
      <c r="AR412" s="31">
        <f t="shared" si="256"/>
        <v>-36.351911961506985</v>
      </c>
      <c r="AS412" s="33">
        <f t="shared" si="257"/>
        <v>-241.85409341835435</v>
      </c>
      <c r="AT412" s="31">
        <f t="shared" si="258"/>
        <v>6.2838302745020146E-6</v>
      </c>
      <c r="AU412" s="31">
        <f t="shared" si="259"/>
        <v>6.8919584031017861E-2</v>
      </c>
      <c r="AV412" s="32">
        <f t="shared" si="260"/>
        <v>-1.3489247908523668E-8</v>
      </c>
      <c r="AW412" s="31">
        <f t="shared" si="261"/>
        <v>-3.1931868972840107E-3</v>
      </c>
      <c r="AX412" s="34">
        <f t="shared" si="262"/>
        <v>6.2703410265934909E-6</v>
      </c>
      <c r="AY412" s="35">
        <f t="shared" si="263"/>
        <v>6.5726397133733849E-2</v>
      </c>
      <c r="AZ412" s="10">
        <f t="shared" si="264"/>
        <v>-36.35190569116596</v>
      </c>
      <c r="BA412" s="10">
        <f t="shared" si="265"/>
        <v>-241.78836702122061</v>
      </c>
      <c r="BB412" s="10">
        <f t="shared" si="266"/>
        <v>-61.788367021220608</v>
      </c>
      <c r="BC412" s="37"/>
      <c r="BD412" s="46">
        <f t="shared" si="267"/>
        <v>-36</v>
      </c>
      <c r="BE412" s="46">
        <f t="shared" si="268"/>
        <v>-242</v>
      </c>
      <c r="BF412" s="46">
        <f t="shared" si="269"/>
        <v>-62</v>
      </c>
    </row>
    <row r="413" spans="22:58" x14ac:dyDescent="0.2">
      <c r="V413" s="29">
        <v>5.0900000000000398</v>
      </c>
      <c r="W413" s="38">
        <f t="shared" si="239"/>
        <v>1230268.7708124965</v>
      </c>
      <c r="X413" s="30">
        <f t="shared" si="273"/>
        <v>-0.43247621687911453</v>
      </c>
      <c r="Y413" s="31">
        <f t="shared" si="240"/>
        <v>-55.776412532149202</v>
      </c>
      <c r="Z413" s="31">
        <f t="shared" si="241"/>
        <v>-89.906824400178152</v>
      </c>
      <c r="AA413" s="31">
        <f t="shared" si="242"/>
        <v>24.814195691173794</v>
      </c>
      <c r="AB413" s="31">
        <f t="shared" si="243"/>
        <v>-86.706542708463729</v>
      </c>
      <c r="AC413" s="31">
        <f t="shared" si="244"/>
        <v>0.45512032819052362</v>
      </c>
      <c r="AD413" s="31">
        <f t="shared" si="245"/>
        <v>18.386305733828376</v>
      </c>
      <c r="AE413" s="31">
        <f t="shared" si="246"/>
        <v>-30.939572729664</v>
      </c>
      <c r="AF413" s="31">
        <f t="shared" si="247"/>
        <v>-158.2270613748135</v>
      </c>
      <c r="AG413" s="31">
        <f t="shared" si="270"/>
        <v>92.110410468749379</v>
      </c>
      <c r="AH413" s="31">
        <f t="shared" si="248"/>
        <v>-125.02530222795117</v>
      </c>
      <c r="AI413" s="31">
        <f t="shared" si="249"/>
        <v>-89.999967873935944</v>
      </c>
      <c r="AJ413" s="31">
        <f t="shared" si="250"/>
        <v>49.009509211488293</v>
      </c>
      <c r="AK413" s="31">
        <f t="shared" si="251"/>
        <v>89.796928918812355</v>
      </c>
      <c r="AL413" s="32">
        <f t="shared" si="252"/>
        <v>-18.612077874148095</v>
      </c>
      <c r="AM413" s="31">
        <f t="shared" si="253"/>
        <v>-83.262167864022643</v>
      </c>
      <c r="AN413" s="31">
        <f t="shared" si="254"/>
        <v>-2.5174604218615961</v>
      </c>
      <c r="AO413" s="31">
        <f t="shared" si="255"/>
        <v>-83.465206819146232</v>
      </c>
      <c r="AP413" s="30">
        <f t="shared" si="271"/>
        <v>23.609121289162623</v>
      </c>
      <c r="AQ413" s="30">
        <f t="shared" si="272"/>
        <v>-26.68237036067254</v>
      </c>
      <c r="AR413" s="31">
        <f t="shared" si="256"/>
        <v>-36.530282223035513</v>
      </c>
      <c r="AS413" s="33">
        <f t="shared" si="257"/>
        <v>-241.69226819395973</v>
      </c>
      <c r="AT413" s="31">
        <f t="shared" si="258"/>
        <v>6.5799778475912064E-6</v>
      </c>
      <c r="AU413" s="31">
        <f t="shared" si="259"/>
        <v>7.0524925766801499E-2</v>
      </c>
      <c r="AV413" s="32">
        <f t="shared" si="260"/>
        <v>-1.4124975005894675E-8</v>
      </c>
      <c r="AW413" s="31">
        <f t="shared" si="261"/>
        <v>-3.2675657748740144E-3</v>
      </c>
      <c r="AX413" s="34">
        <f t="shared" si="262"/>
        <v>6.5658528725853119E-6</v>
      </c>
      <c r="AY413" s="35">
        <f t="shared" si="263"/>
        <v>6.7257359991927487E-2</v>
      </c>
      <c r="AZ413" s="10">
        <f t="shared" si="264"/>
        <v>-36.530275657182642</v>
      </c>
      <c r="BA413" s="10">
        <f t="shared" si="265"/>
        <v>-241.62501083396782</v>
      </c>
      <c r="BB413" s="10">
        <f t="shared" si="266"/>
        <v>-61.625010833967821</v>
      </c>
      <c r="BC413" s="37"/>
      <c r="BD413" s="46">
        <f t="shared" si="267"/>
        <v>-37</v>
      </c>
      <c r="BE413" s="46">
        <f t="shared" si="268"/>
        <v>-242</v>
      </c>
      <c r="BF413" s="46">
        <f t="shared" si="269"/>
        <v>-62</v>
      </c>
    </row>
    <row r="414" spans="22:58" x14ac:dyDescent="0.2">
      <c r="V414" s="29">
        <v>5.1000000000000396</v>
      </c>
      <c r="W414" s="36">
        <f t="shared" si="239"/>
        <v>1258925.4117942825</v>
      </c>
      <c r="X414" s="30">
        <f t="shared" si="273"/>
        <v>-0.43247621687911453</v>
      </c>
      <c r="Y414" s="31">
        <f t="shared" si="240"/>
        <v>-55.976412015224646</v>
      </c>
      <c r="Z414" s="31">
        <f t="shared" si="241"/>
        <v>-89.908945332156577</v>
      </c>
      <c r="AA414" s="31">
        <f t="shared" si="242"/>
        <v>25.013550510929083</v>
      </c>
      <c r="AB414" s="31">
        <f t="shared" si="243"/>
        <v>-86.781351498772551</v>
      </c>
      <c r="AC414" s="31">
        <f t="shared" si="244"/>
        <v>0.47543626221393742</v>
      </c>
      <c r="AD414" s="31">
        <f t="shared" si="245"/>
        <v>18.784845729471883</v>
      </c>
      <c r="AE414" s="31">
        <f t="shared" si="246"/>
        <v>-30.919901458960744</v>
      </c>
      <c r="AF414" s="31">
        <f t="shared" si="247"/>
        <v>-157.90545110145723</v>
      </c>
      <c r="AG414" s="31">
        <f t="shared" si="270"/>
        <v>92.110410468749379</v>
      </c>
      <c r="AH414" s="31">
        <f t="shared" si="248"/>
        <v>-125.2253022279511</v>
      </c>
      <c r="AI414" s="31">
        <f t="shared" si="249"/>
        <v>-89.999968605214448</v>
      </c>
      <c r="AJ414" s="31">
        <f t="shared" si="250"/>
        <v>49.209506756114727</v>
      </c>
      <c r="AK414" s="31">
        <f t="shared" si="251"/>
        <v>89.801551343564611</v>
      </c>
      <c r="AL414" s="32">
        <f t="shared" si="252"/>
        <v>-18.809386369387692</v>
      </c>
      <c r="AM414" s="31">
        <f t="shared" si="253"/>
        <v>-83.414176828327868</v>
      </c>
      <c r="AN414" s="31">
        <f t="shared" si="254"/>
        <v>-2.71477137247469</v>
      </c>
      <c r="AO414" s="31">
        <f t="shared" si="255"/>
        <v>-83.612594089977705</v>
      </c>
      <c r="AP414" s="30">
        <f t="shared" si="271"/>
        <v>23.609121289162623</v>
      </c>
      <c r="AQ414" s="30">
        <f t="shared" si="272"/>
        <v>-26.68237036067254</v>
      </c>
      <c r="AR414" s="31">
        <f t="shared" si="256"/>
        <v>-36.707921902945358</v>
      </c>
      <c r="AS414" s="33">
        <f t="shared" si="257"/>
        <v>-241.51804519143494</v>
      </c>
      <c r="AT414" s="31">
        <f t="shared" si="258"/>
        <v>6.890082404101973E-6</v>
      </c>
      <c r="AU414" s="31">
        <f t="shared" si="259"/>
        <v>7.2167660600596192E-2</v>
      </c>
      <c r="AV414" s="32">
        <f t="shared" si="260"/>
        <v>-1.4790665686403929E-8</v>
      </c>
      <c r="AW414" s="31">
        <f t="shared" si="261"/>
        <v>-3.3436771590741642E-3</v>
      </c>
      <c r="AX414" s="34">
        <f t="shared" si="262"/>
        <v>6.8752917384155691E-6</v>
      </c>
      <c r="AY414" s="35">
        <f t="shared" si="263"/>
        <v>6.8823983441522033E-2</v>
      </c>
      <c r="AZ414" s="10">
        <f t="shared" si="264"/>
        <v>-36.70791502765362</v>
      </c>
      <c r="BA414" s="10">
        <f t="shared" si="265"/>
        <v>-241.44922120799342</v>
      </c>
      <c r="BB414" s="10">
        <f t="shared" si="266"/>
        <v>-61.449221207993418</v>
      </c>
      <c r="BC414" s="48"/>
      <c r="BD414" s="46">
        <f t="shared" si="267"/>
        <v>-37</v>
      </c>
      <c r="BE414" s="46">
        <f t="shared" si="268"/>
        <v>-241</v>
      </c>
      <c r="BF414" s="46">
        <f t="shared" si="269"/>
        <v>-61</v>
      </c>
    </row>
    <row r="415" spans="22:58" x14ac:dyDescent="0.2">
      <c r="V415" s="29">
        <v>5.1100000000000403</v>
      </c>
      <c r="W415" s="38">
        <f t="shared" si="239"/>
        <v>1288249.5516932542</v>
      </c>
      <c r="X415" s="30">
        <f t="shared" si="273"/>
        <v>-0.43247621687911453</v>
      </c>
      <c r="Y415" s="31">
        <f t="shared" si="240"/>
        <v>-56.176411521565512</v>
      </c>
      <c r="Z415" s="31">
        <f t="shared" si="241"/>
        <v>-89.911017986070135</v>
      </c>
      <c r="AA415" s="31">
        <f t="shared" si="242"/>
        <v>25.212934279092678</v>
      </c>
      <c r="AB415" s="31">
        <f t="shared" si="243"/>
        <v>-86.854468049799721</v>
      </c>
      <c r="AC415" s="31">
        <f t="shared" si="244"/>
        <v>0.49660828544432883</v>
      </c>
      <c r="AD415" s="31">
        <f t="shared" si="245"/>
        <v>19.190725722313715</v>
      </c>
      <c r="AE415" s="31">
        <f t="shared" si="246"/>
        <v>-30.899345173907623</v>
      </c>
      <c r="AF415" s="31">
        <f t="shared" si="247"/>
        <v>-157.57476031355614</v>
      </c>
      <c r="AG415" s="31">
        <f t="shared" si="270"/>
        <v>92.110410468749379</v>
      </c>
      <c r="AH415" s="31">
        <f t="shared" si="248"/>
        <v>-125.42530222795106</v>
      </c>
      <c r="AI415" s="31">
        <f t="shared" si="249"/>
        <v>-89.999969319846997</v>
      </c>
      <c r="AJ415" s="31">
        <f t="shared" si="250"/>
        <v>49.409504411249912</v>
      </c>
      <c r="AK415" s="31">
        <f t="shared" si="251"/>
        <v>89.806068551579813</v>
      </c>
      <c r="AL415" s="32">
        <f t="shared" si="252"/>
        <v>-19.006814444243108</v>
      </c>
      <c r="AM415" s="31">
        <f t="shared" si="253"/>
        <v>-83.56281568263384</v>
      </c>
      <c r="AN415" s="31">
        <f t="shared" si="254"/>
        <v>-2.9122017921948817</v>
      </c>
      <c r="AO415" s="31">
        <f t="shared" si="255"/>
        <v>-83.756716450901024</v>
      </c>
      <c r="AP415" s="30">
        <f t="shared" si="271"/>
        <v>23.609121289162623</v>
      </c>
      <c r="AQ415" s="30">
        <f t="shared" si="272"/>
        <v>-26.68237036067254</v>
      </c>
      <c r="AR415" s="31">
        <f t="shared" si="256"/>
        <v>-36.884796037612418</v>
      </c>
      <c r="AS415" s="33">
        <f t="shared" si="257"/>
        <v>-241.33147676445716</v>
      </c>
      <c r="AT415" s="31">
        <f t="shared" si="258"/>
        <v>7.2148017136153344E-6</v>
      </c>
      <c r="AU415" s="31">
        <f t="shared" si="259"/>
        <v>7.3848659521346074E-2</v>
      </c>
      <c r="AV415" s="32">
        <f t="shared" si="260"/>
        <v>-1.5487727868161994E-8</v>
      </c>
      <c r="AW415" s="31">
        <f t="shared" si="261"/>
        <v>-3.4215614051467599E-3</v>
      </c>
      <c r="AX415" s="34">
        <f t="shared" si="262"/>
        <v>7.1993139857471721E-6</v>
      </c>
      <c r="AY415" s="35">
        <f t="shared" si="263"/>
        <v>7.0427098116199321E-2</v>
      </c>
      <c r="AZ415" s="10">
        <f t="shared" si="264"/>
        <v>-36.884788838298434</v>
      </c>
      <c r="BA415" s="10">
        <f t="shared" si="265"/>
        <v>-241.26104966634097</v>
      </c>
      <c r="BB415" s="10">
        <f t="shared" si="266"/>
        <v>-61.261049666340966</v>
      </c>
      <c r="BC415" s="37"/>
      <c r="BD415" s="46">
        <f t="shared" si="267"/>
        <v>-37</v>
      </c>
      <c r="BE415" s="46">
        <f t="shared" si="268"/>
        <v>-241</v>
      </c>
      <c r="BF415" s="46">
        <f t="shared" si="269"/>
        <v>-61</v>
      </c>
    </row>
    <row r="416" spans="22:58" x14ac:dyDescent="0.2">
      <c r="V416" s="29">
        <v>5.1200000000000401</v>
      </c>
      <c r="W416" s="38">
        <f t="shared" si="239"/>
        <v>1318256.7385565301</v>
      </c>
      <c r="X416" s="30">
        <f t="shared" si="273"/>
        <v>-0.43247621687911453</v>
      </c>
      <c r="Y416" s="31">
        <f t="shared" si="240"/>
        <v>-56.376411050124631</v>
      </c>
      <c r="Z416" s="31">
        <f t="shared" si="241"/>
        <v>-89.913043460845657</v>
      </c>
      <c r="AA416" s="31">
        <f t="shared" si="242"/>
        <v>25.412345700622172</v>
      </c>
      <c r="AB416" s="31">
        <f t="shared" si="243"/>
        <v>-86.925930175810024</v>
      </c>
      <c r="AC416" s="31">
        <f t="shared" si="244"/>
        <v>0.51866804304519909</v>
      </c>
      <c r="AD416" s="31">
        <f t="shared" si="245"/>
        <v>19.603997918867833</v>
      </c>
      <c r="AE416" s="31">
        <f t="shared" si="246"/>
        <v>-30.877873523336376</v>
      </c>
      <c r="AF416" s="31">
        <f t="shared" si="247"/>
        <v>-157.23497571778785</v>
      </c>
      <c r="AG416" s="31">
        <f t="shared" si="270"/>
        <v>92.110410468749379</v>
      </c>
      <c r="AH416" s="31">
        <f t="shared" si="248"/>
        <v>-125.62530222795101</v>
      </c>
      <c r="AI416" s="31">
        <f t="shared" si="249"/>
        <v>-89.999970018212551</v>
      </c>
      <c r="AJ416" s="31">
        <f t="shared" si="250"/>
        <v>49.609502171920205</v>
      </c>
      <c r="AK416" s="31">
        <f t="shared" si="251"/>
        <v>89.810482937716642</v>
      </c>
      <c r="AL416" s="32">
        <f t="shared" si="252"/>
        <v>-19.204356852151662</v>
      </c>
      <c r="AM416" s="31">
        <f t="shared" si="253"/>
        <v>-83.708155230103998</v>
      </c>
      <c r="AN416" s="31">
        <f t="shared" si="254"/>
        <v>-3.1097464394330885</v>
      </c>
      <c r="AO416" s="31">
        <f t="shared" si="255"/>
        <v>-83.897642310599906</v>
      </c>
      <c r="AP416" s="30">
        <f t="shared" si="271"/>
        <v>23.609121289162623</v>
      </c>
      <c r="AQ416" s="30">
        <f t="shared" si="272"/>
        <v>-26.68237036067254</v>
      </c>
      <c r="AR416" s="31">
        <f t="shared" si="256"/>
        <v>-37.060869034279378</v>
      </c>
      <c r="AS416" s="33">
        <f t="shared" si="257"/>
        <v>-241.13261802838775</v>
      </c>
      <c r="AT416" s="31">
        <f t="shared" si="258"/>
        <v>7.5548245467147729E-6</v>
      </c>
      <c r="AU416" s="31">
        <f t="shared" si="259"/>
        <v>7.5568813805346843E-2</v>
      </c>
      <c r="AV416" s="32">
        <f t="shared" si="260"/>
        <v>-1.6217642758167817E-8</v>
      </c>
      <c r="AW416" s="31">
        <f t="shared" si="261"/>
        <v>-3.5012598083488194E-3</v>
      </c>
      <c r="AX416" s="34">
        <f t="shared" si="262"/>
        <v>7.5386069039566054E-6</v>
      </c>
      <c r="AY416" s="35">
        <f t="shared" si="263"/>
        <v>7.2067553996998018E-2</v>
      </c>
      <c r="AZ416" s="10">
        <f t="shared" si="264"/>
        <v>-37.060861495672476</v>
      </c>
      <c r="BA416" s="10">
        <f t="shared" si="265"/>
        <v>-241.06055047439077</v>
      </c>
      <c r="BB416" s="10">
        <f t="shared" si="266"/>
        <v>-61.060550474390766</v>
      </c>
      <c r="BC416" s="37"/>
      <c r="BD416" s="46">
        <f t="shared" si="267"/>
        <v>-37</v>
      </c>
      <c r="BE416" s="46">
        <f t="shared" si="268"/>
        <v>-241</v>
      </c>
      <c r="BF416" s="46">
        <f t="shared" si="269"/>
        <v>-61</v>
      </c>
    </row>
    <row r="417" spans="22:58" x14ac:dyDescent="0.2">
      <c r="V417" s="29">
        <v>5.1300000000000399</v>
      </c>
      <c r="W417" s="36">
        <f t="shared" si="239"/>
        <v>1348962.8825917793</v>
      </c>
      <c r="X417" s="30">
        <f t="shared" si="273"/>
        <v>-0.43247621687911453</v>
      </c>
      <c r="Y417" s="31">
        <f t="shared" si="240"/>
        <v>-56.576410599902033</v>
      </c>
      <c r="Z417" s="31">
        <f t="shared" si="241"/>
        <v>-89.91502283039641</v>
      </c>
      <c r="AA417" s="31">
        <f t="shared" si="242"/>
        <v>25.611783538073919</v>
      </c>
      <c r="AB417" s="31">
        <f t="shared" si="243"/>
        <v>-86.995774877114982</v>
      </c>
      <c r="AC417" s="31">
        <f t="shared" si="244"/>
        <v>0.541647973593951</v>
      </c>
      <c r="AD417" s="31">
        <f t="shared" si="245"/>
        <v>20.02470937763918</v>
      </c>
      <c r="AE417" s="31">
        <f t="shared" si="246"/>
        <v>-30.855455305113281</v>
      </c>
      <c r="AF417" s="31">
        <f t="shared" si="247"/>
        <v>-156.88608832987222</v>
      </c>
      <c r="AG417" s="31">
        <f t="shared" si="270"/>
        <v>92.110410468749379</v>
      </c>
      <c r="AH417" s="31">
        <f t="shared" si="248"/>
        <v>-125.82530222795094</v>
      </c>
      <c r="AI417" s="31">
        <f t="shared" si="249"/>
        <v>-89.999970700681359</v>
      </c>
      <c r="AJ417" s="31">
        <f t="shared" si="250"/>
        <v>49.809500033375855</v>
      </c>
      <c r="AK417" s="31">
        <f t="shared" si="251"/>
        <v>89.814796842331333</v>
      </c>
      <c r="AL417" s="32">
        <f t="shared" si="252"/>
        <v>-19.402008570985526</v>
      </c>
      <c r="AM417" s="31">
        <f t="shared" si="253"/>
        <v>-83.850265046004552</v>
      </c>
      <c r="AN417" s="31">
        <f t="shared" si="254"/>
        <v>-3.3074002968112346</v>
      </c>
      <c r="AO417" s="31">
        <f t="shared" si="255"/>
        <v>-84.035438904354578</v>
      </c>
      <c r="AP417" s="30">
        <f t="shared" si="271"/>
        <v>23.609121289162623</v>
      </c>
      <c r="AQ417" s="30">
        <f t="shared" si="272"/>
        <v>-26.68237036067254</v>
      </c>
      <c r="AR417" s="31">
        <f t="shared" si="256"/>
        <v>-37.23610467343444</v>
      </c>
      <c r="AS417" s="33">
        <f t="shared" si="257"/>
        <v>-240.9215272342268</v>
      </c>
      <c r="AT417" s="31">
        <f t="shared" si="258"/>
        <v>7.9108721349590173E-6</v>
      </c>
      <c r="AU417" s="31">
        <f t="shared" si="259"/>
        <v>7.7329035488758247E-2</v>
      </c>
      <c r="AV417" s="32">
        <f t="shared" si="260"/>
        <v>-1.6981955209034114E-8</v>
      </c>
      <c r="AW417" s="31">
        <f t="shared" si="261"/>
        <v>-3.582814625827423E-3</v>
      </c>
      <c r="AX417" s="34">
        <f t="shared" si="262"/>
        <v>7.8938901797499833E-6</v>
      </c>
      <c r="AY417" s="35">
        <f t="shared" si="263"/>
        <v>7.3746220862930825E-2</v>
      </c>
      <c r="AZ417" s="10">
        <f t="shared" si="264"/>
        <v>-37.236096779544262</v>
      </c>
      <c r="BA417" s="10">
        <f t="shared" si="265"/>
        <v>-240.84778101336386</v>
      </c>
      <c r="BB417" s="10">
        <f t="shared" si="266"/>
        <v>-60.847781013363857</v>
      </c>
      <c r="BC417" s="48"/>
      <c r="BD417" s="46">
        <f t="shared" si="267"/>
        <v>-37</v>
      </c>
      <c r="BE417" s="46">
        <f t="shared" si="268"/>
        <v>-241</v>
      </c>
      <c r="BF417" s="46">
        <f t="shared" si="269"/>
        <v>-61</v>
      </c>
    </row>
    <row r="418" spans="22:58" x14ac:dyDescent="0.2">
      <c r="V418" s="29">
        <v>5.1400000000000396</v>
      </c>
      <c r="W418" s="38">
        <f t="shared" si="239"/>
        <v>1380384.2646030132</v>
      </c>
      <c r="X418" s="30">
        <f t="shared" si="273"/>
        <v>-0.43247621687911453</v>
      </c>
      <c r="Y418" s="31">
        <f t="shared" si="240"/>
        <v>-56.776410169942736</v>
      </c>
      <c r="Z418" s="31">
        <f t="shared" si="241"/>
        <v>-89.916957144191429</v>
      </c>
      <c r="AA418" s="31">
        <f t="shared" si="242"/>
        <v>25.811246609070761</v>
      </c>
      <c r="AB418" s="31">
        <f t="shared" si="243"/>
        <v>-87.064038355509595</v>
      </c>
      <c r="AC418" s="31">
        <f t="shared" si="244"/>
        <v>0.56558129682489444</v>
      </c>
      <c r="AD418" s="31">
        <f t="shared" si="245"/>
        <v>20.452901643074572</v>
      </c>
      <c r="AE418" s="31">
        <f t="shared" si="246"/>
        <v>-30.832058480926197</v>
      </c>
      <c r="AF418" s="31">
        <f t="shared" si="247"/>
        <v>-156.52809385662644</v>
      </c>
      <c r="AG418" s="31">
        <f t="shared" si="270"/>
        <v>92.110410468749379</v>
      </c>
      <c r="AH418" s="31">
        <f t="shared" si="248"/>
        <v>-126.02530222795089</v>
      </c>
      <c r="AI418" s="31">
        <f t="shared" si="249"/>
        <v>-89.99997136761526</v>
      </c>
      <c r="AJ418" s="31">
        <f t="shared" si="250"/>
        <v>50.009497991080863</v>
      </c>
      <c r="AK418" s="31">
        <f t="shared" si="251"/>
        <v>89.819012552517464</v>
      </c>
      <c r="AL418" s="32">
        <f t="shared" si="252"/>
        <v>-19.599764793952538</v>
      </c>
      <c r="AM418" s="31">
        <f t="shared" si="253"/>
        <v>-83.98921348117797</v>
      </c>
      <c r="AN418" s="31">
        <f t="shared" si="254"/>
        <v>-3.5051585620731842</v>
      </c>
      <c r="AO418" s="31">
        <f t="shared" si="255"/>
        <v>-84.170172296275766</v>
      </c>
      <c r="AP418" s="30">
        <f t="shared" si="271"/>
        <v>23.609121289162623</v>
      </c>
      <c r="AQ418" s="30">
        <f t="shared" si="272"/>
        <v>-26.68237036067254</v>
      </c>
      <c r="AR418" s="31">
        <f t="shared" si="256"/>
        <v>-37.410466114509305</v>
      </c>
      <c r="AS418" s="33">
        <f t="shared" si="257"/>
        <v>-240.69826615290219</v>
      </c>
      <c r="AT418" s="31">
        <f t="shared" si="258"/>
        <v>8.2836996964272626E-6</v>
      </c>
      <c r="AU418" s="31">
        <f t="shared" si="259"/>
        <v>7.9130257851117769E-2</v>
      </c>
      <c r="AV418" s="32">
        <f t="shared" si="260"/>
        <v>-1.7782291076881908E-8</v>
      </c>
      <c r="AW418" s="31">
        <f t="shared" si="261"/>
        <v>-3.666269099024982E-3</v>
      </c>
      <c r="AX418" s="34">
        <f t="shared" si="262"/>
        <v>8.2659174053503814E-6</v>
      </c>
      <c r="AY418" s="35">
        <f t="shared" si="263"/>
        <v>7.5463988752092787E-2</v>
      </c>
      <c r="AZ418" s="10">
        <f t="shared" si="264"/>
        <v>-37.410457848591896</v>
      </c>
      <c r="BA418" s="10">
        <f t="shared" si="265"/>
        <v>-240.6228021641501</v>
      </c>
      <c r="BB418" s="10">
        <f t="shared" si="266"/>
        <v>-60.622802164150102</v>
      </c>
      <c r="BC418" s="37"/>
      <c r="BD418" s="46">
        <f t="shared" si="267"/>
        <v>-37</v>
      </c>
      <c r="BE418" s="46">
        <f t="shared" si="268"/>
        <v>-241</v>
      </c>
      <c r="BF418" s="46">
        <f t="shared" si="269"/>
        <v>-61</v>
      </c>
    </row>
    <row r="419" spans="22:58" x14ac:dyDescent="0.2">
      <c r="V419" s="29">
        <v>5.1500000000000403</v>
      </c>
      <c r="W419" s="38">
        <f t="shared" si="239"/>
        <v>1412537.5446228881</v>
      </c>
      <c r="X419" s="30">
        <f t="shared" si="273"/>
        <v>-0.43247621687911453</v>
      </c>
      <c r="Y419" s="31">
        <f t="shared" si="240"/>
        <v>-56.976409759334786</v>
      </c>
      <c r="Z419" s="31">
        <f t="shared" si="241"/>
        <v>-89.918847427811855</v>
      </c>
      <c r="AA419" s="31">
        <f t="shared" si="242"/>
        <v>26.010733783878528</v>
      </c>
      <c r="AB419" s="31">
        <f t="shared" si="243"/>
        <v>-87.130756029560658</v>
      </c>
      <c r="AC419" s="31">
        <f t="shared" si="244"/>
        <v>0.59050199806449899</v>
      </c>
      <c r="AD419" s="31">
        <f t="shared" si="245"/>
        <v>20.888610371573034</v>
      </c>
      <c r="AE419" s="31">
        <f t="shared" si="246"/>
        <v>-30.807650194270874</v>
      </c>
      <c r="AF419" s="31">
        <f t="shared" si="247"/>
        <v>-156.16099308579948</v>
      </c>
      <c r="AG419" s="31">
        <f t="shared" si="270"/>
        <v>92.110410468749379</v>
      </c>
      <c r="AH419" s="31">
        <f t="shared" si="248"/>
        <v>-126.22530222795086</v>
      </c>
      <c r="AI419" s="31">
        <f t="shared" si="249"/>
        <v>-89.999972019367917</v>
      </c>
      <c r="AJ419" s="31">
        <f t="shared" si="250"/>
        <v>50.209496040703421</v>
      </c>
      <c r="AK419" s="31">
        <f t="shared" si="251"/>
        <v>89.823132303317678</v>
      </c>
      <c r="AL419" s="32">
        <f t="shared" si="252"/>
        <v>-19.797620920821917</v>
      </c>
      <c r="AM419" s="31">
        <f t="shared" si="253"/>
        <v>-84.125067666950756</v>
      </c>
      <c r="AN419" s="31">
        <f t="shared" si="254"/>
        <v>-3.7030166393199799</v>
      </c>
      <c r="AO419" s="31">
        <f t="shared" si="255"/>
        <v>-84.301907383000994</v>
      </c>
      <c r="AP419" s="30">
        <f t="shared" si="271"/>
        <v>23.609121289162623</v>
      </c>
      <c r="AQ419" s="30">
        <f t="shared" si="272"/>
        <v>-26.68237036067254</v>
      </c>
      <c r="AR419" s="31">
        <f t="shared" si="256"/>
        <v>-37.583915905100767</v>
      </c>
      <c r="AS419" s="33">
        <f t="shared" si="257"/>
        <v>-240.46290046880046</v>
      </c>
      <c r="AT419" s="31">
        <f t="shared" si="258"/>
        <v>8.6740980461231937E-6</v>
      </c>
      <c r="AU419" s="31">
        <f t="shared" si="259"/>
        <v>8.0973435910114744E-2</v>
      </c>
      <c r="AV419" s="32">
        <f t="shared" si="260"/>
        <v>-1.8620343720756052E-8</v>
      </c>
      <c r="AW419" s="31">
        <f t="shared" si="261"/>
        <v>-3.7516674766064255E-3</v>
      </c>
      <c r="AX419" s="34">
        <f t="shared" si="262"/>
        <v>8.6554777024024382E-6</v>
      </c>
      <c r="AY419" s="35">
        <f t="shared" si="263"/>
        <v>7.7221768433508323E-2</v>
      </c>
      <c r="AZ419" s="10">
        <f t="shared" si="264"/>
        <v>-37.583907249623067</v>
      </c>
      <c r="BA419" s="10">
        <f t="shared" si="265"/>
        <v>-240.38567870036695</v>
      </c>
      <c r="BB419" s="10">
        <f t="shared" si="266"/>
        <v>-60.385678700366952</v>
      </c>
      <c r="BC419" s="37"/>
      <c r="BD419" s="46">
        <f t="shared" si="267"/>
        <v>-38</v>
      </c>
      <c r="BE419" s="46">
        <f t="shared" si="268"/>
        <v>-240</v>
      </c>
      <c r="BF419" s="46">
        <f t="shared" si="269"/>
        <v>-60</v>
      </c>
    </row>
    <row r="420" spans="22:58" x14ac:dyDescent="0.2">
      <c r="V420" s="29">
        <v>5.1600000000000401</v>
      </c>
      <c r="W420" s="36">
        <f t="shared" si="239"/>
        <v>1445439.7707460616</v>
      </c>
      <c r="X420" s="30">
        <f t="shared" si="273"/>
        <v>-0.43247621687911453</v>
      </c>
      <c r="Y420" s="31">
        <f t="shared" si="240"/>
        <v>-57.176409367207164</v>
      </c>
      <c r="Z420" s="31">
        <f t="shared" si="241"/>
        <v>-89.920694683494602</v>
      </c>
      <c r="AA420" s="31">
        <f t="shared" si="242"/>
        <v>26.210243983086752</v>
      </c>
      <c r="AB420" s="31">
        <f t="shared" si="243"/>
        <v>-87.195962549736436</v>
      </c>
      <c r="AC420" s="31">
        <f t="shared" si="244"/>
        <v>0.61644480915339717</v>
      </c>
      <c r="AD420" s="31">
        <f t="shared" si="245"/>
        <v>21.331864950654197</v>
      </c>
      <c r="AE420" s="31">
        <f t="shared" si="246"/>
        <v>-30.782196791846133</v>
      </c>
      <c r="AF420" s="31">
        <f t="shared" si="247"/>
        <v>-155.78479228257683</v>
      </c>
      <c r="AG420" s="31">
        <f t="shared" si="270"/>
        <v>92.110410468749379</v>
      </c>
      <c r="AH420" s="31">
        <f t="shared" si="248"/>
        <v>-126.42530222795079</v>
      </c>
      <c r="AI420" s="31">
        <f t="shared" si="249"/>
        <v>-89.999972656284868</v>
      </c>
      <c r="AJ420" s="31">
        <f t="shared" si="250"/>
        <v>50.40949417810657</v>
      </c>
      <c r="AK420" s="31">
        <f t="shared" si="251"/>
        <v>89.827158278907902</v>
      </c>
      <c r="AL420" s="32">
        <f t="shared" si="252"/>
        <v>-19.995572549467113</v>
      </c>
      <c r="AM420" s="31">
        <f t="shared" si="253"/>
        <v>-84.257893521354205</v>
      </c>
      <c r="AN420" s="31">
        <f t="shared" si="254"/>
        <v>-3.9009701305619586</v>
      </c>
      <c r="AO420" s="31">
        <f t="shared" si="255"/>
        <v>-84.430707898731171</v>
      </c>
      <c r="AP420" s="30">
        <f t="shared" si="271"/>
        <v>23.609121289162623</v>
      </c>
      <c r="AQ420" s="30">
        <f t="shared" si="272"/>
        <v>-26.68237036067254</v>
      </c>
      <c r="AR420" s="31">
        <f t="shared" si="256"/>
        <v>-37.756415993918012</v>
      </c>
      <c r="AS420" s="33">
        <f t="shared" si="257"/>
        <v>-240.21550018130802</v>
      </c>
      <c r="AT420" s="31">
        <f t="shared" si="258"/>
        <v>9.082895266165115E-6</v>
      </c>
      <c r="AU420" s="31">
        <f t="shared" si="259"/>
        <v>8.2859546927884456E-2</v>
      </c>
      <c r="AV420" s="32">
        <f t="shared" si="260"/>
        <v>-1.9497895217829653E-8</v>
      </c>
      <c r="AW420" s="31">
        <f t="shared" si="261"/>
        <v>-3.8390550379203904E-3</v>
      </c>
      <c r="AX420" s="34">
        <f t="shared" si="262"/>
        <v>9.0633973709472851E-6</v>
      </c>
      <c r="AY420" s="35">
        <f t="shared" si="263"/>
        <v>7.9020491889964059E-2</v>
      </c>
      <c r="AZ420" s="10">
        <f t="shared" si="264"/>
        <v>-37.75640693052064</v>
      </c>
      <c r="BA420" s="10">
        <f t="shared" si="265"/>
        <v>-240.13647968941805</v>
      </c>
      <c r="BB420" s="10">
        <f t="shared" si="266"/>
        <v>-60.136479689418053</v>
      </c>
      <c r="BC420" s="48"/>
      <c r="BD420" s="46">
        <f t="shared" si="267"/>
        <v>-38</v>
      </c>
      <c r="BE420" s="46">
        <f t="shared" si="268"/>
        <v>-240</v>
      </c>
      <c r="BF420" s="46">
        <f t="shared" si="269"/>
        <v>-60</v>
      </c>
    </row>
    <row r="421" spans="22:58" x14ac:dyDescent="0.2">
      <c r="V421" s="29">
        <v>5.1700000000000399</v>
      </c>
      <c r="W421" s="38">
        <f t="shared" si="239"/>
        <v>1479108.3881683447</v>
      </c>
      <c r="X421" s="30">
        <f t="shared" si="273"/>
        <v>-0.43247621687911453</v>
      </c>
      <c r="Y421" s="31">
        <f t="shared" si="240"/>
        <v>-57.37640899272818</v>
      </c>
      <c r="Z421" s="31">
        <f t="shared" si="241"/>
        <v>-89.922499890663701</v>
      </c>
      <c r="AA421" s="31">
        <f t="shared" si="242"/>
        <v>26.409776175389599</v>
      </c>
      <c r="AB421" s="31">
        <f t="shared" si="243"/>
        <v>-87.259691813369471</v>
      </c>
      <c r="AC421" s="31">
        <f t="shared" si="244"/>
        <v>0.64344518565324849</v>
      </c>
      <c r="AD421" s="31">
        <f t="shared" si="245"/>
        <v>21.782688112537219</v>
      </c>
      <c r="AE421" s="31">
        <f t="shared" si="246"/>
        <v>-30.755663848564449</v>
      </c>
      <c r="AF421" s="31">
        <f t="shared" si="247"/>
        <v>-155.39950359149597</v>
      </c>
      <c r="AG421" s="31">
        <f t="shared" si="270"/>
        <v>92.110410468749379</v>
      </c>
      <c r="AH421" s="31">
        <f t="shared" si="248"/>
        <v>-126.62530222795075</v>
      </c>
      <c r="AI421" s="31">
        <f t="shared" si="249"/>
        <v>-89.999973278703806</v>
      </c>
      <c r="AJ421" s="31">
        <f t="shared" si="250"/>
        <v>50.609492399339658</v>
      </c>
      <c r="AK421" s="31">
        <f t="shared" si="251"/>
        <v>89.831092613754564</v>
      </c>
      <c r="AL421" s="32">
        <f t="shared" si="252"/>
        <v>-20.193615467718221</v>
      </c>
      <c r="AM421" s="31">
        <f t="shared" si="253"/>
        <v>-84.387755756544792</v>
      </c>
      <c r="AN421" s="31">
        <f t="shared" si="254"/>
        <v>-4.0990148275799392</v>
      </c>
      <c r="AO421" s="31">
        <f t="shared" si="255"/>
        <v>-84.556636421494034</v>
      </c>
      <c r="AP421" s="30">
        <f t="shared" si="271"/>
        <v>23.609121289162623</v>
      </c>
      <c r="AQ421" s="30">
        <f t="shared" si="272"/>
        <v>-26.68237036067254</v>
      </c>
      <c r="AR421" s="31">
        <f t="shared" si="256"/>
        <v>-37.927927747654309</v>
      </c>
      <c r="AS421" s="33">
        <f t="shared" si="257"/>
        <v>-239.95614001299001</v>
      </c>
      <c r="AT421" s="31">
        <f t="shared" si="258"/>
        <v>9.5109584627631313E-6</v>
      </c>
      <c r="AU421" s="31">
        <f t="shared" si="259"/>
        <v>8.4789590929094133E-2</v>
      </c>
      <c r="AV421" s="32">
        <f t="shared" si="260"/>
        <v>-2.0416800934164691E-8</v>
      </c>
      <c r="AW421" s="31">
        <f t="shared" si="261"/>
        <v>-3.92847811700699E-3</v>
      </c>
      <c r="AX421" s="34">
        <f t="shared" si="262"/>
        <v>9.4905416618289668E-6</v>
      </c>
      <c r="AY421" s="35">
        <f t="shared" si="263"/>
        <v>8.0861112812087146E-2</v>
      </c>
      <c r="AZ421" s="10">
        <f t="shared" si="264"/>
        <v>-37.927918257112644</v>
      </c>
      <c r="BA421" s="10">
        <f t="shared" si="265"/>
        <v>-239.87527890017793</v>
      </c>
      <c r="BB421" s="10">
        <f t="shared" si="266"/>
        <v>-59.875278900177932</v>
      </c>
      <c r="BC421" s="37"/>
      <c r="BD421" s="46">
        <f t="shared" si="267"/>
        <v>-38</v>
      </c>
      <c r="BE421" s="46">
        <f t="shared" si="268"/>
        <v>-240</v>
      </c>
      <c r="BF421" s="46">
        <f t="shared" si="269"/>
        <v>-60</v>
      </c>
    </row>
    <row r="422" spans="22:58" x14ac:dyDescent="0.2">
      <c r="V422" s="29">
        <v>5.1800000000000397</v>
      </c>
      <c r="W422" s="38">
        <f t="shared" si="239"/>
        <v>1513561.2484363485</v>
      </c>
      <c r="X422" s="30">
        <f t="shared" si="273"/>
        <v>-0.43247621687911453</v>
      </c>
      <c r="Y422" s="31">
        <f t="shared" si="240"/>
        <v>-57.57640863510349</v>
      </c>
      <c r="Z422" s="31">
        <f t="shared" si="241"/>
        <v>-89.924264006449576</v>
      </c>
      <c r="AA422" s="31">
        <f t="shared" si="242"/>
        <v>26.609329375462409</v>
      </c>
      <c r="AB422" s="31">
        <f t="shared" si="243"/>
        <v>-87.321976979444386</v>
      </c>
      <c r="AC422" s="31">
        <f t="shared" si="244"/>
        <v>0.6715392801419604</v>
      </c>
      <c r="AD422" s="31">
        <f t="shared" si="245"/>
        <v>22.241095543539007</v>
      </c>
      <c r="AE422" s="31">
        <f t="shared" si="246"/>
        <v>-30.728016196378238</v>
      </c>
      <c r="AF422" s="31">
        <f t="shared" si="247"/>
        <v>-155.00514544235494</v>
      </c>
      <c r="AG422" s="31">
        <f t="shared" si="270"/>
        <v>92.110410468749379</v>
      </c>
      <c r="AH422" s="31">
        <f t="shared" si="248"/>
        <v>-126.82530222795071</v>
      </c>
      <c r="AI422" s="31">
        <f t="shared" si="249"/>
        <v>-89.999973886954763</v>
      </c>
      <c r="AJ422" s="31">
        <f t="shared" si="250"/>
        <v>50.809490700629766</v>
      </c>
      <c r="AK422" s="31">
        <f t="shared" si="251"/>
        <v>89.834937393745591</v>
      </c>
      <c r="AL422" s="32">
        <f t="shared" si="252"/>
        <v>-20.39174564551552</v>
      </c>
      <c r="AM422" s="31">
        <f t="shared" si="253"/>
        <v>-84.51471788731709</v>
      </c>
      <c r="AN422" s="31">
        <f t="shared" si="254"/>
        <v>-4.2971467040870905</v>
      </c>
      <c r="AO422" s="31">
        <f t="shared" si="255"/>
        <v>-84.679754380526262</v>
      </c>
      <c r="AP422" s="30">
        <f t="shared" si="271"/>
        <v>23.609121289162623</v>
      </c>
      <c r="AQ422" s="30">
        <f t="shared" si="272"/>
        <v>-26.68237036067254</v>
      </c>
      <c r="AR422" s="31">
        <f t="shared" si="256"/>
        <v>-38.098411971975253</v>
      </c>
      <c r="AS422" s="33">
        <f t="shared" si="257"/>
        <v>-239.68489982288122</v>
      </c>
      <c r="AT422" s="31">
        <f t="shared" si="258"/>
        <v>9.959195611911801E-6</v>
      </c>
      <c r="AU422" s="31">
        <f t="shared" si="259"/>
        <v>8.6764591231089649E-2</v>
      </c>
      <c r="AV422" s="32">
        <f t="shared" si="260"/>
        <v>-2.137901652588128E-8</v>
      </c>
      <c r="AW422" s="31">
        <f t="shared" si="261"/>
        <v>-4.019984127164658E-3</v>
      </c>
      <c r="AX422" s="34">
        <f t="shared" si="262"/>
        <v>9.9378165953859202E-6</v>
      </c>
      <c r="AY422" s="35">
        <f t="shared" si="263"/>
        <v>8.2744607103924991E-2</v>
      </c>
      <c r="AZ422" s="10">
        <f t="shared" si="264"/>
        <v>-38.09840203415866</v>
      </c>
      <c r="BA422" s="10">
        <f t="shared" si="265"/>
        <v>-239.60215521577729</v>
      </c>
      <c r="BB422" s="10">
        <f t="shared" si="266"/>
        <v>-59.602155215777287</v>
      </c>
      <c r="BC422" s="37"/>
      <c r="BD422" s="46">
        <f t="shared" si="267"/>
        <v>-38</v>
      </c>
      <c r="BE422" s="46">
        <f t="shared" si="268"/>
        <v>-240</v>
      </c>
      <c r="BF422" s="46">
        <f t="shared" si="269"/>
        <v>-60</v>
      </c>
    </row>
    <row r="423" spans="22:58" x14ac:dyDescent="0.2">
      <c r="V423" s="29">
        <v>5.1900000000000404</v>
      </c>
      <c r="W423" s="36">
        <f t="shared" si="239"/>
        <v>1548816.6189126275</v>
      </c>
      <c r="X423" s="30">
        <f t="shared" si="273"/>
        <v>-0.43247621687911453</v>
      </c>
      <c r="Y423" s="31">
        <f t="shared" si="240"/>
        <v>-57.776408293574555</v>
      </c>
      <c r="Z423" s="31">
        <f t="shared" si="241"/>
        <v>-89.925987966196345</v>
      </c>
      <c r="AA423" s="31">
        <f t="shared" si="242"/>
        <v>26.808902641930391</v>
      </c>
      <c r="AB423" s="31">
        <f t="shared" si="243"/>
        <v>-87.382850483204095</v>
      </c>
      <c r="AC423" s="31">
        <f t="shared" si="244"/>
        <v>0.70076391140906202</v>
      </c>
      <c r="AD423" s="31">
        <f t="shared" si="245"/>
        <v>22.707095490866287</v>
      </c>
      <c r="AE423" s="31">
        <f t="shared" si="246"/>
        <v>-30.699217957114218</v>
      </c>
      <c r="AF423" s="31">
        <f t="shared" si="247"/>
        <v>-154.60174295853415</v>
      </c>
      <c r="AG423" s="31">
        <f t="shared" si="270"/>
        <v>92.110410468749379</v>
      </c>
      <c r="AH423" s="31">
        <f t="shared" si="248"/>
        <v>-127.02530222795069</v>
      </c>
      <c r="AI423" s="31">
        <f t="shared" si="249"/>
        <v>-89.99997448136024</v>
      </c>
      <c r="AJ423" s="31">
        <f t="shared" si="250"/>
        <v>51.009489078373804</v>
      </c>
      <c r="AK423" s="31">
        <f t="shared" si="251"/>
        <v>89.838694657295619</v>
      </c>
      <c r="AL423" s="32">
        <f t="shared" si="252"/>
        <v>-20.589959227356552</v>
      </c>
      <c r="AM423" s="31">
        <f t="shared" si="253"/>
        <v>-84.638842240609591</v>
      </c>
      <c r="AN423" s="31">
        <f t="shared" si="254"/>
        <v>-4.4953619081840586</v>
      </c>
      <c r="AO423" s="31">
        <f t="shared" si="255"/>
        <v>-84.800122064674213</v>
      </c>
      <c r="AP423" s="30">
        <f t="shared" si="271"/>
        <v>23.609121289162623</v>
      </c>
      <c r="AQ423" s="30">
        <f t="shared" si="272"/>
        <v>-26.68237036067254</v>
      </c>
      <c r="AR423" s="31">
        <f t="shared" si="256"/>
        <v>-38.267828936808201</v>
      </c>
      <c r="AS423" s="33">
        <f t="shared" si="257"/>
        <v>-239.40186502320836</v>
      </c>
      <c r="AT423" s="31">
        <f t="shared" si="258"/>
        <v>1.042855747644013E-5</v>
      </c>
      <c r="AU423" s="31">
        <f t="shared" si="259"/>
        <v>8.8785594986389146E-2</v>
      </c>
      <c r="AV423" s="32">
        <f t="shared" si="260"/>
        <v>-2.2386578652608421E-8</v>
      </c>
      <c r="AW423" s="31">
        <f t="shared" si="261"/>
        <v>-4.1136215860893459E-3</v>
      </c>
      <c r="AX423" s="34">
        <f t="shared" si="262"/>
        <v>1.0406170897787522E-5</v>
      </c>
      <c r="AY423" s="35">
        <f t="shared" si="263"/>
        <v>8.4671973400299805E-2</v>
      </c>
      <c r="AZ423" s="10">
        <f t="shared" si="264"/>
        <v>-38.2678185306373</v>
      </c>
      <c r="BA423" s="10">
        <f t="shared" si="265"/>
        <v>-239.31719304980805</v>
      </c>
      <c r="BB423" s="10">
        <f t="shared" si="266"/>
        <v>-59.317193049808054</v>
      </c>
      <c r="BC423" s="48"/>
      <c r="BD423" s="46">
        <f t="shared" si="267"/>
        <v>-38</v>
      </c>
      <c r="BE423" s="46">
        <f t="shared" si="268"/>
        <v>-239</v>
      </c>
      <c r="BF423" s="46">
        <f t="shared" si="269"/>
        <v>-59</v>
      </c>
    </row>
    <row r="424" spans="22:58" x14ac:dyDescent="0.2">
      <c r="V424" s="29">
        <v>5.2000000000000401</v>
      </c>
      <c r="W424" s="38">
        <f t="shared" si="239"/>
        <v>1584893.1924612629</v>
      </c>
      <c r="X424" s="30">
        <f t="shared" si="273"/>
        <v>-0.43247621687911453</v>
      </c>
      <c r="Y424" s="31">
        <f t="shared" si="240"/>
        <v>-57.976407967416918</v>
      </c>
      <c r="Z424" s="31">
        <f t="shared" si="241"/>
        <v>-89.927672683957823</v>
      </c>
      <c r="AA424" s="31">
        <f t="shared" si="242"/>
        <v>27.008495075425245</v>
      </c>
      <c r="AB424" s="31">
        <f t="shared" si="243"/>
        <v>-87.442344050568451</v>
      </c>
      <c r="AC424" s="31">
        <f t="shared" si="244"/>
        <v>0.73115652937351028</v>
      </c>
      <c r="AD424" s="31">
        <f t="shared" si="245"/>
        <v>23.180688368539851</v>
      </c>
      <c r="AE424" s="31">
        <f t="shared" si="246"/>
        <v>-30.66923257949728</v>
      </c>
      <c r="AF424" s="31">
        <f t="shared" si="247"/>
        <v>-154.18932836598643</v>
      </c>
      <c r="AG424" s="31">
        <f t="shared" si="270"/>
        <v>92.110410468749379</v>
      </c>
      <c r="AH424" s="31">
        <f t="shared" si="248"/>
        <v>-127.22530222795065</v>
      </c>
      <c r="AI424" s="31">
        <f t="shared" si="249"/>
        <v>-89.999975062235407</v>
      </c>
      <c r="AJ424" s="31">
        <f t="shared" si="250"/>
        <v>51.209487529130804</v>
      </c>
      <c r="AK424" s="31">
        <f t="shared" si="251"/>
        <v>89.8423663964262</v>
      </c>
      <c r="AL424" s="32">
        <f t="shared" si="252"/>
        <v>-20.78825252502812</v>
      </c>
      <c r="AM424" s="31">
        <f t="shared" si="253"/>
        <v>-84.760189965909703</v>
      </c>
      <c r="AN424" s="31">
        <f t="shared" si="254"/>
        <v>-4.693656755098587</v>
      </c>
      <c r="AO424" s="31">
        <f t="shared" si="255"/>
        <v>-84.91779863171891</v>
      </c>
      <c r="AP424" s="30">
        <f t="shared" si="271"/>
        <v>23.609121289162623</v>
      </c>
      <c r="AQ424" s="30">
        <f t="shared" si="272"/>
        <v>-26.68237036067254</v>
      </c>
      <c r="AR424" s="31">
        <f t="shared" si="256"/>
        <v>-38.436138406105783</v>
      </c>
      <c r="AS424" s="33">
        <f t="shared" si="257"/>
        <v>-239.10712699770534</v>
      </c>
      <c r="AT424" s="31">
        <f t="shared" si="258"/>
        <v>1.0920039631063036E-5</v>
      </c>
      <c r="AU424" s="31">
        <f t="shared" si="259"/>
        <v>9.0853673737806784E-2</v>
      </c>
      <c r="AV424" s="32">
        <f t="shared" si="260"/>
        <v>-2.3441624264033539E-8</v>
      </c>
      <c r="AW424" s="31">
        <f t="shared" si="261"/>
        <v>-4.2094401415991968E-3</v>
      </c>
      <c r="AX424" s="34">
        <f t="shared" si="262"/>
        <v>1.0896598006799003E-5</v>
      </c>
      <c r="AY424" s="35">
        <f t="shared" si="263"/>
        <v>8.6644233596207584E-2</v>
      </c>
      <c r="AZ424" s="10">
        <f t="shared" si="264"/>
        <v>-38.436127509507777</v>
      </c>
      <c r="BA424" s="10">
        <f t="shared" si="265"/>
        <v>-239.02048276410912</v>
      </c>
      <c r="BB424" s="10">
        <f t="shared" si="266"/>
        <v>-59.020482764109119</v>
      </c>
      <c r="BC424" s="37"/>
      <c r="BD424" s="46">
        <f t="shared" si="267"/>
        <v>-38</v>
      </c>
      <c r="BE424" s="46">
        <f t="shared" si="268"/>
        <v>-239</v>
      </c>
      <c r="BF424" s="46">
        <f t="shared" si="269"/>
        <v>-59</v>
      </c>
    </row>
    <row r="425" spans="22:58" x14ac:dyDescent="0.2">
      <c r="V425" s="29">
        <v>5.2100000000000497</v>
      </c>
      <c r="W425" s="38">
        <f t="shared" ref="W425:W488" si="274">10*10^V425</f>
        <v>1621810.0973591171</v>
      </c>
      <c r="X425" s="30">
        <f t="shared" si="273"/>
        <v>-0.43247621687911453</v>
      </c>
      <c r="Y425" s="31">
        <f t="shared" ref="Y425:Y488" si="275">20*LOG(1/SQRT((W425/fp)^2+1))</f>
        <v>-58.176407655938945</v>
      </c>
      <c r="Z425" s="31">
        <f t="shared" ref="Z425:Z488" si="276">-180/PI()*ATAN(W425/fp)</f>
        <v>-89.929319052981995</v>
      </c>
      <c r="AA425" s="31">
        <f t="shared" ref="AA425:AA488" si="277">20*LOG(SQRT((W425/fzRHP)^2+1))</f>
        <v>27.208105816726551</v>
      </c>
      <c r="AB425" s="31">
        <f t="shared" ref="AB425:AB488" si="278">-180/PI()*ATAN(W425/fzRHP)</f>
        <v>-87.500488712360038</v>
      </c>
      <c r="AC425" s="31">
        <f t="shared" ref="AC425:AC488" si="279">20*LOG(SQRT((W425/fzESR)^2+1))</f>
        <v>0.76275517555984784</v>
      </c>
      <c r="AD425" s="31">
        <f t="shared" ref="AD425:AD488" si="280">180/PI()*ATAN(W425/fzESR)</f>
        <v>23.66186636435982</v>
      </c>
      <c r="AE425" s="31">
        <f t="shared" ref="AE425:AE488" si="281">X425+Y425+AA425+AC425</f>
        <v>-30.638022880531665</v>
      </c>
      <c r="AF425" s="31">
        <f t="shared" ref="AF425:AF488" si="282">Z425+AB425+AD425</f>
        <v>-153.76794140098224</v>
      </c>
      <c r="AG425" s="31">
        <f t="shared" si="270"/>
        <v>92.110410468749379</v>
      </c>
      <c r="AH425" s="31">
        <f t="shared" ref="AH425:AH488" si="283">20*LOG(1/SQRT((W425/fp_comp1)^2+1))</f>
        <v>-127.42530222795079</v>
      </c>
      <c r="AI425" s="31">
        <f t="shared" ref="AI425:AI488" si="284">-180/PI()*ATAN(W425/fp_comp1)</f>
        <v>-89.99997562988824</v>
      </c>
      <c r="AJ425" s="31">
        <f t="shared" ref="AJ425:AJ488" si="285">20*LOG(SQRT((W425/fz_comp)^2+1))</f>
        <v>51.409486049614898</v>
      </c>
      <c r="AK425" s="31">
        <f t="shared" ref="AK425:AK488" si="286">180/PI()*ATAN(W425/fz_comp)</f>
        <v>89.845954557821329</v>
      </c>
      <c r="AL425" s="32">
        <f t="shared" ref="AL425:AL488" si="287">20*LOG(1/SQRT((W425/fp_comp2)^2+1))</f>
        <v>-20.986622010615502</v>
      </c>
      <c r="AM425" s="31">
        <f t="shared" ref="AM425:AM488" si="288">-180/PI()*ATAN(W425/fp_comp2)</f>
        <v>-84.878821046470293</v>
      </c>
      <c r="AN425" s="31">
        <f t="shared" ref="AN425:AN488" si="289">AG425+AH425+AJ425+AL425</f>
        <v>-4.8920277202020195</v>
      </c>
      <c r="AO425" s="31">
        <f t="shared" ref="AO425:AO488" si="290">AI425+AK425+AM425</f>
        <v>-85.032842118537204</v>
      </c>
      <c r="AP425" s="30">
        <f t="shared" si="271"/>
        <v>23.609121289162623</v>
      </c>
      <c r="AQ425" s="30">
        <f t="shared" si="272"/>
        <v>-26.68237036067254</v>
      </c>
      <c r="AR425" s="31">
        <f t="shared" ref="AR425:AR488" si="291">AE425+AN425+AP425+AQ425</f>
        <v>-38.603299672243608</v>
      </c>
      <c r="AS425" s="33">
        <f t="shared" ref="AS425:AS488" si="292">AF425+AO425</f>
        <v>-238.80078351951943</v>
      </c>
      <c r="AT425" s="31">
        <f t="shared" ref="AT425:AT488" si="293">20*LOG(SQRT((W425/fz_ff)^2+1))</f>
        <v>1.1434684566504207E-5</v>
      </c>
      <c r="AU425" s="31">
        <f t="shared" ref="AU425:AU488" si="294">180/PI()*ATAN(W425/fz_ff)</f>
        <v>9.2969923986505679E-2</v>
      </c>
      <c r="AV425" s="32">
        <f t="shared" ref="AV425:AV488" si="295">20*LOG(1/SQRT((W425/fp_ff)^2+1))</f>
        <v>-2.4546394457212543E-8</v>
      </c>
      <c r="AW425" s="31">
        <f t="shared" ref="AW425:AW488" si="296">-180/PI()*ATAN(W425/fp_ff)</f>
        <v>-4.3074905979586043E-3</v>
      </c>
      <c r="AX425" s="34">
        <f t="shared" ref="AX425:AX488" si="297">AT425+AV425</f>
        <v>1.1410138172046994E-5</v>
      </c>
      <c r="AY425" s="35">
        <f t="shared" ref="AY425:AY488" si="298">AU425+AW425</f>
        <v>8.8662433388547068E-2</v>
      </c>
      <c r="AZ425" s="10">
        <f t="shared" ref="AZ425:AZ488" si="299">AR425+AX425</f>
        <v>-38.603288262105437</v>
      </c>
      <c r="BA425" s="10">
        <f t="shared" ref="BA425:BA488" si="300">AS425+AY425</f>
        <v>-238.71212108613088</v>
      </c>
      <c r="BB425" s="10">
        <f t="shared" ref="BB425:BB488" si="301">BA425+180</f>
        <v>-58.712121086130878</v>
      </c>
      <c r="BC425" s="37"/>
      <c r="BD425" s="46">
        <f t="shared" ref="BD425:BD488" si="302">ROUND(AZ425,0)</f>
        <v>-39</v>
      </c>
      <c r="BE425" s="46">
        <f t="shared" ref="BE425:BE488" si="303">ROUND(BA425,0)</f>
        <v>-239</v>
      </c>
      <c r="BF425" s="46">
        <f t="shared" ref="BF425:BF488" si="304">ROUND(BB425,0)</f>
        <v>-59</v>
      </c>
    </row>
    <row r="426" spans="22:58" x14ac:dyDescent="0.2">
      <c r="V426" s="29">
        <v>5.2200000000000504</v>
      </c>
      <c r="W426" s="36">
        <f t="shared" si="274"/>
        <v>1659586.9074377548</v>
      </c>
      <c r="X426" s="30">
        <f t="shared" si="273"/>
        <v>-0.43247621687911453</v>
      </c>
      <c r="Y426" s="31">
        <f t="shared" si="275"/>
        <v>-58.376407358479611</v>
      </c>
      <c r="Z426" s="31">
        <f t="shared" si="276"/>
        <v>-89.930927946184624</v>
      </c>
      <c r="AA426" s="31">
        <f t="shared" si="277"/>
        <v>27.407734044983037</v>
      </c>
      <c r="AB426" s="31">
        <f t="shared" si="278"/>
        <v>-87.557314818332586</v>
      </c>
      <c r="AC426" s="31">
        <f t="shared" si="279"/>
        <v>0.79559843898483629</v>
      </c>
      <c r="AD426" s="31">
        <f t="shared" si="280"/>
        <v>24.150613049983569</v>
      </c>
      <c r="AE426" s="31">
        <f t="shared" si="281"/>
        <v>-30.605551091390854</v>
      </c>
      <c r="AF426" s="31">
        <f t="shared" si="282"/>
        <v>-153.33762971453365</v>
      </c>
      <c r="AG426" s="31">
        <f t="shared" si="270"/>
        <v>92.110410468749379</v>
      </c>
      <c r="AH426" s="31">
        <f t="shared" si="283"/>
        <v>-127.62530222795077</v>
      </c>
      <c r="AI426" s="31">
        <f t="shared" si="284"/>
        <v>-89.999976184619712</v>
      </c>
      <c r="AJ426" s="31">
        <f t="shared" si="285"/>
        <v>51.60948463668754</v>
      </c>
      <c r="AK426" s="31">
        <f t="shared" si="286"/>
        <v>89.849461043859023</v>
      </c>
      <c r="AL426" s="32">
        <f t="shared" si="287"/>
        <v>-21.185064309779253</v>
      </c>
      <c r="AM426" s="31">
        <f t="shared" si="288"/>
        <v>-84.994794311255305</v>
      </c>
      <c r="AN426" s="31">
        <f t="shared" si="289"/>
        <v>-5.0904714322931035</v>
      </c>
      <c r="AO426" s="31">
        <f t="shared" si="290"/>
        <v>-85.145309452015994</v>
      </c>
      <c r="AP426" s="30">
        <f t="shared" si="271"/>
        <v>23.609121289162623</v>
      </c>
      <c r="AQ426" s="30">
        <f t="shared" si="272"/>
        <v>-26.68237036067254</v>
      </c>
      <c r="AR426" s="31">
        <f t="shared" si="291"/>
        <v>-38.769271595193871</v>
      </c>
      <c r="AS426" s="33">
        <f t="shared" si="292"/>
        <v>-238.48293916654964</v>
      </c>
      <c r="AT426" s="31">
        <f t="shared" si="293"/>
        <v>1.1973583905477067E-5</v>
      </c>
      <c r="AU426" s="31">
        <f t="shared" si="294"/>
        <v>9.5135467773266078E-2</v>
      </c>
      <c r="AV426" s="32">
        <f t="shared" si="295"/>
        <v>-2.5703230619260129E-8</v>
      </c>
      <c r="AW426" s="31">
        <f t="shared" si="296"/>
        <v>-4.4078249428149098E-3</v>
      </c>
      <c r="AX426" s="34">
        <f t="shared" si="297"/>
        <v>1.1947880674857807E-5</v>
      </c>
      <c r="AY426" s="35">
        <f t="shared" si="298"/>
        <v>9.0727642830451163E-2</v>
      </c>
      <c r="AZ426" s="10">
        <f t="shared" si="299"/>
        <v>-38.769259647313199</v>
      </c>
      <c r="BA426" s="10">
        <f t="shared" si="300"/>
        <v>-238.3922115237192</v>
      </c>
      <c r="BB426" s="10">
        <f t="shared" si="301"/>
        <v>-58.392211523719197</v>
      </c>
      <c r="BC426" s="48"/>
      <c r="BD426" s="46">
        <f t="shared" si="302"/>
        <v>-39</v>
      </c>
      <c r="BE426" s="46">
        <f t="shared" si="303"/>
        <v>-238</v>
      </c>
      <c r="BF426" s="46">
        <f t="shared" si="304"/>
        <v>-58</v>
      </c>
    </row>
    <row r="427" spans="22:58" x14ac:dyDescent="0.2">
      <c r="V427" s="29">
        <v>5.2300000000000502</v>
      </c>
      <c r="W427" s="38">
        <f t="shared" si="274"/>
        <v>1698243.652461943</v>
      </c>
      <c r="X427" s="30">
        <f t="shared" si="273"/>
        <v>-0.43247621687911453</v>
      </c>
      <c r="Y427" s="31">
        <f t="shared" si="275"/>
        <v>-58.576407074408117</v>
      </c>
      <c r="Z427" s="31">
        <f t="shared" si="276"/>
        <v>-89.932500216612041</v>
      </c>
      <c r="AA427" s="31">
        <f t="shared" si="277"/>
        <v>27.607378976013109</v>
      </c>
      <c r="AB427" s="31">
        <f t="shared" si="278"/>
        <v>-87.612852050998768</v>
      </c>
      <c r="AC427" s="31">
        <f t="shared" si="279"/>
        <v>0.82972540732701727</v>
      </c>
      <c r="AD427" s="31">
        <f t="shared" si="280"/>
        <v>24.646902996364073</v>
      </c>
      <c r="AE427" s="31">
        <f t="shared" si="281"/>
        <v>-30.571778907947106</v>
      </c>
      <c r="AF427" s="31">
        <f t="shared" si="282"/>
        <v>-152.89844927124673</v>
      </c>
      <c r="AG427" s="31">
        <f t="shared" si="270"/>
        <v>92.110410468749379</v>
      </c>
      <c r="AH427" s="31">
        <f t="shared" si="283"/>
        <v>-127.82530222795073</v>
      </c>
      <c r="AI427" s="31">
        <f t="shared" si="284"/>
        <v>-89.999976726723943</v>
      </c>
      <c r="AJ427" s="31">
        <f t="shared" si="285"/>
        <v>51.809483287351952</v>
      </c>
      <c r="AK427" s="31">
        <f t="shared" si="286"/>
        <v>89.852887713619467</v>
      </c>
      <c r="AL427" s="32">
        <f t="shared" si="287"/>
        <v>-21.3835761952943</v>
      </c>
      <c r="AM427" s="31">
        <f t="shared" si="288"/>
        <v>-85.108167447539643</v>
      </c>
      <c r="AN427" s="31">
        <f t="shared" si="289"/>
        <v>-5.2889846671436977</v>
      </c>
      <c r="AO427" s="31">
        <f t="shared" si="290"/>
        <v>-85.255256460644119</v>
      </c>
      <c r="AP427" s="30">
        <f t="shared" si="271"/>
        <v>23.609121289162623</v>
      </c>
      <c r="AQ427" s="30">
        <f t="shared" si="272"/>
        <v>-26.68237036067254</v>
      </c>
      <c r="AR427" s="31">
        <f t="shared" si="291"/>
        <v>-38.934012646600721</v>
      </c>
      <c r="AS427" s="33">
        <f t="shared" si="292"/>
        <v>-238.15370573189085</v>
      </c>
      <c r="AT427" s="31">
        <f t="shared" si="293"/>
        <v>1.2537880715094338E-5</v>
      </c>
      <c r="AU427" s="31">
        <f t="shared" si="294"/>
        <v>9.7351453273307159E-2</v>
      </c>
      <c r="AV427" s="32">
        <f t="shared" si="295"/>
        <v>-2.6914585999279609E-8</v>
      </c>
      <c r="AW427" s="31">
        <f t="shared" si="296"/>
        <v>-4.5104963747634496E-3</v>
      </c>
      <c r="AX427" s="34">
        <f t="shared" si="297"/>
        <v>1.2510966129095058E-5</v>
      </c>
      <c r="AY427" s="35">
        <f t="shared" si="298"/>
        <v>9.2840956898543714E-2</v>
      </c>
      <c r="AZ427" s="10">
        <f t="shared" si="299"/>
        <v>-38.934000135634591</v>
      </c>
      <c r="BA427" s="10">
        <f t="shared" si="300"/>
        <v>-238.0608647749923</v>
      </c>
      <c r="BB427" s="10">
        <f t="shared" si="301"/>
        <v>-58.060864774992297</v>
      </c>
      <c r="BC427" s="37"/>
      <c r="BD427" s="46">
        <f t="shared" si="302"/>
        <v>-39</v>
      </c>
      <c r="BE427" s="46">
        <f t="shared" si="303"/>
        <v>-238</v>
      </c>
      <c r="BF427" s="46">
        <f t="shared" si="304"/>
        <v>-58</v>
      </c>
    </row>
    <row r="428" spans="22:58" x14ac:dyDescent="0.2">
      <c r="V428" s="29">
        <v>5.24000000000005</v>
      </c>
      <c r="W428" s="38">
        <f t="shared" si="274"/>
        <v>1737800.8287495789</v>
      </c>
      <c r="X428" s="30">
        <f t="shared" si="273"/>
        <v>-0.43247621687911453</v>
      </c>
      <c r="Y428" s="31">
        <f t="shared" si="275"/>
        <v>-58.776406803121937</v>
      </c>
      <c r="Z428" s="31">
        <f t="shared" si="276"/>
        <v>-89.934036697893347</v>
      </c>
      <c r="AA428" s="31">
        <f t="shared" si="277"/>
        <v>27.807039860677971</v>
      </c>
      <c r="AB428" s="31">
        <f t="shared" si="278"/>
        <v>-87.667129439253401</v>
      </c>
      <c r="AC428" s="31">
        <f t="shared" si="279"/>
        <v>0.86517561327355397</v>
      </c>
      <c r="AD428" s="31">
        <f t="shared" si="280"/>
        <v>25.150701396941624</v>
      </c>
      <c r="AE428" s="31">
        <f t="shared" si="281"/>
        <v>-30.536667546049529</v>
      </c>
      <c r="AF428" s="31">
        <f t="shared" si="282"/>
        <v>-152.45046474020512</v>
      </c>
      <c r="AG428" s="31">
        <f t="shared" si="270"/>
        <v>92.110410468749379</v>
      </c>
      <c r="AH428" s="31">
        <f t="shared" si="283"/>
        <v>-128.0253022279507</v>
      </c>
      <c r="AI428" s="31">
        <f t="shared" si="284"/>
        <v>-89.999977256488393</v>
      </c>
      <c r="AJ428" s="31">
        <f t="shared" si="285"/>
        <v>52.009481998746082</v>
      </c>
      <c r="AK428" s="31">
        <f t="shared" si="286"/>
        <v>89.856236383870183</v>
      </c>
      <c r="AL428" s="32">
        <f t="shared" si="287"/>
        <v>-21.58215458083955</v>
      </c>
      <c r="AM428" s="31">
        <f t="shared" si="288"/>
        <v>-85.218997014089652</v>
      </c>
      <c r="AN428" s="31">
        <f t="shared" si="289"/>
        <v>-5.4875643412947923</v>
      </c>
      <c r="AO428" s="31">
        <f t="shared" si="290"/>
        <v>-85.362737886707862</v>
      </c>
      <c r="AP428" s="30">
        <f t="shared" si="271"/>
        <v>23.609121289162623</v>
      </c>
      <c r="AQ428" s="30">
        <f t="shared" si="272"/>
        <v>-26.68237036067254</v>
      </c>
      <c r="AR428" s="31">
        <f t="shared" si="291"/>
        <v>-39.097480958854234</v>
      </c>
      <c r="AS428" s="33">
        <f t="shared" si="292"/>
        <v>-237.81320262691298</v>
      </c>
      <c r="AT428" s="31">
        <f t="shared" si="293"/>
        <v>1.3128771934992255E-5</v>
      </c>
      <c r="AU428" s="31">
        <f t="shared" si="294"/>
        <v>9.9619055404939719E-2</v>
      </c>
      <c r="AV428" s="32">
        <f t="shared" si="295"/>
        <v>-2.8183031494327973E-8</v>
      </c>
      <c r="AW428" s="31">
        <f t="shared" si="296"/>
        <v>-4.6155593315538278E-3</v>
      </c>
      <c r="AX428" s="34">
        <f t="shared" si="297"/>
        <v>1.3100588903497927E-5</v>
      </c>
      <c r="AY428" s="35">
        <f t="shared" si="298"/>
        <v>9.5003496073385887E-2</v>
      </c>
      <c r="AZ428" s="10">
        <f t="shared" si="299"/>
        <v>-39.097467858265333</v>
      </c>
      <c r="BA428" s="10">
        <f t="shared" si="300"/>
        <v>-237.71819913083959</v>
      </c>
      <c r="BB428" s="10">
        <f t="shared" si="301"/>
        <v>-57.718199130839594</v>
      </c>
      <c r="BC428" s="37"/>
      <c r="BD428" s="46">
        <f t="shared" si="302"/>
        <v>-39</v>
      </c>
      <c r="BE428" s="46">
        <f t="shared" si="303"/>
        <v>-238</v>
      </c>
      <c r="BF428" s="46">
        <f t="shared" si="304"/>
        <v>-58</v>
      </c>
    </row>
    <row r="429" spans="22:58" x14ac:dyDescent="0.2">
      <c r="V429" s="29">
        <v>5.2500000000000497</v>
      </c>
      <c r="W429" s="36">
        <f t="shared" si="274"/>
        <v>1778279.4100391273</v>
      </c>
      <c r="X429" s="30">
        <f t="shared" si="273"/>
        <v>-0.43247621687911453</v>
      </c>
      <c r="Y429" s="31">
        <f t="shared" si="275"/>
        <v>-58.976406544045609</v>
      </c>
      <c r="Z429" s="31">
        <f t="shared" si="276"/>
        <v>-89.935538204682402</v>
      </c>
      <c r="AA429" s="31">
        <f t="shared" si="277"/>
        <v>28.006715983326515</v>
      </c>
      <c r="AB429" s="31">
        <f t="shared" si="278"/>
        <v>-87.720175371789935</v>
      </c>
      <c r="AC429" s="31">
        <f t="shared" si="279"/>
        <v>0.90198897596596228</v>
      </c>
      <c r="AD429" s="31">
        <f t="shared" si="280"/>
        <v>25.661963701150086</v>
      </c>
      <c r="AE429" s="31">
        <f t="shared" si="281"/>
        <v>-30.500177801632248</v>
      </c>
      <c r="AF429" s="31">
        <f t="shared" si="282"/>
        <v>-151.99374987532227</v>
      </c>
      <c r="AG429" s="31">
        <f t="shared" si="270"/>
        <v>92.110410468749379</v>
      </c>
      <c r="AH429" s="31">
        <f t="shared" si="283"/>
        <v>-128.22530222795064</v>
      </c>
      <c r="AI429" s="31">
        <f t="shared" si="284"/>
        <v>-89.999977774193908</v>
      </c>
      <c r="AJ429" s="31">
        <f t="shared" si="285"/>
        <v>52.209480768136643</v>
      </c>
      <c r="AK429" s="31">
        <f t="shared" si="286"/>
        <v>89.859508830028958</v>
      </c>
      <c r="AL429" s="32">
        <f t="shared" si="287"/>
        <v>-21.780796515032424</v>
      </c>
      <c r="AM429" s="31">
        <f t="shared" si="288"/>
        <v>-85.327338454859415</v>
      </c>
      <c r="AN429" s="31">
        <f t="shared" si="289"/>
        <v>-5.6862075060970376</v>
      </c>
      <c r="AO429" s="31">
        <f t="shared" si="290"/>
        <v>-85.467807399024366</v>
      </c>
      <c r="AP429" s="30">
        <f t="shared" si="271"/>
        <v>23.609121289162623</v>
      </c>
      <c r="AQ429" s="30">
        <f t="shared" si="272"/>
        <v>-26.68237036067254</v>
      </c>
      <c r="AR429" s="31">
        <f t="shared" si="291"/>
        <v>-39.259634379239202</v>
      </c>
      <c r="AS429" s="33">
        <f t="shared" si="292"/>
        <v>-237.46155727434663</v>
      </c>
      <c r="AT429" s="31">
        <f t="shared" si="293"/>
        <v>1.3747510915383093E-5</v>
      </c>
      <c r="AU429" s="31">
        <f t="shared" si="294"/>
        <v>0.10193947645239783</v>
      </c>
      <c r="AV429" s="32">
        <f t="shared" si="295"/>
        <v>-2.9511257578071046E-8</v>
      </c>
      <c r="AW429" s="31">
        <f t="shared" si="296"/>
        <v>-4.723069518953571E-3</v>
      </c>
      <c r="AX429" s="34">
        <f t="shared" si="297"/>
        <v>1.3717999657805022E-5</v>
      </c>
      <c r="AY429" s="35">
        <f t="shared" si="298"/>
        <v>9.7216406933444258E-2</v>
      </c>
      <c r="AZ429" s="10">
        <f t="shared" si="299"/>
        <v>-39.259620661239545</v>
      </c>
      <c r="BA429" s="10">
        <f t="shared" si="300"/>
        <v>-237.36434086741318</v>
      </c>
      <c r="BB429" s="10">
        <f t="shared" si="301"/>
        <v>-57.364340867413176</v>
      </c>
      <c r="BC429" s="48"/>
      <c r="BD429" s="46">
        <f t="shared" si="302"/>
        <v>-39</v>
      </c>
      <c r="BE429" s="46">
        <f t="shared" si="303"/>
        <v>-237</v>
      </c>
      <c r="BF429" s="46">
        <f t="shared" si="304"/>
        <v>-57</v>
      </c>
    </row>
    <row r="430" spans="22:58" x14ac:dyDescent="0.2">
      <c r="V430" s="29">
        <v>5.2600000000000504</v>
      </c>
      <c r="W430" s="38">
        <f t="shared" si="274"/>
        <v>1819700.8586101958</v>
      </c>
      <c r="X430" s="30">
        <f t="shared" si="273"/>
        <v>-0.43247621687911453</v>
      </c>
      <c r="Y430" s="31">
        <f t="shared" si="275"/>
        <v>-59.176406296629651</v>
      </c>
      <c r="Z430" s="31">
        <f t="shared" si="276"/>
        <v>-89.93700553308976</v>
      </c>
      <c r="AA430" s="31">
        <f t="shared" si="277"/>
        <v>28.206406660308328</v>
      </c>
      <c r="AB430" s="31">
        <f t="shared" si="278"/>
        <v>-87.772017610308239</v>
      </c>
      <c r="AC430" s="31">
        <f t="shared" si="279"/>
        <v>0.94020573749559233</v>
      </c>
      <c r="AD430" s="31">
        <f t="shared" si="280"/>
        <v>26.180635260934739</v>
      </c>
      <c r="AE430" s="31">
        <f t="shared" si="281"/>
        <v>-30.462270115704847</v>
      </c>
      <c r="AF430" s="31">
        <f t="shared" si="282"/>
        <v>-151.52838788246325</v>
      </c>
      <c r="AG430" s="31">
        <f t="shared" si="270"/>
        <v>92.110410468749379</v>
      </c>
      <c r="AH430" s="31">
        <f t="shared" si="283"/>
        <v>-128.42530222795065</v>
      </c>
      <c r="AI430" s="31">
        <f t="shared" si="284"/>
        <v>-89.99997828011503</v>
      </c>
      <c r="AJ430" s="31">
        <f t="shared" si="285"/>
        <v>52.40947959291347</v>
      </c>
      <c r="AK430" s="31">
        <f t="shared" si="286"/>
        <v>89.862706787104571</v>
      </c>
      <c r="AL430" s="32">
        <f t="shared" si="287"/>
        <v>-21.97949917569963</v>
      </c>
      <c r="AM430" s="31">
        <f t="shared" si="288"/>
        <v>-85.433246113140228</v>
      </c>
      <c r="AN430" s="31">
        <f t="shared" si="289"/>
        <v>-5.8849113419874328</v>
      </c>
      <c r="AO430" s="31">
        <f t="shared" si="290"/>
        <v>-85.570517606150688</v>
      </c>
      <c r="AP430" s="30">
        <f t="shared" si="271"/>
        <v>23.609121289162623</v>
      </c>
      <c r="AQ430" s="30">
        <f t="shared" si="272"/>
        <v>-26.68237036067254</v>
      </c>
      <c r="AR430" s="31">
        <f t="shared" si="291"/>
        <v>-39.420430529202193</v>
      </c>
      <c r="AS430" s="33">
        <f t="shared" si="292"/>
        <v>-237.09890548861392</v>
      </c>
      <c r="AT430" s="31">
        <f t="shared" si="293"/>
        <v>1.4395410068892781E-5</v>
      </c>
      <c r="AU430" s="31">
        <f t="shared" si="294"/>
        <v>0.1043139467031713</v>
      </c>
      <c r="AV430" s="32">
        <f t="shared" si="295"/>
        <v>-3.0902080086748608E-8</v>
      </c>
      <c r="AW430" s="31">
        <f t="shared" si="296"/>
        <v>-4.833083940284099E-3</v>
      </c>
      <c r="AX430" s="34">
        <f t="shared" si="297"/>
        <v>1.4364507988806032E-5</v>
      </c>
      <c r="AY430" s="35">
        <f t="shared" si="298"/>
        <v>9.9480862762887201E-2</v>
      </c>
      <c r="AZ430" s="10">
        <f t="shared" si="299"/>
        <v>-39.420416164694203</v>
      </c>
      <c r="BA430" s="10">
        <f t="shared" si="300"/>
        <v>-236.99942462585105</v>
      </c>
      <c r="BB430" s="10">
        <f t="shared" si="301"/>
        <v>-56.999424625851049</v>
      </c>
      <c r="BC430" s="37"/>
      <c r="BD430" s="46">
        <f t="shared" si="302"/>
        <v>-39</v>
      </c>
      <c r="BE430" s="46">
        <f t="shared" si="303"/>
        <v>-237</v>
      </c>
      <c r="BF430" s="46">
        <f t="shared" si="304"/>
        <v>-57</v>
      </c>
    </row>
    <row r="431" spans="22:58" x14ac:dyDescent="0.2">
      <c r="V431" s="29">
        <v>5.2700000000000502</v>
      </c>
      <c r="W431" s="38">
        <f t="shared" si="274"/>
        <v>1862087.1366630846</v>
      </c>
      <c r="X431" s="30">
        <f t="shared" si="273"/>
        <v>-0.43247621687911453</v>
      </c>
      <c r="Y431" s="31">
        <f t="shared" si="275"/>
        <v>-59.376406060349218</v>
      </c>
      <c r="Z431" s="31">
        <f t="shared" si="276"/>
        <v>-89.938439461104636</v>
      </c>
      <c r="AA431" s="31">
        <f t="shared" si="277"/>
        <v>28.406111238551581</v>
      </c>
      <c r="AB431" s="31">
        <f t="shared" si="278"/>
        <v>-87.822683302511777</v>
      </c>
      <c r="AC431" s="31">
        <f t="shared" si="279"/>
        <v>0.97986639443286894</v>
      </c>
      <c r="AD431" s="31">
        <f t="shared" si="280"/>
        <v>26.706650993110753</v>
      </c>
      <c r="AE431" s="31">
        <f t="shared" si="281"/>
        <v>-30.422904644243886</v>
      </c>
      <c r="AF431" s="31">
        <f t="shared" si="282"/>
        <v>-151.05447177050567</v>
      </c>
      <c r="AG431" s="31">
        <f t="shared" si="270"/>
        <v>92.110410468749379</v>
      </c>
      <c r="AH431" s="31">
        <f t="shared" si="283"/>
        <v>-128.62530222795061</v>
      </c>
      <c r="AI431" s="31">
        <f t="shared" si="284"/>
        <v>-89.99997877451996</v>
      </c>
      <c r="AJ431" s="31">
        <f t="shared" si="285"/>
        <v>52.609478470583745</v>
      </c>
      <c r="AK431" s="31">
        <f t="shared" si="286"/>
        <v>89.865831950616467</v>
      </c>
      <c r="AL431" s="32">
        <f t="shared" si="287"/>
        <v>-22.17825986437586</v>
      </c>
      <c r="AM431" s="31">
        <f t="shared" si="288"/>
        <v>-85.536773246105753</v>
      </c>
      <c r="AN431" s="31">
        <f t="shared" si="289"/>
        <v>-6.0836731529933488</v>
      </c>
      <c r="AO431" s="31">
        <f t="shared" si="290"/>
        <v>-85.670920070009245</v>
      </c>
      <c r="AP431" s="30">
        <f t="shared" si="271"/>
        <v>23.609121289162623</v>
      </c>
      <c r="AQ431" s="30">
        <f t="shared" si="272"/>
        <v>-26.68237036067254</v>
      </c>
      <c r="AR431" s="31">
        <f t="shared" si="291"/>
        <v>-39.579826868747148</v>
      </c>
      <c r="AS431" s="33">
        <f t="shared" si="292"/>
        <v>-236.72539184051493</v>
      </c>
      <c r="AT431" s="31">
        <f t="shared" si="293"/>
        <v>1.5073843667041567E-5</v>
      </c>
      <c r="AU431" s="31">
        <f t="shared" si="294"/>
        <v>0.10674372510017305</v>
      </c>
      <c r="AV431" s="32">
        <f t="shared" si="295"/>
        <v>-3.2358449862449382E-8</v>
      </c>
      <c r="AW431" s="31">
        <f t="shared" si="296"/>
        <v>-4.9456609266445451E-3</v>
      </c>
      <c r="AX431" s="34">
        <f t="shared" si="297"/>
        <v>1.5041485217179118E-5</v>
      </c>
      <c r="AY431" s="35">
        <f t="shared" si="298"/>
        <v>0.1017980641735285</v>
      </c>
      <c r="AZ431" s="10">
        <f t="shared" si="299"/>
        <v>-39.579811827261928</v>
      </c>
      <c r="BA431" s="10">
        <f t="shared" si="300"/>
        <v>-236.62359377634141</v>
      </c>
      <c r="BB431" s="10">
        <f t="shared" si="301"/>
        <v>-56.623593776341409</v>
      </c>
      <c r="BC431" s="37"/>
      <c r="BD431" s="46">
        <f t="shared" si="302"/>
        <v>-40</v>
      </c>
      <c r="BE431" s="46">
        <f t="shared" si="303"/>
        <v>-237</v>
      </c>
      <c r="BF431" s="46">
        <f t="shared" si="304"/>
        <v>-57</v>
      </c>
    </row>
    <row r="432" spans="22:58" x14ac:dyDescent="0.2">
      <c r="V432" s="29">
        <v>5.28000000000005</v>
      </c>
      <c r="W432" s="36">
        <f t="shared" si="274"/>
        <v>1905460.7179634692</v>
      </c>
      <c r="X432" s="30">
        <f t="shared" si="273"/>
        <v>-0.43247621687911453</v>
      </c>
      <c r="Y432" s="31">
        <f t="shared" si="275"/>
        <v>-59.576405834703152</v>
      </c>
      <c r="Z432" s="31">
        <f t="shared" si="276"/>
        <v>-89.939840749007445</v>
      </c>
      <c r="AA432" s="31">
        <f t="shared" si="277"/>
        <v>28.605829094203635</v>
      </c>
      <c r="AB432" s="31">
        <f t="shared" si="278"/>
        <v>-87.872198994893338</v>
      </c>
      <c r="AC432" s="31">
        <f t="shared" si="279"/>
        <v>1.0210116244110836</v>
      </c>
      <c r="AD432" s="31">
        <f t="shared" si="280"/>
        <v>27.239935060508103</v>
      </c>
      <c r="AE432" s="31">
        <f t="shared" si="281"/>
        <v>-30.38204133296755</v>
      </c>
      <c r="AF432" s="31">
        <f t="shared" si="282"/>
        <v>-150.57210468339269</v>
      </c>
      <c r="AG432" s="31">
        <f t="shared" si="270"/>
        <v>92.110410468749379</v>
      </c>
      <c r="AH432" s="31">
        <f t="shared" si="283"/>
        <v>-128.82530222795057</v>
      </c>
      <c r="AI432" s="31">
        <f t="shared" si="284"/>
        <v>-89.999979257670873</v>
      </c>
      <c r="AJ432" s="31">
        <f t="shared" si="285"/>
        <v>52.809477398766887</v>
      </c>
      <c r="AK432" s="31">
        <f t="shared" si="286"/>
        <v>89.868885977493278</v>
      </c>
      <c r="AL432" s="32">
        <f t="shared" si="287"/>
        <v>-22.377076001023426</v>
      </c>
      <c r="AM432" s="31">
        <f t="shared" si="288"/>
        <v>-85.637972039699221</v>
      </c>
      <c r="AN432" s="31">
        <f t="shared" si="289"/>
        <v>-6.2824903614577323</v>
      </c>
      <c r="AO432" s="31">
        <f t="shared" si="290"/>
        <v>-85.769065319876816</v>
      </c>
      <c r="AP432" s="30">
        <f t="shared" si="271"/>
        <v>23.609121289162623</v>
      </c>
      <c r="AQ432" s="30">
        <f t="shared" si="272"/>
        <v>-26.68237036067254</v>
      </c>
      <c r="AR432" s="31">
        <f t="shared" si="291"/>
        <v>-39.737780765935199</v>
      </c>
      <c r="AS432" s="33">
        <f t="shared" si="292"/>
        <v>-236.3411700032695</v>
      </c>
      <c r="AT432" s="31">
        <f t="shared" si="293"/>
        <v>1.5784250742794065E-5</v>
      </c>
      <c r="AU432" s="31">
        <f t="shared" si="294"/>
        <v>0.10923009990909334</v>
      </c>
      <c r="AV432" s="32">
        <f t="shared" si="295"/>
        <v>-3.3883456610421228E-8</v>
      </c>
      <c r="AW432" s="31">
        <f t="shared" si="296"/>
        <v>-5.0608601678397373E-3</v>
      </c>
      <c r="AX432" s="34">
        <f t="shared" si="297"/>
        <v>1.5750367286183644E-5</v>
      </c>
      <c r="AY432" s="35">
        <f t="shared" si="298"/>
        <v>0.1041692397412536</v>
      </c>
      <c r="AZ432" s="10">
        <f t="shared" si="299"/>
        <v>-39.737765015567909</v>
      </c>
      <c r="BA432" s="10">
        <f t="shared" si="300"/>
        <v>-236.23700076352824</v>
      </c>
      <c r="BB432" s="10">
        <f t="shared" si="301"/>
        <v>-56.237000763528243</v>
      </c>
      <c r="BC432" s="48"/>
      <c r="BD432" s="46">
        <f t="shared" si="302"/>
        <v>-40</v>
      </c>
      <c r="BE432" s="46">
        <f t="shared" si="303"/>
        <v>-236</v>
      </c>
      <c r="BF432" s="46">
        <f t="shared" si="304"/>
        <v>-56</v>
      </c>
    </row>
    <row r="433" spans="22:58" x14ac:dyDescent="0.2">
      <c r="V433" s="29">
        <v>5.2900000000000498</v>
      </c>
      <c r="W433" s="38">
        <f t="shared" si="274"/>
        <v>1949844.5997582723</v>
      </c>
      <c r="X433" s="30">
        <f t="shared" si="273"/>
        <v>-0.43247621687911453</v>
      </c>
      <c r="Y433" s="31">
        <f t="shared" si="275"/>
        <v>-59.776405619212809</v>
      </c>
      <c r="Z433" s="31">
        <f t="shared" si="276"/>
        <v>-89.941210139772906</v>
      </c>
      <c r="AA433" s="31">
        <f t="shared" si="277"/>
        <v>28.805559631331153</v>
      </c>
      <c r="AB433" s="31">
        <f t="shared" si="278"/>
        <v>-87.920590645308408</v>
      </c>
      <c r="AC433" s="31">
        <f t="shared" si="279"/>
        <v>1.0636822078250054</v>
      </c>
      <c r="AD433" s="31">
        <f t="shared" si="280"/>
        <v>27.780400574941126</v>
      </c>
      <c r="AE433" s="31">
        <f t="shared" si="281"/>
        <v>-30.339639996935766</v>
      </c>
      <c r="AF433" s="31">
        <f t="shared" si="282"/>
        <v>-150.08140021014017</v>
      </c>
      <c r="AG433" s="31">
        <f t="shared" si="270"/>
        <v>92.110410468749379</v>
      </c>
      <c r="AH433" s="31">
        <f t="shared" si="283"/>
        <v>-129.02530222795056</v>
      </c>
      <c r="AI433" s="31">
        <f t="shared" si="284"/>
        <v>-89.999979729823934</v>
      </c>
      <c r="AJ433" s="31">
        <f t="shared" si="285"/>
        <v>53.009476375189507</v>
      </c>
      <c r="AK433" s="31">
        <f t="shared" si="286"/>
        <v>89.871870486951025</v>
      </c>
      <c r="AL433" s="32">
        <f t="shared" si="287"/>
        <v>-22.575945118964516</v>
      </c>
      <c r="AM433" s="31">
        <f t="shared" si="288"/>
        <v>-85.736893623813174</v>
      </c>
      <c r="AN433" s="31">
        <f t="shared" si="289"/>
        <v>-6.4813605029761909</v>
      </c>
      <c r="AO433" s="31">
        <f t="shared" si="290"/>
        <v>-85.865002866686083</v>
      </c>
      <c r="AP433" s="30">
        <f t="shared" si="271"/>
        <v>23.609121289162623</v>
      </c>
      <c r="AQ433" s="30">
        <f t="shared" si="272"/>
        <v>-26.68237036067254</v>
      </c>
      <c r="AR433" s="31">
        <f t="shared" si="291"/>
        <v>-39.894249571421881</v>
      </c>
      <c r="AS433" s="33">
        <f t="shared" si="292"/>
        <v>-235.94640307682624</v>
      </c>
      <c r="AT433" s="31">
        <f t="shared" si="293"/>
        <v>1.6528138145465734E-5</v>
      </c>
      <c r="AU433" s="31">
        <f t="shared" si="294"/>
        <v>0.11177438940128739</v>
      </c>
      <c r="AV433" s="32">
        <f t="shared" si="295"/>
        <v>-3.5480334685036319E-8</v>
      </c>
      <c r="AW433" s="31">
        <f t="shared" si="296"/>
        <v>-5.1787427440284708E-3</v>
      </c>
      <c r="AX433" s="34">
        <f t="shared" si="297"/>
        <v>1.6492657810780697E-5</v>
      </c>
      <c r="AY433" s="35">
        <f t="shared" si="298"/>
        <v>0.10659564665725893</v>
      </c>
      <c r="AZ433" s="10">
        <f t="shared" si="299"/>
        <v>-39.894233078764067</v>
      </c>
      <c r="BA433" s="10">
        <f t="shared" si="300"/>
        <v>-235.83980743016897</v>
      </c>
      <c r="BB433" s="10">
        <f t="shared" si="301"/>
        <v>-55.839807430168975</v>
      </c>
      <c r="BC433" s="37"/>
      <c r="BD433" s="46">
        <f t="shared" si="302"/>
        <v>-40</v>
      </c>
      <c r="BE433" s="46">
        <f t="shared" si="303"/>
        <v>-236</v>
      </c>
      <c r="BF433" s="46">
        <f t="shared" si="304"/>
        <v>-56</v>
      </c>
    </row>
    <row r="434" spans="22:58" x14ac:dyDescent="0.2">
      <c r="V434" s="29">
        <v>5.3000000000000496</v>
      </c>
      <c r="W434" s="38">
        <f t="shared" si="274"/>
        <v>1995262.3149691082</v>
      </c>
      <c r="X434" s="30">
        <f t="shared" si="273"/>
        <v>-0.43247621687911453</v>
      </c>
      <c r="Y434" s="31">
        <f t="shared" si="275"/>
        <v>-59.976405413421112</v>
      </c>
      <c r="Z434" s="31">
        <f t="shared" si="276"/>
        <v>-89.942548359463842</v>
      </c>
      <c r="AA434" s="31">
        <f t="shared" si="277"/>
        <v>29.005302280677441</v>
      </c>
      <c r="AB434" s="31">
        <f t="shared" si="278"/>
        <v>-87.967883635335923</v>
      </c>
      <c r="AC434" s="31">
        <f t="shared" si="279"/>
        <v>1.1079189447476514</v>
      </c>
      <c r="AD434" s="31">
        <f t="shared" si="280"/>
        <v>28.327949325115881</v>
      </c>
      <c r="AE434" s="31">
        <f t="shared" si="281"/>
        <v>-30.295660404875136</v>
      </c>
      <c r="AF434" s="31">
        <f t="shared" si="282"/>
        <v>-149.58248266968388</v>
      </c>
      <c r="AG434" s="31">
        <f t="shared" si="270"/>
        <v>92.110410468749379</v>
      </c>
      <c r="AH434" s="31">
        <f t="shared" si="283"/>
        <v>-129.22530222795052</v>
      </c>
      <c r="AI434" s="31">
        <f t="shared" si="284"/>
        <v>-89.999980191229469</v>
      </c>
      <c r="AJ434" s="31">
        <f t="shared" si="285"/>
        <v>53.20947539768045</v>
      </c>
      <c r="AK434" s="31">
        <f t="shared" si="286"/>
        <v>89.874787061351284</v>
      </c>
      <c r="AL434" s="32">
        <f t="shared" si="287"/>
        <v>-22.774864860019012</v>
      </c>
      <c r="AM434" s="31">
        <f t="shared" si="288"/>
        <v>-85.833588087715327</v>
      </c>
      <c r="AN434" s="31">
        <f t="shared" si="289"/>
        <v>-6.6802812215397047</v>
      </c>
      <c r="AO434" s="31">
        <f t="shared" si="290"/>
        <v>-85.958781217593511</v>
      </c>
      <c r="AP434" s="30">
        <f t="shared" si="271"/>
        <v>23.609121289162623</v>
      </c>
      <c r="AQ434" s="30">
        <f t="shared" si="272"/>
        <v>-26.68237036067254</v>
      </c>
      <c r="AR434" s="31">
        <f t="shared" si="291"/>
        <v>-40.049190697924757</v>
      </c>
      <c r="AS434" s="33">
        <f t="shared" si="292"/>
        <v>-235.54126388727741</v>
      </c>
      <c r="AT434" s="31">
        <f t="shared" si="293"/>
        <v>1.7307083747985064E-5</v>
      </c>
      <c r="AU434" s="31">
        <f t="shared" si="294"/>
        <v>0.11437794255256141</v>
      </c>
      <c r="AV434" s="32">
        <f t="shared" si="295"/>
        <v>-3.7152472733066258E-8</v>
      </c>
      <c r="AW434" s="31">
        <f t="shared" si="296"/>
        <v>-5.2993711581090005E-3</v>
      </c>
      <c r="AX434" s="34">
        <f t="shared" si="297"/>
        <v>1.7269931275251996E-5</v>
      </c>
      <c r="AY434" s="35">
        <f t="shared" si="298"/>
        <v>0.10907857139445241</v>
      </c>
      <c r="AZ434" s="10">
        <f t="shared" si="299"/>
        <v>-40.04917342799348</v>
      </c>
      <c r="BA434" s="10">
        <f t="shared" si="300"/>
        <v>-235.43218531588295</v>
      </c>
      <c r="BB434" s="10">
        <f t="shared" si="301"/>
        <v>-55.432185315882947</v>
      </c>
      <c r="BC434" s="37"/>
      <c r="BD434" s="46">
        <f t="shared" si="302"/>
        <v>-40</v>
      </c>
      <c r="BE434" s="46">
        <f t="shared" si="303"/>
        <v>-235</v>
      </c>
      <c r="BF434" s="46">
        <f t="shared" si="304"/>
        <v>-55</v>
      </c>
    </row>
    <row r="435" spans="22:58" x14ac:dyDescent="0.2">
      <c r="V435" s="29">
        <v>5.3100000000000502</v>
      </c>
      <c r="W435" s="36">
        <f t="shared" si="274"/>
        <v>2041737.9446697666</v>
      </c>
      <c r="X435" s="30">
        <f t="shared" si="273"/>
        <v>-0.43247621687911453</v>
      </c>
      <c r="Y435" s="31">
        <f t="shared" si="275"/>
        <v>-60.176405216891588</v>
      </c>
      <c r="Z435" s="31">
        <f t="shared" si="276"/>
        <v>-89.943856117616193</v>
      </c>
      <c r="AA435" s="31">
        <f t="shared" si="277"/>
        <v>29.205056498474566</v>
      </c>
      <c r="AB435" s="31">
        <f t="shared" si="278"/>
        <v>-88.014102782426406</v>
      </c>
      <c r="AC435" s="31">
        <f t="shared" si="279"/>
        <v>1.1537625672141039</v>
      </c>
      <c r="AD435" s="31">
        <f t="shared" si="280"/>
        <v>28.882471532634245</v>
      </c>
      <c r="AE435" s="31">
        <f t="shared" si="281"/>
        <v>-30.250062368082034</v>
      </c>
      <c r="AF435" s="31">
        <f t="shared" si="282"/>
        <v>-149.07548736740836</v>
      </c>
      <c r="AG435" s="31">
        <f t="shared" si="270"/>
        <v>92.110410468749379</v>
      </c>
      <c r="AH435" s="31">
        <f t="shared" si="283"/>
        <v>-129.42530222795051</v>
      </c>
      <c r="AI435" s="31">
        <f t="shared" si="284"/>
        <v>-89.999980642132144</v>
      </c>
      <c r="AJ435" s="31">
        <f t="shared" si="285"/>
        <v>53.409474464166365</v>
      </c>
      <c r="AK435" s="31">
        <f t="shared" si="286"/>
        <v>89.877637247039942</v>
      </c>
      <c r="AL435" s="32">
        <f t="shared" si="287"/>
        <v>-22.973832969840483</v>
      </c>
      <c r="AM435" s="31">
        <f t="shared" si="288"/>
        <v>-85.928104495678213</v>
      </c>
      <c r="AN435" s="31">
        <f t="shared" si="289"/>
        <v>-6.8792502648752496</v>
      </c>
      <c r="AO435" s="31">
        <f t="shared" si="290"/>
        <v>-86.050447890770414</v>
      </c>
      <c r="AP435" s="30">
        <f t="shared" si="271"/>
        <v>23.609121289162623</v>
      </c>
      <c r="AQ435" s="30">
        <f t="shared" si="272"/>
        <v>-26.68237036067254</v>
      </c>
      <c r="AR435" s="31">
        <f t="shared" si="291"/>
        <v>-40.2025617044672</v>
      </c>
      <c r="AS435" s="33">
        <f t="shared" si="292"/>
        <v>-235.12593525817877</v>
      </c>
      <c r="AT435" s="31">
        <f t="shared" si="293"/>
        <v>1.8122739773723684E-5</v>
      </c>
      <c r="AU435" s="31">
        <f t="shared" si="294"/>
        <v>0.11704213975822676</v>
      </c>
      <c r="AV435" s="32">
        <f t="shared" si="295"/>
        <v>-3.8903413693682506E-8</v>
      </c>
      <c r="AW435" s="31">
        <f t="shared" si="296"/>
        <v>-5.4228093688589224E-3</v>
      </c>
      <c r="AX435" s="34">
        <f t="shared" si="297"/>
        <v>1.8083836360030002E-5</v>
      </c>
      <c r="AY435" s="35">
        <f t="shared" si="298"/>
        <v>0.11161933038936785</v>
      </c>
      <c r="AZ435" s="10">
        <f t="shared" si="299"/>
        <v>-40.202543620630841</v>
      </c>
      <c r="BA435" s="10">
        <f t="shared" si="300"/>
        <v>-235.0143159277894</v>
      </c>
      <c r="BB435" s="10">
        <f t="shared" si="301"/>
        <v>-55.014315927789397</v>
      </c>
      <c r="BC435" s="48"/>
      <c r="BD435" s="46">
        <f t="shared" si="302"/>
        <v>-40</v>
      </c>
      <c r="BE435" s="46">
        <f t="shared" si="303"/>
        <v>-235</v>
      </c>
      <c r="BF435" s="46">
        <f t="shared" si="304"/>
        <v>-55</v>
      </c>
    </row>
    <row r="436" spans="22:58" x14ac:dyDescent="0.2">
      <c r="V436" s="29">
        <v>5.32000000000005</v>
      </c>
      <c r="W436" s="38">
        <f t="shared" si="274"/>
        <v>2089296.1308542823</v>
      </c>
      <c r="X436" s="30">
        <f t="shared" si="273"/>
        <v>-0.43247621687911453</v>
      </c>
      <c r="Y436" s="31">
        <f t="shared" si="275"/>
        <v>-60.376405029207319</v>
      </c>
      <c r="Z436" s="31">
        <f t="shared" si="276"/>
        <v>-89.945134107615218</v>
      </c>
      <c r="AA436" s="31">
        <f t="shared" si="277"/>
        <v>29.404821765307624</v>
      </c>
      <c r="AB436" s="31">
        <f t="shared" si="278"/>
        <v>-88.059272351837734</v>
      </c>
      <c r="AC436" s="31">
        <f t="shared" si="279"/>
        <v>1.2012536470693793</v>
      </c>
      <c r="AD436" s="31">
        <f t="shared" si="280"/>
        <v>29.4438456392704</v>
      </c>
      <c r="AE436" s="31">
        <f t="shared" si="281"/>
        <v>-30.202805833709434</v>
      </c>
      <c r="AF436" s="31">
        <f t="shared" si="282"/>
        <v>-148.56056082018256</v>
      </c>
      <c r="AG436" s="31">
        <f t="shared" si="270"/>
        <v>92.110410468749379</v>
      </c>
      <c r="AH436" s="31">
        <f t="shared" si="283"/>
        <v>-129.6253022279505</v>
      </c>
      <c r="AI436" s="31">
        <f t="shared" si="284"/>
        <v>-89.999981082771015</v>
      </c>
      <c r="AJ436" s="31">
        <f t="shared" si="285"/>
        <v>53.609473572667142</v>
      </c>
      <c r="AK436" s="31">
        <f t="shared" si="286"/>
        <v>89.880422555166703</v>
      </c>
      <c r="AL436" s="32">
        <f t="shared" si="287"/>
        <v>-23.172847293442935</v>
      </c>
      <c r="AM436" s="31">
        <f t="shared" si="288"/>
        <v>-86.020490902772735</v>
      </c>
      <c r="AN436" s="31">
        <f t="shared" si="289"/>
        <v>-7.0782654799769134</v>
      </c>
      <c r="AO436" s="31">
        <f t="shared" si="290"/>
        <v>-86.140049430377047</v>
      </c>
      <c r="AP436" s="30">
        <f t="shared" si="271"/>
        <v>23.609121289162623</v>
      </c>
      <c r="AQ436" s="30">
        <f t="shared" si="272"/>
        <v>-26.68237036067254</v>
      </c>
      <c r="AR436" s="31">
        <f t="shared" si="291"/>
        <v>-40.35432038519626</v>
      </c>
      <c r="AS436" s="33">
        <f t="shared" si="292"/>
        <v>-234.70061025055961</v>
      </c>
      <c r="AT436" s="31">
        <f t="shared" si="293"/>
        <v>1.897683632003953E-5</v>
      </c>
      <c r="AU436" s="31">
        <f t="shared" si="294"/>
        <v>0.11976839356479627</v>
      </c>
      <c r="AV436" s="32">
        <f t="shared" si="295"/>
        <v>-4.0736876013661182E-8</v>
      </c>
      <c r="AW436" s="31">
        <f t="shared" si="296"/>
        <v>-5.5491228248468636E-3</v>
      </c>
      <c r="AX436" s="34">
        <f t="shared" si="297"/>
        <v>1.8936099444025869E-5</v>
      </c>
      <c r="AY436" s="35">
        <f t="shared" si="298"/>
        <v>0.11421927073994941</v>
      </c>
      <c r="AZ436" s="10">
        <f t="shared" si="299"/>
        <v>-40.354301449096816</v>
      </c>
      <c r="BA436" s="10">
        <f t="shared" si="300"/>
        <v>-234.58639097981967</v>
      </c>
      <c r="BB436" s="10">
        <f t="shared" si="301"/>
        <v>-54.586390979819669</v>
      </c>
      <c r="BC436" s="37"/>
      <c r="BD436" s="46">
        <f t="shared" si="302"/>
        <v>-40</v>
      </c>
      <c r="BE436" s="46">
        <f t="shared" si="303"/>
        <v>-235</v>
      </c>
      <c r="BF436" s="46">
        <f t="shared" si="304"/>
        <v>-55</v>
      </c>
    </row>
    <row r="437" spans="22:58" x14ac:dyDescent="0.2">
      <c r="V437" s="29">
        <v>5.3300000000000498</v>
      </c>
      <c r="W437" s="38">
        <f t="shared" si="274"/>
        <v>2137962.0895024803</v>
      </c>
      <c r="X437" s="30">
        <f t="shared" si="273"/>
        <v>-0.43247621687911453</v>
      </c>
      <c r="Y437" s="31">
        <f t="shared" si="275"/>
        <v>-60.576404849970231</v>
      </c>
      <c r="Z437" s="31">
        <f t="shared" si="276"/>
        <v>-89.946383007063034</v>
      </c>
      <c r="AA437" s="31">
        <f t="shared" si="277"/>
        <v>29.604597585029389</v>
      </c>
      <c r="AB437" s="31">
        <f t="shared" si="278"/>
        <v>-88.103416068359238</v>
      </c>
      <c r="AC437" s="31">
        <f t="shared" si="279"/>
        <v>1.2504324996276841</v>
      </c>
      <c r="AD437" s="31">
        <f t="shared" si="280"/>
        <v>30.011938128682463</v>
      </c>
      <c r="AE437" s="31">
        <f t="shared" si="281"/>
        <v>-30.153850982192274</v>
      </c>
      <c r="AF437" s="31">
        <f t="shared" si="282"/>
        <v>-148.03786094673981</v>
      </c>
      <c r="AG437" s="31">
        <f t="shared" si="270"/>
        <v>92.110410468749379</v>
      </c>
      <c r="AH437" s="31">
        <f t="shared" si="283"/>
        <v>-129.82530222795046</v>
      </c>
      <c r="AI437" s="31">
        <f t="shared" si="284"/>
        <v>-89.999981513379723</v>
      </c>
      <c r="AJ437" s="31">
        <f t="shared" si="285"/>
        <v>53.809472721291826</v>
      </c>
      <c r="AK437" s="31">
        <f t="shared" si="286"/>
        <v>89.883144462486129</v>
      </c>
      <c r="AL437" s="32">
        <f t="shared" si="287"/>
        <v>-23.371905770911884</v>
      </c>
      <c r="AM437" s="31">
        <f t="shared" si="288"/>
        <v>-86.110794370789449</v>
      </c>
      <c r="AN437" s="31">
        <f t="shared" si="289"/>
        <v>-7.2773248088211382</v>
      </c>
      <c r="AO437" s="31">
        <f t="shared" si="290"/>
        <v>-86.227631421683043</v>
      </c>
      <c r="AP437" s="30">
        <f t="shared" si="271"/>
        <v>23.609121289162623</v>
      </c>
      <c r="AQ437" s="30">
        <f t="shared" si="272"/>
        <v>-26.68237036067254</v>
      </c>
      <c r="AR437" s="31">
        <f t="shared" si="291"/>
        <v>-40.504424862523337</v>
      </c>
      <c r="AS437" s="33">
        <f t="shared" si="292"/>
        <v>-234.26549236842285</v>
      </c>
      <c r="AT437" s="31">
        <f t="shared" si="293"/>
        <v>1.9871185014886773E-5</v>
      </c>
      <c r="AU437" s="31">
        <f t="shared" si="294"/>
        <v>0.12255814941871705</v>
      </c>
      <c r="AV437" s="32">
        <f t="shared" si="295"/>
        <v>-4.2656745932763836E-8</v>
      </c>
      <c r="AW437" s="31">
        <f t="shared" si="296"/>
        <v>-5.678378499134237E-3</v>
      </c>
      <c r="AX437" s="34">
        <f t="shared" si="297"/>
        <v>1.9828528268954009E-5</v>
      </c>
      <c r="AY437" s="35">
        <f t="shared" si="298"/>
        <v>0.11687977091958282</v>
      </c>
      <c r="AZ437" s="10">
        <f t="shared" si="299"/>
        <v>-40.50440503399507</v>
      </c>
      <c r="BA437" s="10">
        <f t="shared" si="300"/>
        <v>-234.14861259750327</v>
      </c>
      <c r="BB437" s="10">
        <f t="shared" si="301"/>
        <v>-54.148612597503273</v>
      </c>
      <c r="BC437" s="37"/>
      <c r="BD437" s="46">
        <f t="shared" si="302"/>
        <v>-41</v>
      </c>
      <c r="BE437" s="46">
        <f t="shared" si="303"/>
        <v>-234</v>
      </c>
      <c r="BF437" s="46">
        <f t="shared" si="304"/>
        <v>-54</v>
      </c>
    </row>
    <row r="438" spans="22:58" x14ac:dyDescent="0.2">
      <c r="V438" s="29">
        <v>5.3400000000000496</v>
      </c>
      <c r="W438" s="36">
        <f t="shared" si="274"/>
        <v>2187761.6239498062</v>
      </c>
      <c r="X438" s="30">
        <f t="shared" si="273"/>
        <v>-0.43247621687911453</v>
      </c>
      <c r="Y438" s="31">
        <f t="shared" si="275"/>
        <v>-60.776404678800134</v>
      </c>
      <c r="Z438" s="31">
        <f t="shared" si="276"/>
        <v>-89.947603478137907</v>
      </c>
      <c r="AA438" s="31">
        <f t="shared" si="277"/>
        <v>29.80438348372267</v>
      </c>
      <c r="AB438" s="31">
        <f t="shared" si="278"/>
        <v>-88.146557127824877</v>
      </c>
      <c r="AC438" s="31">
        <f t="shared" si="279"/>
        <v>1.3013390834419325</v>
      </c>
      <c r="AD438" s="31">
        <f t="shared" si="280"/>
        <v>30.586603385669157</v>
      </c>
      <c r="AE438" s="31">
        <f t="shared" si="281"/>
        <v>-30.103158328514649</v>
      </c>
      <c r="AF438" s="31">
        <f t="shared" si="282"/>
        <v>-147.50755722029362</v>
      </c>
      <c r="AG438" s="31">
        <f t="shared" si="270"/>
        <v>92.110410468749379</v>
      </c>
      <c r="AH438" s="31">
        <f t="shared" si="283"/>
        <v>-130.02530222795042</v>
      </c>
      <c r="AI438" s="31">
        <f t="shared" si="284"/>
        <v>-89.999981934186565</v>
      </c>
      <c r="AJ438" s="31">
        <f t="shared" si="285"/>
        <v>54.009471908234552</v>
      </c>
      <c r="AK438" s="31">
        <f t="shared" si="286"/>
        <v>89.885804412140345</v>
      </c>
      <c r="AL438" s="32">
        <f t="shared" si="287"/>
        <v>-23.571006433292414</v>
      </c>
      <c r="AM438" s="31">
        <f t="shared" si="288"/>
        <v>-86.199060984253634</v>
      </c>
      <c r="AN438" s="31">
        <f t="shared" si="289"/>
        <v>-7.4764262842589027</v>
      </c>
      <c r="AO438" s="31">
        <f t="shared" si="290"/>
        <v>-86.313238506299854</v>
      </c>
      <c r="AP438" s="30">
        <f t="shared" si="271"/>
        <v>23.609121289162623</v>
      </c>
      <c r="AQ438" s="30">
        <f t="shared" si="272"/>
        <v>-26.68237036067254</v>
      </c>
      <c r="AR438" s="31">
        <f t="shared" si="291"/>
        <v>-40.652833684283465</v>
      </c>
      <c r="AS438" s="33">
        <f t="shared" si="292"/>
        <v>-233.82079572659347</v>
      </c>
      <c r="AT438" s="31">
        <f t="shared" si="293"/>
        <v>2.080768287013688E-5</v>
      </c>
      <c r="AU438" s="31">
        <f t="shared" si="294"/>
        <v>0.12541288643252865</v>
      </c>
      <c r="AV438" s="32">
        <f t="shared" si="295"/>
        <v>-4.4667096770287431E-8</v>
      </c>
      <c r="AW438" s="31">
        <f t="shared" si="296"/>
        <v>-5.810644924785187E-3</v>
      </c>
      <c r="AX438" s="34">
        <f t="shared" si="297"/>
        <v>2.0763015773366592E-5</v>
      </c>
      <c r="AY438" s="35">
        <f t="shared" si="298"/>
        <v>0.11960224150774347</v>
      </c>
      <c r="AZ438" s="10">
        <f t="shared" si="299"/>
        <v>-40.652812921267689</v>
      </c>
      <c r="BA438" s="10">
        <f t="shared" si="300"/>
        <v>-233.70119348508572</v>
      </c>
      <c r="BB438" s="10">
        <f t="shared" si="301"/>
        <v>-53.701193485085724</v>
      </c>
      <c r="BC438" s="48"/>
      <c r="BD438" s="46">
        <f t="shared" si="302"/>
        <v>-41</v>
      </c>
      <c r="BE438" s="46">
        <f t="shared" si="303"/>
        <v>-234</v>
      </c>
      <c r="BF438" s="46">
        <f t="shared" si="304"/>
        <v>-54</v>
      </c>
    </row>
    <row r="439" spans="22:58" x14ac:dyDescent="0.2">
      <c r="V439" s="29">
        <v>5.3500000000000503</v>
      </c>
      <c r="W439" s="38">
        <f t="shared" si="274"/>
        <v>2238721.138568603</v>
      </c>
      <c r="X439" s="30">
        <f t="shared" si="273"/>
        <v>-0.43247621687911453</v>
      </c>
      <c r="Y439" s="31">
        <f t="shared" si="275"/>
        <v>-60.976404515333975</v>
      </c>
      <c r="Z439" s="31">
        <f t="shared" si="276"/>
        <v>-89.948796167945304</v>
      </c>
      <c r="AA439" s="31">
        <f t="shared" si="277"/>
        <v>30.004179008708615</v>
      </c>
      <c r="AB439" s="31">
        <f t="shared" si="278"/>
        <v>-88.188718208416773</v>
      </c>
      <c r="AC439" s="31">
        <f t="shared" si="279"/>
        <v>1.354012896535316</v>
      </c>
      <c r="AD439" s="31">
        <f t="shared" si="280"/>
        <v>31.167683595995186</v>
      </c>
      <c r="AE439" s="31">
        <f t="shared" si="281"/>
        <v>-30.050688826969161</v>
      </c>
      <c r="AF439" s="31">
        <f t="shared" si="282"/>
        <v>-146.96983078036689</v>
      </c>
      <c r="AG439" s="31">
        <f t="shared" si="270"/>
        <v>92.110410468749379</v>
      </c>
      <c r="AH439" s="31">
        <f t="shared" si="283"/>
        <v>-130.22530222795044</v>
      </c>
      <c r="AI439" s="31">
        <f t="shared" si="284"/>
        <v>-89.999982345414679</v>
      </c>
      <c r="AJ439" s="31">
        <f t="shared" si="285"/>
        <v>54.209471131770755</v>
      </c>
      <c r="AK439" s="31">
        <f t="shared" si="286"/>
        <v>89.888403814423938</v>
      </c>
      <c r="AL439" s="32">
        <f t="shared" si="287"/>
        <v>-23.770147398647921</v>
      </c>
      <c r="AM439" s="31">
        <f t="shared" si="288"/>
        <v>-86.285335866503175</v>
      </c>
      <c r="AN439" s="31">
        <f t="shared" si="289"/>
        <v>-7.6755680260782242</v>
      </c>
      <c r="AO439" s="31">
        <f t="shared" si="290"/>
        <v>-86.396914397493916</v>
      </c>
      <c r="AP439" s="30">
        <f t="shared" si="271"/>
        <v>23.609121289162623</v>
      </c>
      <c r="AQ439" s="30">
        <f t="shared" si="272"/>
        <v>-26.68237036067254</v>
      </c>
      <c r="AR439" s="31">
        <f t="shared" si="291"/>
        <v>-40.799505924557309</v>
      </c>
      <c r="AS439" s="33">
        <f t="shared" si="292"/>
        <v>-233.36674517786082</v>
      </c>
      <c r="AT439" s="31">
        <f t="shared" si="293"/>
        <v>2.1788316293036804E-5</v>
      </c>
      <c r="AU439" s="31">
        <f t="shared" si="294"/>
        <v>0.12833411816885551</v>
      </c>
      <c r="AV439" s="32">
        <f t="shared" si="295"/>
        <v>-4.6772190853719906E-8</v>
      </c>
      <c r="AW439" s="31">
        <f t="shared" si="296"/>
        <v>-5.9459922312037165E-3</v>
      </c>
      <c r="AX439" s="34">
        <f t="shared" si="297"/>
        <v>2.1741544102183086E-5</v>
      </c>
      <c r="AY439" s="35">
        <f t="shared" si="298"/>
        <v>0.12238812593765179</v>
      </c>
      <c r="AZ439" s="10">
        <f t="shared" si="299"/>
        <v>-40.799484183013206</v>
      </c>
      <c r="BA439" s="10">
        <f t="shared" si="300"/>
        <v>-233.24435705192317</v>
      </c>
      <c r="BB439" s="10">
        <f t="shared" si="301"/>
        <v>-53.244357051923174</v>
      </c>
      <c r="BC439" s="37"/>
      <c r="BD439" s="46">
        <f t="shared" si="302"/>
        <v>-41</v>
      </c>
      <c r="BE439" s="46">
        <f t="shared" si="303"/>
        <v>-233</v>
      </c>
      <c r="BF439" s="46">
        <f t="shared" si="304"/>
        <v>-53</v>
      </c>
    </row>
    <row r="440" spans="22:58" x14ac:dyDescent="0.2">
      <c r="V440" s="29">
        <v>5.3600000000000501</v>
      </c>
      <c r="W440" s="38">
        <f t="shared" si="274"/>
        <v>2290867.6527680382</v>
      </c>
      <c r="X440" s="30">
        <f t="shared" si="273"/>
        <v>-0.43247621687911453</v>
      </c>
      <c r="Y440" s="31">
        <f t="shared" si="275"/>
        <v>-61.176404359224961</v>
      </c>
      <c r="Z440" s="31">
        <f t="shared" si="276"/>
        <v>-89.949961708861025</v>
      </c>
      <c r="AA440" s="31">
        <f t="shared" si="277"/>
        <v>30.2039837275988</v>
      </c>
      <c r="AB440" s="31">
        <f t="shared" si="278"/>
        <v>-88.229921481760229</v>
      </c>
      <c r="AC440" s="31">
        <f t="shared" si="279"/>
        <v>1.4084928694996732</v>
      </c>
      <c r="AD440" s="31">
        <f t="shared" si="280"/>
        <v>31.755008689679507</v>
      </c>
      <c r="AE440" s="31">
        <f t="shared" si="281"/>
        <v>-29.996403979005603</v>
      </c>
      <c r="AF440" s="31">
        <f t="shared" si="282"/>
        <v>-146.42487450094174</v>
      </c>
      <c r="AG440" s="31">
        <f t="shared" si="270"/>
        <v>92.110410468749379</v>
      </c>
      <c r="AH440" s="31">
        <f t="shared" si="283"/>
        <v>-130.4253022279504</v>
      </c>
      <c r="AI440" s="31">
        <f t="shared" si="284"/>
        <v>-89.999982747282118</v>
      </c>
      <c r="AJ440" s="31">
        <f t="shared" si="285"/>
        <v>54.409470390253425</v>
      </c>
      <c r="AK440" s="31">
        <f t="shared" si="286"/>
        <v>89.890944047531619</v>
      </c>
      <c r="AL440" s="32">
        <f t="shared" si="287"/>
        <v>-23.969326868282934</v>
      </c>
      <c r="AM440" s="31">
        <f t="shared" si="288"/>
        <v>-86.369663195800754</v>
      </c>
      <c r="AN440" s="31">
        <f t="shared" si="289"/>
        <v>-7.8747482372305271</v>
      </c>
      <c r="AO440" s="31">
        <f t="shared" si="290"/>
        <v>-86.478701895551254</v>
      </c>
      <c r="AP440" s="30">
        <f t="shared" si="271"/>
        <v>23.609121289162623</v>
      </c>
      <c r="AQ440" s="30">
        <f t="shared" si="272"/>
        <v>-26.68237036067254</v>
      </c>
      <c r="AR440" s="31">
        <f t="shared" si="291"/>
        <v>-40.944401287746047</v>
      </c>
      <c r="AS440" s="33">
        <f t="shared" si="292"/>
        <v>-232.90357639649301</v>
      </c>
      <c r="AT440" s="31">
        <f t="shared" si="293"/>
        <v>2.2815165305947927E-5</v>
      </c>
      <c r="AU440" s="31">
        <f t="shared" si="294"/>
        <v>0.13132339344264629</v>
      </c>
      <c r="AV440" s="32">
        <f t="shared" si="295"/>
        <v>-4.897649687663536E-8</v>
      </c>
      <c r="AW440" s="31">
        <f t="shared" si="296"/>
        <v>-6.0844921813171414E-3</v>
      </c>
      <c r="AX440" s="34">
        <f t="shared" si="297"/>
        <v>2.2766188809071292E-5</v>
      </c>
      <c r="AY440" s="35">
        <f t="shared" si="298"/>
        <v>0.12523890126132914</v>
      </c>
      <c r="AZ440" s="10">
        <f t="shared" si="299"/>
        <v>-40.94437852155724</v>
      </c>
      <c r="BA440" s="10">
        <f t="shared" si="300"/>
        <v>-232.77833749523168</v>
      </c>
      <c r="BB440" s="10">
        <f t="shared" si="301"/>
        <v>-52.778337495231682</v>
      </c>
      <c r="BC440" s="37"/>
      <c r="BD440" s="46">
        <f t="shared" si="302"/>
        <v>-41</v>
      </c>
      <c r="BE440" s="46">
        <f t="shared" si="303"/>
        <v>-233</v>
      </c>
      <c r="BF440" s="46">
        <f t="shared" si="304"/>
        <v>-53</v>
      </c>
    </row>
    <row r="441" spans="22:58" x14ac:dyDescent="0.2">
      <c r="V441" s="29">
        <v>5.3700000000000498</v>
      </c>
      <c r="W441" s="36">
        <f t="shared" si="274"/>
        <v>2344228.8153201933</v>
      </c>
      <c r="X441" s="30">
        <f t="shared" si="273"/>
        <v>-0.43247621687911453</v>
      </c>
      <c r="Y441" s="31">
        <f t="shared" si="275"/>
        <v>-61.376404210142027</v>
      </c>
      <c r="Z441" s="31">
        <f t="shared" si="276"/>
        <v>-89.951100718866442</v>
      </c>
      <c r="AA441" s="31">
        <f t="shared" si="277"/>
        <v>30.403797227389457</v>
      </c>
      <c r="AB441" s="31">
        <f t="shared" si="278"/>
        <v>-88.270188623811819</v>
      </c>
      <c r="AC441" s="31">
        <f t="shared" si="279"/>
        <v>1.4648172559182215</v>
      </c>
      <c r="AD441" s="31">
        <f t="shared" si="280"/>
        <v>32.348396330472113</v>
      </c>
      <c r="AE441" s="31">
        <f t="shared" si="281"/>
        <v>-29.940265943713467</v>
      </c>
      <c r="AF441" s="31">
        <f t="shared" si="282"/>
        <v>-145.87289301220613</v>
      </c>
      <c r="AG441" s="31">
        <f t="shared" si="270"/>
        <v>92.110410468749379</v>
      </c>
      <c r="AH441" s="31">
        <f t="shared" si="283"/>
        <v>-130.62530222795039</v>
      </c>
      <c r="AI441" s="31">
        <f t="shared" si="284"/>
        <v>-89.999983140001916</v>
      </c>
      <c r="AJ441" s="31">
        <f t="shared" si="285"/>
        <v>54.609469682109768</v>
      </c>
      <c r="AK441" s="31">
        <f t="shared" si="286"/>
        <v>89.893426458288616</v>
      </c>
      <c r="AL441" s="32">
        <f t="shared" si="287"/>
        <v>-24.168543123124067</v>
      </c>
      <c r="AM441" s="31">
        <f t="shared" si="288"/>
        <v>-86.452086221453968</v>
      </c>
      <c r="AN441" s="31">
        <f t="shared" si="289"/>
        <v>-8.0739652002153051</v>
      </c>
      <c r="AO441" s="31">
        <f t="shared" si="290"/>
        <v>-86.558642903167268</v>
      </c>
      <c r="AP441" s="30">
        <f t="shared" si="271"/>
        <v>23.609121289162623</v>
      </c>
      <c r="AQ441" s="30">
        <f t="shared" si="272"/>
        <v>-26.68237036067254</v>
      </c>
      <c r="AR441" s="31">
        <f t="shared" si="291"/>
        <v>-41.087480215438688</v>
      </c>
      <c r="AS441" s="33">
        <f t="shared" si="292"/>
        <v>-232.43153591537339</v>
      </c>
      <c r="AT441" s="31">
        <f t="shared" si="293"/>
        <v>2.3890407962792546E-5</v>
      </c>
      <c r="AU441" s="31">
        <f t="shared" si="294"/>
        <v>0.13438229714208788</v>
      </c>
      <c r="AV441" s="32">
        <f t="shared" si="295"/>
        <v>-5.1284687970039835E-8</v>
      </c>
      <c r="AW441" s="31">
        <f t="shared" si="296"/>
        <v>-6.2262182096258318E-3</v>
      </c>
      <c r="AX441" s="34">
        <f t="shared" si="297"/>
        <v>2.3839123274822506E-5</v>
      </c>
      <c r="AY441" s="35">
        <f t="shared" si="298"/>
        <v>0.12815607893246206</v>
      </c>
      <c r="AZ441" s="10">
        <f t="shared" si="299"/>
        <v>-41.087456376315416</v>
      </c>
      <c r="BA441" s="10">
        <f t="shared" si="300"/>
        <v>-232.30337983644094</v>
      </c>
      <c r="BB441" s="10">
        <f t="shared" si="301"/>
        <v>-52.303379836440939</v>
      </c>
      <c r="BC441" s="48"/>
      <c r="BD441" s="46">
        <f t="shared" si="302"/>
        <v>-41</v>
      </c>
      <c r="BE441" s="46">
        <f t="shared" si="303"/>
        <v>-232</v>
      </c>
      <c r="BF441" s="46">
        <f t="shared" si="304"/>
        <v>-52</v>
      </c>
    </row>
    <row r="442" spans="22:58" x14ac:dyDescent="0.2">
      <c r="V442" s="29">
        <v>5.3800000000000496</v>
      </c>
      <c r="W442" s="38">
        <f t="shared" si="274"/>
        <v>2398832.9190197675</v>
      </c>
      <c r="X442" s="30">
        <f t="shared" si="273"/>
        <v>-0.43247621687911453</v>
      </c>
      <c r="Y442" s="31">
        <f t="shared" si="275"/>
        <v>-61.57640406776892</v>
      </c>
      <c r="Z442" s="31">
        <f t="shared" si="276"/>
        <v>-89.952213801876113</v>
      </c>
      <c r="AA442" s="31">
        <f t="shared" si="277"/>
        <v>30.603619113595588</v>
      </c>
      <c r="AB442" s="31">
        <f t="shared" si="278"/>
        <v>-88.309540825542371</v>
      </c>
      <c r="AC442" s="31">
        <f t="shared" si="279"/>
        <v>1.5230235206214549</v>
      </c>
      <c r="AD442" s="31">
        <f t="shared" si="280"/>
        <v>32.947651954029048</v>
      </c>
      <c r="AE442" s="31">
        <f t="shared" si="281"/>
        <v>-29.882237650430994</v>
      </c>
      <c r="AF442" s="31">
        <f t="shared" si="282"/>
        <v>-145.31410267338944</v>
      </c>
      <c r="AG442" s="31">
        <f t="shared" si="270"/>
        <v>92.110410468749379</v>
      </c>
      <c r="AH442" s="31">
        <f t="shared" si="283"/>
        <v>-130.82530222795037</v>
      </c>
      <c r="AI442" s="31">
        <f t="shared" si="284"/>
        <v>-89.999983523782333</v>
      </c>
      <c r="AJ442" s="31">
        <f t="shared" si="285"/>
        <v>54.809469005837727</v>
      </c>
      <c r="AK442" s="31">
        <f t="shared" si="286"/>
        <v>89.895852362864673</v>
      </c>
      <c r="AL442" s="32">
        <f t="shared" si="287"/>
        <v>-24.367794520252488</v>
      </c>
      <c r="AM442" s="31">
        <f t="shared" si="288"/>
        <v>-86.532647279919274</v>
      </c>
      <c r="AN442" s="31">
        <f t="shared" si="289"/>
        <v>-8.2732172736157565</v>
      </c>
      <c r="AO442" s="31">
        <f t="shared" si="290"/>
        <v>-86.636778440836935</v>
      </c>
      <c r="AP442" s="30">
        <f t="shared" si="271"/>
        <v>23.609121289162623</v>
      </c>
      <c r="AQ442" s="30">
        <f t="shared" si="272"/>
        <v>-26.68237036067254</v>
      </c>
      <c r="AR442" s="31">
        <f t="shared" si="291"/>
        <v>-41.228703995556671</v>
      </c>
      <c r="AS442" s="33">
        <f t="shared" si="292"/>
        <v>-231.95088111422638</v>
      </c>
      <c r="AT442" s="31">
        <f t="shared" si="293"/>
        <v>2.5016324960277887E-5</v>
      </c>
      <c r="AU442" s="31">
        <f t="shared" si="294"/>
        <v>0.13751245106862117</v>
      </c>
      <c r="AV442" s="32">
        <f t="shared" si="295"/>
        <v>-5.3701660988921571E-8</v>
      </c>
      <c r="AW442" s="31">
        <f t="shared" si="296"/>
        <v>-6.37124546113901E-3</v>
      </c>
      <c r="AX442" s="34">
        <f t="shared" si="297"/>
        <v>2.4962623299288965E-5</v>
      </c>
      <c r="AY442" s="35">
        <f t="shared" si="298"/>
        <v>0.13114120560748216</v>
      </c>
      <c r="AZ442" s="10">
        <f t="shared" si="299"/>
        <v>-41.228679032933371</v>
      </c>
      <c r="BA442" s="10">
        <f t="shared" si="300"/>
        <v>-231.81973990861889</v>
      </c>
      <c r="BB442" s="10">
        <f t="shared" si="301"/>
        <v>-51.819739908618885</v>
      </c>
      <c r="BC442" s="37"/>
      <c r="BD442" s="46">
        <f t="shared" si="302"/>
        <v>-41</v>
      </c>
      <c r="BE442" s="46">
        <f t="shared" si="303"/>
        <v>-232</v>
      </c>
      <c r="BF442" s="46">
        <f t="shared" si="304"/>
        <v>-52</v>
      </c>
    </row>
    <row r="443" spans="22:58" x14ac:dyDescent="0.2">
      <c r="V443" s="29">
        <v>5.3900000000000503</v>
      </c>
      <c r="W443" s="38">
        <f t="shared" si="274"/>
        <v>2454708.9156853179</v>
      </c>
      <c r="X443" s="30">
        <f t="shared" si="273"/>
        <v>-0.43247621687911453</v>
      </c>
      <c r="Y443" s="31">
        <f t="shared" si="275"/>
        <v>-61.776403931803671</v>
      </c>
      <c r="Z443" s="31">
        <f t="shared" si="276"/>
        <v>-89.95330154805805</v>
      </c>
      <c r="AA443" s="31">
        <f t="shared" si="277"/>
        <v>30.803449009423641</v>
      </c>
      <c r="AB443" s="31">
        <f t="shared" si="278"/>
        <v>-88.347998803416488</v>
      </c>
      <c r="AC443" s="31">
        <f t="shared" si="279"/>
        <v>1.5831482263348073</v>
      </c>
      <c r="AD443" s="31">
        <f t="shared" si="280"/>
        <v>33.552568857042516</v>
      </c>
      <c r="AE443" s="31">
        <f t="shared" si="281"/>
        <v>-29.82228291292434</v>
      </c>
      <c r="AF443" s="31">
        <f t="shared" si="282"/>
        <v>-144.74873149443204</v>
      </c>
      <c r="AG443" s="31">
        <f t="shared" si="270"/>
        <v>92.110410468749379</v>
      </c>
      <c r="AH443" s="31">
        <f t="shared" si="283"/>
        <v>-131.02530222795036</v>
      </c>
      <c r="AI443" s="31">
        <f t="shared" si="284"/>
        <v>-89.999983898826841</v>
      </c>
      <c r="AJ443" s="31">
        <f t="shared" si="285"/>
        <v>55.009468360002849</v>
      </c>
      <c r="AK443" s="31">
        <f t="shared" si="286"/>
        <v>89.898223047471717</v>
      </c>
      <c r="AL443" s="32">
        <f t="shared" si="287"/>
        <v>-24.567079489582646</v>
      </c>
      <c r="AM443" s="31">
        <f t="shared" si="288"/>
        <v>-86.611387810867882</v>
      </c>
      <c r="AN443" s="31">
        <f t="shared" si="289"/>
        <v>-8.4725028887807809</v>
      </c>
      <c r="AO443" s="31">
        <f t="shared" si="290"/>
        <v>-86.713148662223006</v>
      </c>
      <c r="AP443" s="30">
        <f t="shared" si="271"/>
        <v>23.609121289162623</v>
      </c>
      <c r="AQ443" s="30">
        <f t="shared" si="272"/>
        <v>-26.68237036067254</v>
      </c>
      <c r="AR443" s="31">
        <f t="shared" si="291"/>
        <v>-41.368034873215038</v>
      </c>
      <c r="AS443" s="33">
        <f t="shared" si="292"/>
        <v>-231.46188015665504</v>
      </c>
      <c r="AT443" s="31">
        <f t="shared" si="293"/>
        <v>2.6195304478611617E-5</v>
      </c>
      <c r="AU443" s="31">
        <f t="shared" si="294"/>
        <v>0.14071551479650973</v>
      </c>
      <c r="AV443" s="32">
        <f t="shared" si="295"/>
        <v>-5.6232542298216767E-8</v>
      </c>
      <c r="AW443" s="31">
        <f t="shared" si="296"/>
        <v>-6.5196508312176634E-3</v>
      </c>
      <c r="AX443" s="34">
        <f t="shared" si="297"/>
        <v>2.6139071936313401E-5</v>
      </c>
      <c r="AY443" s="35">
        <f t="shared" si="298"/>
        <v>0.13419586396529207</v>
      </c>
      <c r="AZ443" s="10">
        <f t="shared" si="299"/>
        <v>-41.368008734143103</v>
      </c>
      <c r="BA443" s="10">
        <f t="shared" si="300"/>
        <v>-231.32768429268975</v>
      </c>
      <c r="BB443" s="10">
        <f t="shared" si="301"/>
        <v>-51.327684292689753</v>
      </c>
      <c r="BC443" s="37"/>
      <c r="BD443" s="46">
        <f t="shared" si="302"/>
        <v>-41</v>
      </c>
      <c r="BE443" s="46">
        <f t="shared" si="303"/>
        <v>-231</v>
      </c>
      <c r="BF443" s="46">
        <f t="shared" si="304"/>
        <v>-51</v>
      </c>
    </row>
    <row r="444" spans="22:58" x14ac:dyDescent="0.2">
      <c r="V444" s="29">
        <v>5.4000000000000501</v>
      </c>
      <c r="W444" s="36">
        <f t="shared" si="274"/>
        <v>2511886.4315098748</v>
      </c>
      <c r="X444" s="30">
        <f t="shared" si="273"/>
        <v>-0.43247621687911453</v>
      </c>
      <c r="Y444" s="31">
        <f t="shared" si="275"/>
        <v>-61.976403801957844</v>
      </c>
      <c r="Z444" s="31">
        <f t="shared" si="276"/>
        <v>-89.954364534146492</v>
      </c>
      <c r="AA444" s="31">
        <f t="shared" si="277"/>
        <v>31.00328655498075</v>
      </c>
      <c r="AB444" s="31">
        <f t="shared" si="278"/>
        <v>-88.385582809670751</v>
      </c>
      <c r="AC444" s="31">
        <f t="shared" si="279"/>
        <v>1.6452269193229934</v>
      </c>
      <c r="AD444" s="31">
        <f t="shared" si="280"/>
        <v>34.162928339279929</v>
      </c>
      <c r="AE444" s="31">
        <f t="shared" si="281"/>
        <v>-29.760366544533216</v>
      </c>
      <c r="AF444" s="31">
        <f t="shared" si="282"/>
        <v>-144.17701900453733</v>
      </c>
      <c r="AG444" s="31">
        <f t="shared" si="270"/>
        <v>92.110410468749379</v>
      </c>
      <c r="AH444" s="31">
        <f t="shared" si="283"/>
        <v>-131.22530222795035</v>
      </c>
      <c r="AI444" s="31">
        <f t="shared" si="284"/>
        <v>-89.999984265334277</v>
      </c>
      <c r="AJ444" s="31">
        <f t="shared" si="285"/>
        <v>55.209467743235223</v>
      </c>
      <c r="AK444" s="31">
        <f t="shared" si="286"/>
        <v>89.900539769045594</v>
      </c>
      <c r="AL444" s="32">
        <f t="shared" si="287"/>
        <v>-24.766396530681043</v>
      </c>
      <c r="AM444" s="31">
        <f t="shared" si="288"/>
        <v>-86.688348373193037</v>
      </c>
      <c r="AN444" s="31">
        <f t="shared" si="289"/>
        <v>-8.6718205466467921</v>
      </c>
      <c r="AO444" s="31">
        <f t="shared" si="290"/>
        <v>-86.78779286948172</v>
      </c>
      <c r="AP444" s="30">
        <f t="shared" si="271"/>
        <v>23.609121289162623</v>
      </c>
      <c r="AQ444" s="30">
        <f t="shared" si="272"/>
        <v>-26.68237036067254</v>
      </c>
      <c r="AR444" s="31">
        <f t="shared" si="291"/>
        <v>-41.505436162689932</v>
      </c>
      <c r="AS444" s="33">
        <f t="shared" si="292"/>
        <v>-230.96481187401906</v>
      </c>
      <c r="AT444" s="31">
        <f t="shared" si="293"/>
        <v>2.7429847243992653E-5</v>
      </c>
      <c r="AU444" s="31">
        <f t="shared" si="294"/>
        <v>0.14399318655241003</v>
      </c>
      <c r="AV444" s="32">
        <f t="shared" si="295"/>
        <v>-5.8882701273395169E-8</v>
      </c>
      <c r="AW444" s="31">
        <f t="shared" si="296"/>
        <v>-6.6715130063453969E-3</v>
      </c>
      <c r="AX444" s="34">
        <f t="shared" si="297"/>
        <v>2.7370964542719259E-5</v>
      </c>
      <c r="AY444" s="35">
        <f t="shared" si="298"/>
        <v>0.13732167354606464</v>
      </c>
      <c r="AZ444" s="10">
        <f t="shared" si="299"/>
        <v>-41.505408791725387</v>
      </c>
      <c r="BA444" s="10">
        <f t="shared" si="300"/>
        <v>-230.82749020047299</v>
      </c>
      <c r="BB444" s="10">
        <f t="shared" si="301"/>
        <v>-50.827490200472994</v>
      </c>
      <c r="BC444" s="48"/>
      <c r="BD444" s="46">
        <f t="shared" si="302"/>
        <v>-42</v>
      </c>
      <c r="BE444" s="46">
        <f t="shared" si="303"/>
        <v>-231</v>
      </c>
      <c r="BF444" s="46">
        <f t="shared" si="304"/>
        <v>-51</v>
      </c>
    </row>
    <row r="445" spans="22:58" x14ac:dyDescent="0.2">
      <c r="V445" s="29">
        <v>5.4100000000000499</v>
      </c>
      <c r="W445" s="38">
        <f t="shared" si="274"/>
        <v>2570395.7827691603</v>
      </c>
      <c r="X445" s="30">
        <f t="shared" si="273"/>
        <v>-0.43247621687911453</v>
      </c>
      <c r="Y445" s="31">
        <f t="shared" si="275"/>
        <v>-62.176403677956024</v>
      </c>
      <c r="Z445" s="31">
        <f t="shared" si="276"/>
        <v>-89.955403323747859</v>
      </c>
      <c r="AA445" s="31">
        <f t="shared" si="277"/>
        <v>31.203131406519248</v>
      </c>
      <c r="AB445" s="31">
        <f t="shared" si="278"/>
        <v>-88.422312642392626</v>
      </c>
      <c r="AC445" s="31">
        <f t="shared" si="279"/>
        <v>1.7092940146788804</v>
      </c>
      <c r="AD445" s="31">
        <f t="shared" si="280"/>
        <v>34.778499900146883</v>
      </c>
      <c r="AE445" s="31">
        <f t="shared" si="281"/>
        <v>-29.696454473637012</v>
      </c>
      <c r="AF445" s="31">
        <f t="shared" si="282"/>
        <v>-143.59921606599363</v>
      </c>
      <c r="AG445" s="31">
        <f t="shared" si="270"/>
        <v>92.110410468749379</v>
      </c>
      <c r="AH445" s="31">
        <f t="shared" si="283"/>
        <v>-131.42530222795031</v>
      </c>
      <c r="AI445" s="31">
        <f t="shared" si="284"/>
        <v>-89.999984623498989</v>
      </c>
      <c r="AJ445" s="31">
        <f t="shared" si="285"/>
        <v>55.409467154226625</v>
      </c>
      <c r="AK445" s="31">
        <f t="shared" si="286"/>
        <v>89.90280375591243</v>
      </c>
      <c r="AL445" s="32">
        <f t="shared" si="287"/>
        <v>-24.965744209719929</v>
      </c>
      <c r="AM445" s="31">
        <f t="shared" si="288"/>
        <v>-86.763568660940777</v>
      </c>
      <c r="AN445" s="31">
        <f t="shared" si="289"/>
        <v>-8.8711688146942365</v>
      </c>
      <c r="AO445" s="31">
        <f t="shared" si="290"/>
        <v>-86.860749528527336</v>
      </c>
      <c r="AP445" s="30">
        <f t="shared" si="271"/>
        <v>23.609121289162623</v>
      </c>
      <c r="AQ445" s="30">
        <f t="shared" si="272"/>
        <v>-26.68237036067254</v>
      </c>
      <c r="AR445" s="31">
        <f t="shared" si="291"/>
        <v>-41.640872359841168</v>
      </c>
      <c r="AS445" s="33">
        <f t="shared" si="292"/>
        <v>-230.45996559452095</v>
      </c>
      <c r="AT445" s="31">
        <f t="shared" si="293"/>
        <v>2.8722571843733672E-5</v>
      </c>
      <c r="AU445" s="31">
        <f t="shared" si="294"/>
        <v>0.14734720411541211</v>
      </c>
      <c r="AV445" s="32">
        <f t="shared" si="295"/>
        <v>-6.165775801508091E-8</v>
      </c>
      <c r="AW445" s="31">
        <f t="shared" si="296"/>
        <v>-6.8269125058490502E-3</v>
      </c>
      <c r="AX445" s="34">
        <f t="shared" si="297"/>
        <v>2.8660914085718589E-5</v>
      </c>
      <c r="AY445" s="35">
        <f t="shared" si="298"/>
        <v>0.14052029160956306</v>
      </c>
      <c r="AZ445" s="10">
        <f t="shared" si="299"/>
        <v>-41.640843698927085</v>
      </c>
      <c r="BA445" s="10">
        <f t="shared" si="300"/>
        <v>-230.31944530291139</v>
      </c>
      <c r="BB445" s="10">
        <f t="shared" si="301"/>
        <v>-50.31944530291139</v>
      </c>
      <c r="BC445" s="37"/>
      <c r="BD445" s="46">
        <f t="shared" si="302"/>
        <v>-42</v>
      </c>
      <c r="BE445" s="46">
        <f t="shared" si="303"/>
        <v>-230</v>
      </c>
      <c r="BF445" s="46">
        <f t="shared" si="304"/>
        <v>-50</v>
      </c>
    </row>
    <row r="446" spans="22:58" x14ac:dyDescent="0.2">
      <c r="V446" s="29">
        <v>5.4200000000000497</v>
      </c>
      <c r="W446" s="38">
        <f t="shared" si="274"/>
        <v>2630267.991895685</v>
      </c>
      <c r="X446" s="30">
        <f t="shared" si="273"/>
        <v>-0.43247621687911453</v>
      </c>
      <c r="Y446" s="31">
        <f t="shared" si="275"/>
        <v>-62.37640355953522</v>
      </c>
      <c r="Z446" s="31">
        <f t="shared" si="276"/>
        <v>-89.956418467639367</v>
      </c>
      <c r="AA446" s="31">
        <f t="shared" si="277"/>
        <v>31.402983235714622</v>
      </c>
      <c r="AB446" s="31">
        <f t="shared" si="278"/>
        <v>-88.458207655402447</v>
      </c>
      <c r="AC446" s="31">
        <f t="shared" si="279"/>
        <v>1.7753826819426965</v>
      </c>
      <c r="AD446" s="31">
        <f t="shared" si="280"/>
        <v>35.399041491005129</v>
      </c>
      <c r="AE446" s="31">
        <f t="shared" si="281"/>
        <v>-29.63051385875702</v>
      </c>
      <c r="AF446" s="31">
        <f t="shared" si="282"/>
        <v>-143.01558463203668</v>
      </c>
      <c r="AG446" s="31">
        <f t="shared" si="270"/>
        <v>92.110410468749379</v>
      </c>
      <c r="AH446" s="31">
        <f t="shared" si="283"/>
        <v>-131.6253022279503</v>
      </c>
      <c r="AI446" s="31">
        <f t="shared" si="284"/>
        <v>-89.999984973510891</v>
      </c>
      <c r="AJ446" s="31">
        <f t="shared" si="285"/>
        <v>55.60946659172771</v>
      </c>
      <c r="AK446" s="31">
        <f t="shared" si="286"/>
        <v>89.905016208439761</v>
      </c>
      <c r="AL446" s="32">
        <f t="shared" si="287"/>
        <v>-25.165121156560353</v>
      </c>
      <c r="AM446" s="31">
        <f t="shared" si="288"/>
        <v>-86.837087519147033</v>
      </c>
      <c r="AN446" s="31">
        <f t="shared" si="289"/>
        <v>-9.0705463240335646</v>
      </c>
      <c r="AO446" s="31">
        <f t="shared" si="290"/>
        <v>-86.932056284218163</v>
      </c>
      <c r="AP446" s="30">
        <f t="shared" si="271"/>
        <v>23.609121289162623</v>
      </c>
      <c r="AQ446" s="30">
        <f t="shared" si="272"/>
        <v>-26.68237036067254</v>
      </c>
      <c r="AR446" s="31">
        <f t="shared" si="291"/>
        <v>-41.774309254300505</v>
      </c>
      <c r="AS446" s="33">
        <f t="shared" si="292"/>
        <v>-229.94764091625484</v>
      </c>
      <c r="AT446" s="31">
        <f t="shared" si="293"/>
        <v>3.0076220263154824E-5</v>
      </c>
      <c r="AU446" s="31">
        <f t="shared" si="294"/>
        <v>0.15077934573802357</v>
      </c>
      <c r="AV446" s="32">
        <f t="shared" si="295"/>
        <v>-6.4563596849638353E-8</v>
      </c>
      <c r="AW446" s="31">
        <f t="shared" si="296"/>
        <v>-6.9859317245910919E-3</v>
      </c>
      <c r="AX446" s="34">
        <f t="shared" si="297"/>
        <v>3.0011656666305185E-5</v>
      </c>
      <c r="AY446" s="35">
        <f t="shared" si="298"/>
        <v>0.14379341401343249</v>
      </c>
      <c r="AZ446" s="10">
        <f t="shared" si="299"/>
        <v>-41.774279242643836</v>
      </c>
      <c r="BA446" s="10">
        <f t="shared" si="300"/>
        <v>-229.80384750224141</v>
      </c>
      <c r="BB446" s="10">
        <f t="shared" si="301"/>
        <v>-49.80384750224141</v>
      </c>
      <c r="BC446" s="37"/>
      <c r="BD446" s="46">
        <f t="shared" si="302"/>
        <v>-42</v>
      </c>
      <c r="BE446" s="46">
        <f t="shared" si="303"/>
        <v>-230</v>
      </c>
      <c r="BF446" s="46">
        <f t="shared" si="304"/>
        <v>-50</v>
      </c>
    </row>
    <row r="447" spans="22:58" x14ac:dyDescent="0.2">
      <c r="V447" s="29">
        <v>5.4300000000000503</v>
      </c>
      <c r="W447" s="36">
        <f t="shared" si="274"/>
        <v>2691534.8039272306</v>
      </c>
      <c r="X447" s="30">
        <f t="shared" si="273"/>
        <v>-0.43247621687911453</v>
      </c>
      <c r="Y447" s="31">
        <f t="shared" si="275"/>
        <v>-62.576403446444246</v>
      </c>
      <c r="Z447" s="31">
        <f t="shared" si="276"/>
        <v>-89.957410504061215</v>
      </c>
      <c r="AA447" s="31">
        <f t="shared" si="277"/>
        <v>31.602841728975534</v>
      </c>
      <c r="AB447" s="31">
        <f t="shared" si="278"/>
        <v>-88.493286767940745</v>
      </c>
      <c r="AC447" s="31">
        <f t="shared" si="279"/>
        <v>1.8435247317698935</v>
      </c>
      <c r="AD447" s="31">
        <f t="shared" si="280"/>
        <v>36.024299824058652</v>
      </c>
      <c r="AE447" s="31">
        <f t="shared" si="281"/>
        <v>-29.562513202577936</v>
      </c>
      <c r="AF447" s="31">
        <f t="shared" si="282"/>
        <v>-142.42639744794329</v>
      </c>
      <c r="AG447" s="31">
        <f t="shared" si="270"/>
        <v>92.110410468749379</v>
      </c>
      <c r="AH447" s="31">
        <f t="shared" si="283"/>
        <v>-131.82530222795032</v>
      </c>
      <c r="AI447" s="31">
        <f t="shared" si="284"/>
        <v>-89.999985315555548</v>
      </c>
      <c r="AJ447" s="31">
        <f t="shared" si="285"/>
        <v>55.809466054545368</v>
      </c>
      <c r="AK447" s="31">
        <f t="shared" si="286"/>
        <v>89.907178299672751</v>
      </c>
      <c r="AL447" s="32">
        <f t="shared" si="287"/>
        <v>-25.364526061959374</v>
      </c>
      <c r="AM447" s="31">
        <f t="shared" si="288"/>
        <v>-86.908942959565991</v>
      </c>
      <c r="AN447" s="31">
        <f t="shared" si="289"/>
        <v>-9.2699517666149447</v>
      </c>
      <c r="AO447" s="31">
        <f t="shared" si="290"/>
        <v>-87.001749975448789</v>
      </c>
      <c r="AP447" s="30">
        <f t="shared" si="271"/>
        <v>23.609121289162623</v>
      </c>
      <c r="AQ447" s="30">
        <f t="shared" si="272"/>
        <v>-26.68237036067254</v>
      </c>
      <c r="AR447" s="31">
        <f t="shared" si="291"/>
        <v>-41.905714040702804</v>
      </c>
      <c r="AS447" s="33">
        <f t="shared" si="292"/>
        <v>-229.42814742339209</v>
      </c>
      <c r="AT447" s="31">
        <f t="shared" si="293"/>
        <v>3.1493663717535113E-5</v>
      </c>
      <c r="AU447" s="31">
        <f t="shared" si="294"/>
        <v>0.15429143108858237</v>
      </c>
      <c r="AV447" s="32">
        <f t="shared" si="295"/>
        <v>-6.7606384651395355E-8</v>
      </c>
      <c r="AW447" s="31">
        <f t="shared" si="296"/>
        <v>-7.1486549766563651E-3</v>
      </c>
      <c r="AX447" s="34">
        <f t="shared" si="297"/>
        <v>3.1426057332883721E-5</v>
      </c>
      <c r="AY447" s="35">
        <f t="shared" si="298"/>
        <v>0.147142776111926</v>
      </c>
      <c r="AZ447" s="10">
        <f t="shared" si="299"/>
        <v>-41.905682614645471</v>
      </c>
      <c r="BA447" s="10">
        <f t="shared" si="300"/>
        <v>-229.28100464728016</v>
      </c>
      <c r="BB447" s="10">
        <f t="shared" si="301"/>
        <v>-49.281004647280156</v>
      </c>
      <c r="BC447" s="48"/>
      <c r="BD447" s="46">
        <f t="shared" si="302"/>
        <v>-42</v>
      </c>
      <c r="BE447" s="46">
        <f t="shared" si="303"/>
        <v>-229</v>
      </c>
      <c r="BF447" s="46">
        <f t="shared" si="304"/>
        <v>-49</v>
      </c>
    </row>
    <row r="448" spans="22:58" x14ac:dyDescent="0.2">
      <c r="V448" s="29">
        <v>5.4400000000000501</v>
      </c>
      <c r="W448" s="38">
        <f t="shared" si="274"/>
        <v>2754228.703338488</v>
      </c>
      <c r="X448" s="30">
        <f t="shared" si="273"/>
        <v>-0.43247621687911453</v>
      </c>
      <c r="Y448" s="31">
        <f t="shared" si="275"/>
        <v>-62.776403338443174</v>
      </c>
      <c r="Z448" s="31">
        <f t="shared" si="276"/>
        <v>-89.958379959001874</v>
      </c>
      <c r="AA448" s="31">
        <f t="shared" si="277"/>
        <v>31.802706586784556</v>
      </c>
      <c r="AB448" s="31">
        <f t="shared" si="278"/>
        <v>-88.527568474163161</v>
      </c>
      <c r="AC448" s="31">
        <f t="shared" si="279"/>
        <v>1.9137505043919976</v>
      </c>
      <c r="AD448" s="31">
        <f t="shared" si="280"/>
        <v>36.654010738168871</v>
      </c>
      <c r="AE448" s="31">
        <f t="shared" si="281"/>
        <v>-29.492422464145736</v>
      </c>
      <c r="AF448" s="31">
        <f t="shared" si="282"/>
        <v>-141.83193769499618</v>
      </c>
      <c r="AG448" s="31">
        <f t="shared" si="270"/>
        <v>92.110410468749379</v>
      </c>
      <c r="AH448" s="31">
        <f t="shared" si="283"/>
        <v>-132.02530222795028</v>
      </c>
      <c r="AI448" s="31">
        <f t="shared" si="284"/>
        <v>-89.999985649814306</v>
      </c>
      <c r="AJ448" s="31">
        <f t="shared" si="285"/>
        <v>56.009465541540138</v>
      </c>
      <c r="AK448" s="31">
        <f t="shared" si="286"/>
        <v>89.909291175956184</v>
      </c>
      <c r="AL448" s="32">
        <f t="shared" si="287"/>
        <v>-25.563957674896617</v>
      </c>
      <c r="AM448" s="31">
        <f t="shared" si="288"/>
        <v>-86.979172176275895</v>
      </c>
      <c r="AN448" s="31">
        <f t="shared" si="289"/>
        <v>-9.4693838925573779</v>
      </c>
      <c r="AO448" s="31">
        <f t="shared" si="290"/>
        <v>-87.069866650134017</v>
      </c>
      <c r="AP448" s="30">
        <f t="shared" si="271"/>
        <v>23.609121289162623</v>
      </c>
      <c r="AQ448" s="30">
        <f t="shared" si="272"/>
        <v>-26.68237036067254</v>
      </c>
      <c r="AR448" s="31">
        <f t="shared" si="291"/>
        <v>-42.035055428213028</v>
      </c>
      <c r="AS448" s="33">
        <f t="shared" si="292"/>
        <v>-228.90180434513019</v>
      </c>
      <c r="AT448" s="31">
        <f t="shared" si="293"/>
        <v>3.2977908725116673E-5</v>
      </c>
      <c r="AU448" s="31">
        <f t="shared" si="294"/>
        <v>0.15788532221559817</v>
      </c>
      <c r="AV448" s="32">
        <f t="shared" si="295"/>
        <v>-7.0792576628609568E-8</v>
      </c>
      <c r="AW448" s="31">
        <f t="shared" si="296"/>
        <v>-7.3151685400564747E-3</v>
      </c>
      <c r="AX448" s="34">
        <f t="shared" si="297"/>
        <v>3.2907116148488066E-5</v>
      </c>
      <c r="AY448" s="35">
        <f t="shared" si="298"/>
        <v>0.15057015367554169</v>
      </c>
      <c r="AZ448" s="10">
        <f t="shared" si="299"/>
        <v>-42.035022521096877</v>
      </c>
      <c r="BA448" s="10">
        <f t="shared" si="300"/>
        <v>-228.75123419145464</v>
      </c>
      <c r="BB448" s="10">
        <f t="shared" si="301"/>
        <v>-48.751234191454643</v>
      </c>
      <c r="BC448" s="37"/>
      <c r="BD448" s="46">
        <f t="shared" si="302"/>
        <v>-42</v>
      </c>
      <c r="BE448" s="46">
        <f t="shared" si="303"/>
        <v>-229</v>
      </c>
      <c r="BF448" s="46">
        <f t="shared" si="304"/>
        <v>-49</v>
      </c>
    </row>
    <row r="449" spans="22:58" x14ac:dyDescent="0.2">
      <c r="V449" s="29">
        <v>5.4500000000000499</v>
      </c>
      <c r="W449" s="38">
        <f t="shared" si="274"/>
        <v>2818382.9312647828</v>
      </c>
      <c r="X449" s="30">
        <f t="shared" si="273"/>
        <v>-0.43247621687911453</v>
      </c>
      <c r="Y449" s="31">
        <f t="shared" si="275"/>
        <v>-62.976403235302953</v>
      </c>
      <c r="Z449" s="31">
        <f t="shared" si="276"/>
        <v>-89.95932734647694</v>
      </c>
      <c r="AA449" s="31">
        <f t="shared" si="277"/>
        <v>32.002577523068332</v>
      </c>
      <c r="AB449" s="31">
        <f t="shared" si="278"/>
        <v>-88.561070852445852</v>
      </c>
      <c r="AC449" s="31">
        <f t="shared" si="279"/>
        <v>1.9860887606335478</v>
      </c>
      <c r="AD449" s="31">
        <f t="shared" si="280"/>
        <v>37.287899621478573</v>
      </c>
      <c r="AE449" s="31">
        <f t="shared" si="281"/>
        <v>-29.420213168480188</v>
      </c>
      <c r="AF449" s="31">
        <f t="shared" si="282"/>
        <v>-141.23249857744423</v>
      </c>
      <c r="AG449" s="31">
        <f t="shared" si="270"/>
        <v>92.110410468749379</v>
      </c>
      <c r="AH449" s="31">
        <f t="shared" si="283"/>
        <v>-132.22530222795027</v>
      </c>
      <c r="AI449" s="31">
        <f t="shared" si="284"/>
        <v>-89.999985976464416</v>
      </c>
      <c r="AJ449" s="31">
        <f t="shared" si="285"/>
        <v>56.209465051623894</v>
      </c>
      <c r="AK449" s="31">
        <f t="shared" si="286"/>
        <v>89.911355957542014</v>
      </c>
      <c r="AL449" s="32">
        <f t="shared" si="287"/>
        <v>-25.763414800015362</v>
      </c>
      <c r="AM449" s="31">
        <f t="shared" si="288"/>
        <v>-87.047811561150155</v>
      </c>
      <c r="AN449" s="31">
        <f t="shared" si="289"/>
        <v>-9.6688415075923544</v>
      </c>
      <c r="AO449" s="31">
        <f t="shared" si="290"/>
        <v>-87.136441580072557</v>
      </c>
      <c r="AP449" s="30">
        <f t="shared" si="271"/>
        <v>23.609121289162623</v>
      </c>
      <c r="AQ449" s="30">
        <f t="shared" si="272"/>
        <v>-26.68237036067254</v>
      </c>
      <c r="AR449" s="31">
        <f t="shared" si="291"/>
        <v>-42.162303747582456</v>
      </c>
      <c r="AS449" s="33">
        <f t="shared" si="292"/>
        <v>-228.36894015751679</v>
      </c>
      <c r="AT449" s="31">
        <f t="shared" si="293"/>
        <v>3.4532103502162415E-5</v>
      </c>
      <c r="AU449" s="31">
        <f t="shared" si="294"/>
        <v>0.16156292453453269</v>
      </c>
      <c r="AV449" s="32">
        <f t="shared" si="295"/>
        <v>-7.4128927895399655E-8</v>
      </c>
      <c r="AW449" s="31">
        <f t="shared" si="296"/>
        <v>-7.485560702475566E-3</v>
      </c>
      <c r="AX449" s="34">
        <f t="shared" si="297"/>
        <v>3.4457974574267017E-5</v>
      </c>
      <c r="AY449" s="35">
        <f t="shared" si="298"/>
        <v>0.15407736383205711</v>
      </c>
      <c r="AZ449" s="10">
        <f t="shared" si="299"/>
        <v>-42.162269289607885</v>
      </c>
      <c r="BA449" s="10">
        <f t="shared" si="300"/>
        <v>-228.21486279368474</v>
      </c>
      <c r="BB449" s="10">
        <f t="shared" si="301"/>
        <v>-48.214862793684745</v>
      </c>
      <c r="BC449" s="37"/>
      <c r="BD449" s="46">
        <f t="shared" si="302"/>
        <v>-42</v>
      </c>
      <c r="BE449" s="46">
        <f t="shared" si="303"/>
        <v>-228</v>
      </c>
      <c r="BF449" s="46">
        <f t="shared" si="304"/>
        <v>-48</v>
      </c>
    </row>
    <row r="450" spans="22:58" x14ac:dyDescent="0.2">
      <c r="V450" s="29">
        <v>5.4600000000000497</v>
      </c>
      <c r="W450" s="36">
        <f t="shared" si="274"/>
        <v>2884031.5031269374</v>
      </c>
      <c r="X450" s="30">
        <f t="shared" si="273"/>
        <v>-0.43247621687911453</v>
      </c>
      <c r="Y450" s="31">
        <f t="shared" si="275"/>
        <v>-63.176403136804794</v>
      </c>
      <c r="Z450" s="31">
        <f t="shared" si="276"/>
        <v>-89.960253168801742</v>
      </c>
      <c r="AA450" s="31">
        <f t="shared" si="277"/>
        <v>32.202454264595637</v>
      </c>
      <c r="AB450" s="31">
        <f t="shared" si="278"/>
        <v>-88.593811574503576</v>
      </c>
      <c r="AC450" s="31">
        <f t="shared" si="279"/>
        <v>2.0605665762588785</v>
      </c>
      <c r="AD450" s="31">
        <f t="shared" si="280"/>
        <v>37.925681890218733</v>
      </c>
      <c r="AE450" s="31">
        <f t="shared" si="281"/>
        <v>-29.345858512829395</v>
      </c>
      <c r="AF450" s="31">
        <f t="shared" si="282"/>
        <v>-140.62838285308661</v>
      </c>
      <c r="AG450" s="31">
        <f t="shared" si="270"/>
        <v>92.110410468749379</v>
      </c>
      <c r="AH450" s="31">
        <f t="shared" si="283"/>
        <v>-132.42530222795025</v>
      </c>
      <c r="AI450" s="31">
        <f t="shared" si="284"/>
        <v>-89.999986295679051</v>
      </c>
      <c r="AJ450" s="31">
        <f t="shared" si="285"/>
        <v>56.40946458375744</v>
      </c>
      <c r="AK450" s="31">
        <f t="shared" si="286"/>
        <v>89.913373739183314</v>
      </c>
      <c r="AL450" s="32">
        <f t="shared" si="287"/>
        <v>-25.962896295173309</v>
      </c>
      <c r="AM450" s="31">
        <f t="shared" si="288"/>
        <v>-87.114896719181914</v>
      </c>
      <c r="AN450" s="31">
        <f t="shared" si="289"/>
        <v>-9.868323470616744</v>
      </c>
      <c r="AO450" s="31">
        <f t="shared" si="290"/>
        <v>-87.201509275677651</v>
      </c>
      <c r="AP450" s="30">
        <f t="shared" si="271"/>
        <v>23.609121289162623</v>
      </c>
      <c r="AQ450" s="30">
        <f t="shared" si="272"/>
        <v>-26.68237036067254</v>
      </c>
      <c r="AR450" s="31">
        <f t="shared" si="291"/>
        <v>-42.287431054956059</v>
      </c>
      <c r="AS450" s="33">
        <f t="shared" si="292"/>
        <v>-227.82989212876424</v>
      </c>
      <c r="AT450" s="31">
        <f t="shared" si="293"/>
        <v>3.6159544626061938E-5</v>
      </c>
      <c r="AU450" s="31">
        <f t="shared" si="294"/>
        <v>0.16532618783753406</v>
      </c>
      <c r="AV450" s="32">
        <f t="shared" si="295"/>
        <v>-7.7622516615606404E-8</v>
      </c>
      <c r="AW450" s="31">
        <f t="shared" si="296"/>
        <v>-7.6599218080814794E-3</v>
      </c>
      <c r="AX450" s="34">
        <f t="shared" si="297"/>
        <v>3.6081922109446331E-5</v>
      </c>
      <c r="AY450" s="35">
        <f t="shared" si="298"/>
        <v>0.15766626602945258</v>
      </c>
      <c r="AZ450" s="10">
        <f t="shared" si="299"/>
        <v>-42.287394973033948</v>
      </c>
      <c r="BA450" s="10">
        <f t="shared" si="300"/>
        <v>-227.67222586273479</v>
      </c>
      <c r="BB450" s="10">
        <f t="shared" si="301"/>
        <v>-47.672225862734791</v>
      </c>
      <c r="BC450" s="48"/>
      <c r="BD450" s="46">
        <f t="shared" si="302"/>
        <v>-42</v>
      </c>
      <c r="BE450" s="46">
        <f t="shared" si="303"/>
        <v>-228</v>
      </c>
      <c r="BF450" s="46">
        <f t="shared" si="304"/>
        <v>-48</v>
      </c>
    </row>
    <row r="451" spans="22:58" x14ac:dyDescent="0.2">
      <c r="V451" s="29">
        <v>5.4700000000000504</v>
      </c>
      <c r="W451" s="38">
        <f t="shared" si="274"/>
        <v>2951209.2266667299</v>
      </c>
      <c r="X451" s="30">
        <f t="shared" si="273"/>
        <v>-0.43247621687911453</v>
      </c>
      <c r="Y451" s="31">
        <f t="shared" si="275"/>
        <v>-63.37640304273981</v>
      </c>
      <c r="Z451" s="31">
        <f t="shared" si="276"/>
        <v>-89.961157916857587</v>
      </c>
      <c r="AA451" s="31">
        <f t="shared" si="277"/>
        <v>32.402336550402374</v>
      </c>
      <c r="AB451" s="31">
        <f t="shared" si="278"/>
        <v>-88.625807914323332</v>
      </c>
      <c r="AC451" s="31">
        <f t="shared" si="279"/>
        <v>2.1372092404249283</v>
      </c>
      <c r="AD451" s="31">
        <f t="shared" si="280"/>
        <v>38.567063522553156</v>
      </c>
      <c r="AE451" s="31">
        <f t="shared" si="281"/>
        <v>-29.269333468791622</v>
      </c>
      <c r="AF451" s="31">
        <f t="shared" si="282"/>
        <v>-140.01990230862776</v>
      </c>
      <c r="AG451" s="31">
        <f t="shared" si="270"/>
        <v>92.110410468749379</v>
      </c>
      <c r="AH451" s="31">
        <f t="shared" si="283"/>
        <v>-132.62530222795024</v>
      </c>
      <c r="AI451" s="31">
        <f t="shared" si="284"/>
        <v>-89.999986607627491</v>
      </c>
      <c r="AJ451" s="31">
        <f t="shared" si="285"/>
        <v>56.609464136948439</v>
      </c>
      <c r="AK451" s="31">
        <f t="shared" si="286"/>
        <v>89.91534559071458</v>
      </c>
      <c r="AL451" s="32">
        <f t="shared" si="287"/>
        <v>-26.162401069098831</v>
      </c>
      <c r="AM451" s="31">
        <f t="shared" si="288"/>
        <v>-87.180462483652846</v>
      </c>
      <c r="AN451" s="31">
        <f t="shared" si="289"/>
        <v>-10.067828691351256</v>
      </c>
      <c r="AO451" s="31">
        <f t="shared" si="290"/>
        <v>-87.265103500565758</v>
      </c>
      <c r="AP451" s="30">
        <f t="shared" si="271"/>
        <v>23.609121289162623</v>
      </c>
      <c r="AQ451" s="30">
        <f t="shared" si="272"/>
        <v>-26.68237036067254</v>
      </c>
      <c r="AR451" s="31">
        <f t="shared" si="291"/>
        <v>-42.410411231652802</v>
      </c>
      <c r="AS451" s="33">
        <f t="shared" si="292"/>
        <v>-227.28500580919354</v>
      </c>
      <c r="AT451" s="31">
        <f t="shared" si="293"/>
        <v>3.786368403398504E-5</v>
      </c>
      <c r="AU451" s="31">
        <f t="shared" si="294"/>
        <v>0.16917710732666563</v>
      </c>
      <c r="AV451" s="32">
        <f t="shared" si="295"/>
        <v>-8.1280752681741851E-8</v>
      </c>
      <c r="AW451" s="31">
        <f t="shared" si="296"/>
        <v>-7.8383443054274634E-3</v>
      </c>
      <c r="AX451" s="34">
        <f t="shared" si="297"/>
        <v>3.7782403281303295E-5</v>
      </c>
      <c r="AY451" s="35">
        <f t="shared" si="298"/>
        <v>0.16133876302123817</v>
      </c>
      <c r="AZ451" s="10">
        <f t="shared" si="299"/>
        <v>-42.410373449249519</v>
      </c>
      <c r="BA451" s="10">
        <f t="shared" si="300"/>
        <v>-227.1236670461723</v>
      </c>
      <c r="BB451" s="10">
        <f t="shared" si="301"/>
        <v>-47.123667046172301</v>
      </c>
      <c r="BC451" s="37"/>
      <c r="BD451" s="46">
        <f t="shared" si="302"/>
        <v>-42</v>
      </c>
      <c r="BE451" s="46">
        <f t="shared" si="303"/>
        <v>-227</v>
      </c>
      <c r="BF451" s="46">
        <f t="shared" si="304"/>
        <v>-47</v>
      </c>
    </row>
    <row r="452" spans="22:58" x14ac:dyDescent="0.2">
      <c r="V452" s="29">
        <v>5.4800000000000502</v>
      </c>
      <c r="W452" s="38">
        <f t="shared" si="274"/>
        <v>3019951.7204023674</v>
      </c>
      <c r="X452" s="30">
        <f t="shared" si="273"/>
        <v>-0.43247621687911453</v>
      </c>
      <c r="Y452" s="31">
        <f t="shared" si="275"/>
        <v>-63.576402952908424</v>
      </c>
      <c r="Z452" s="31">
        <f t="shared" si="276"/>
        <v>-89.962042070352055</v>
      </c>
      <c r="AA452" s="31">
        <f t="shared" si="277"/>
        <v>32.602224131242011</v>
      </c>
      <c r="AB452" s="31">
        <f t="shared" si="278"/>
        <v>-88.657076756916041</v>
      </c>
      <c r="AC452" s="31">
        <f t="shared" si="279"/>
        <v>2.2160401590090646</v>
      </c>
      <c r="AD452" s="31">
        <f t="shared" si="280"/>
        <v>39.211741645782055</v>
      </c>
      <c r="AE452" s="31">
        <f t="shared" si="281"/>
        <v>-29.190614879536458</v>
      </c>
      <c r="AF452" s="31">
        <f t="shared" si="282"/>
        <v>-139.40737718148603</v>
      </c>
      <c r="AG452" s="31">
        <f t="shared" ref="AG452:AG515" si="305">DC_gain_comp</f>
        <v>92.110410468749379</v>
      </c>
      <c r="AH452" s="31">
        <f t="shared" si="283"/>
        <v>-132.82530222795026</v>
      </c>
      <c r="AI452" s="31">
        <f t="shared" si="284"/>
        <v>-89.999986912475109</v>
      </c>
      <c r="AJ452" s="31">
        <f t="shared" si="285"/>
        <v>56.809463710249084</v>
      </c>
      <c r="AK452" s="31">
        <f t="shared" si="286"/>
        <v>89.917272557618901</v>
      </c>
      <c r="AL452" s="32">
        <f t="shared" si="287"/>
        <v>-26.361928079148012</v>
      </c>
      <c r="AM452" s="31">
        <f t="shared" si="288"/>
        <v>-87.24454293113655</v>
      </c>
      <c r="AN452" s="31">
        <f t="shared" si="289"/>
        <v>-10.267356128099809</v>
      </c>
      <c r="AO452" s="31">
        <f t="shared" si="290"/>
        <v>-87.327257285992758</v>
      </c>
      <c r="AP452" s="30">
        <f t="shared" ref="AP452:AP515" si="306">-20*LOG(GmPS*Rsns)</f>
        <v>23.609121289162623</v>
      </c>
      <c r="AQ452" s="30">
        <f t="shared" ref="AQ452:AQ515" si="307">20*LOG(Vref/Vout)</f>
        <v>-26.68237036067254</v>
      </c>
      <c r="AR452" s="31">
        <f t="shared" si="291"/>
        <v>-42.531220079146181</v>
      </c>
      <c r="AS452" s="33">
        <f t="shared" si="292"/>
        <v>-226.73463446747877</v>
      </c>
      <c r="AT452" s="31">
        <f t="shared" si="293"/>
        <v>3.9648136341649915E-5</v>
      </c>
      <c r="AU452" s="31">
        <f t="shared" si="294"/>
        <v>0.17311772467116501</v>
      </c>
      <c r="AV452" s="32">
        <f t="shared" si="295"/>
        <v>-8.5111397001540949E-8</v>
      </c>
      <c r="AW452" s="31">
        <f t="shared" si="296"/>
        <v>-8.0209227964694197E-3</v>
      </c>
      <c r="AX452" s="34">
        <f t="shared" si="297"/>
        <v>3.9563024944648371E-5</v>
      </c>
      <c r="AY452" s="35">
        <f t="shared" si="298"/>
        <v>0.16509680187469558</v>
      </c>
      <c r="AZ452" s="10">
        <f t="shared" si="299"/>
        <v>-42.531180516121239</v>
      </c>
      <c r="BA452" s="10">
        <f t="shared" si="300"/>
        <v>-226.56953766560409</v>
      </c>
      <c r="BB452" s="10">
        <f t="shared" si="301"/>
        <v>-46.569537665604088</v>
      </c>
      <c r="BC452" s="37"/>
      <c r="BD452" s="46">
        <f t="shared" si="302"/>
        <v>-43</v>
      </c>
      <c r="BE452" s="46">
        <f t="shared" si="303"/>
        <v>-227</v>
      </c>
      <c r="BF452" s="46">
        <f t="shared" si="304"/>
        <v>-47</v>
      </c>
    </row>
    <row r="453" spans="22:58" x14ac:dyDescent="0.2">
      <c r="V453" s="29">
        <v>5.49000000000005</v>
      </c>
      <c r="W453" s="36">
        <f t="shared" si="274"/>
        <v>3090295.4325139499</v>
      </c>
      <c r="X453" s="30">
        <f t="shared" ref="X453:X516" si="308">DC_gain_power</f>
        <v>-0.43247621687911453</v>
      </c>
      <c r="Y453" s="31">
        <f t="shared" si="275"/>
        <v>-63.776402867120119</v>
      </c>
      <c r="Z453" s="31">
        <f t="shared" si="276"/>
        <v>-89.962906098073375</v>
      </c>
      <c r="AA453" s="31">
        <f t="shared" si="277"/>
        <v>32.802116769060753</v>
      </c>
      <c r="AB453" s="31">
        <f t="shared" si="278"/>
        <v>-88.687634606889162</v>
      </c>
      <c r="AC453" s="31">
        <f t="shared" si="279"/>
        <v>2.2970807635651465</v>
      </c>
      <c r="AD453" s="31">
        <f t="shared" si="280"/>
        <v>39.859405174695326</v>
      </c>
      <c r="AE453" s="31">
        <f t="shared" si="281"/>
        <v>-29.109681551373335</v>
      </c>
      <c r="AF453" s="31">
        <f t="shared" si="282"/>
        <v>-138.79113553026721</v>
      </c>
      <c r="AG453" s="31">
        <f t="shared" si="305"/>
        <v>92.110410468749379</v>
      </c>
      <c r="AH453" s="31">
        <f t="shared" si="283"/>
        <v>-133.02530222795022</v>
      </c>
      <c r="AI453" s="31">
        <f t="shared" si="284"/>
        <v>-89.999987210383537</v>
      </c>
      <c r="AJ453" s="31">
        <f t="shared" si="285"/>
        <v>57.009463302754327</v>
      </c>
      <c r="AK453" s="31">
        <f t="shared" si="286"/>
        <v>89.919155661582195</v>
      </c>
      <c r="AL453" s="32">
        <f t="shared" si="287"/>
        <v>-26.561476329158872</v>
      </c>
      <c r="AM453" s="31">
        <f t="shared" si="288"/>
        <v>-87.307171396329011</v>
      </c>
      <c r="AN453" s="31">
        <f t="shared" si="289"/>
        <v>-10.466904785605387</v>
      </c>
      <c r="AO453" s="31">
        <f t="shared" si="290"/>
        <v>-87.388002945130353</v>
      </c>
      <c r="AP453" s="30">
        <f t="shared" si="306"/>
        <v>23.609121289162623</v>
      </c>
      <c r="AQ453" s="30">
        <f t="shared" si="307"/>
        <v>-26.68237036067254</v>
      </c>
      <c r="AR453" s="31">
        <f t="shared" si="291"/>
        <v>-42.649835408488642</v>
      </c>
      <c r="AS453" s="33">
        <f t="shared" si="292"/>
        <v>-226.17913847539756</v>
      </c>
      <c r="AT453" s="31">
        <f t="shared" si="293"/>
        <v>4.1516686507274666E-5</v>
      </c>
      <c r="AU453" s="31">
        <f t="shared" si="294"/>
        <v>0.17715012908930275</v>
      </c>
      <c r="AV453" s="32">
        <f t="shared" si="295"/>
        <v>-8.9122573069893357E-8</v>
      </c>
      <c r="AW453" s="31">
        <f t="shared" si="296"/>
        <v>-8.2077540867251941E-3</v>
      </c>
      <c r="AX453" s="34">
        <f t="shared" si="297"/>
        <v>4.1427563934204776E-5</v>
      </c>
      <c r="AY453" s="35">
        <f t="shared" si="298"/>
        <v>0.16894237500257756</v>
      </c>
      <c r="AZ453" s="10">
        <f t="shared" si="299"/>
        <v>-42.649793980924706</v>
      </c>
      <c r="BA453" s="10">
        <f t="shared" si="300"/>
        <v>-226.01019610039498</v>
      </c>
      <c r="BB453" s="10">
        <f t="shared" si="301"/>
        <v>-46.010196100394978</v>
      </c>
      <c r="BC453" s="48"/>
      <c r="BD453" s="46">
        <f t="shared" si="302"/>
        <v>-43</v>
      </c>
      <c r="BE453" s="46">
        <f t="shared" si="303"/>
        <v>-226</v>
      </c>
      <c r="BF453" s="46">
        <f t="shared" si="304"/>
        <v>-46</v>
      </c>
    </row>
    <row r="454" spans="22:58" x14ac:dyDescent="0.2">
      <c r="V454" s="29">
        <v>5.5000000000000497</v>
      </c>
      <c r="W454" s="38">
        <f t="shared" si="274"/>
        <v>3162277.660168747</v>
      </c>
      <c r="X454" s="30">
        <f t="shared" si="308"/>
        <v>-0.43247621687911453</v>
      </c>
      <c r="Y454" s="31">
        <f t="shared" si="275"/>
        <v>-63.976402785192931</v>
      </c>
      <c r="Z454" s="31">
        <f t="shared" si="276"/>
        <v>-89.963750458138875</v>
      </c>
      <c r="AA454" s="31">
        <f t="shared" si="277"/>
        <v>33.002014236495967</v>
      </c>
      <c r="AB454" s="31">
        <f t="shared" si="278"/>
        <v>-88.717497596842804</v>
      </c>
      <c r="AC454" s="31">
        <f t="shared" si="279"/>
        <v>2.3803504266346147</v>
      </c>
      <c r="AD454" s="31">
        <f t="shared" si="280"/>
        <v>40.509735498335147</v>
      </c>
      <c r="AE454" s="31">
        <f t="shared" si="281"/>
        <v>-29.02651433894146</v>
      </c>
      <c r="AF454" s="31">
        <f t="shared" si="282"/>
        <v>-138.17151255664652</v>
      </c>
      <c r="AG454" s="31">
        <f t="shared" si="305"/>
        <v>92.110410468749379</v>
      </c>
      <c r="AH454" s="31">
        <f t="shared" si="283"/>
        <v>-133.22530222795021</v>
      </c>
      <c r="AI454" s="31">
        <f t="shared" si="284"/>
        <v>-89.999987501510745</v>
      </c>
      <c r="AJ454" s="31">
        <f t="shared" si="285"/>
        <v>57.209462913599829</v>
      </c>
      <c r="AK454" s="31">
        <f t="shared" si="286"/>
        <v>89.920995901034829</v>
      </c>
      <c r="AL454" s="32">
        <f t="shared" si="287"/>
        <v>-26.761044867398173</v>
      </c>
      <c r="AM454" s="31">
        <f t="shared" si="288"/>
        <v>-87.36838048669901</v>
      </c>
      <c r="AN454" s="31">
        <f t="shared" si="289"/>
        <v>-10.666473712999174</v>
      </c>
      <c r="AO454" s="31">
        <f t="shared" si="290"/>
        <v>-87.447372087174926</v>
      </c>
      <c r="AP454" s="30">
        <f t="shared" si="306"/>
        <v>23.609121289162623</v>
      </c>
      <c r="AQ454" s="30">
        <f t="shared" si="307"/>
        <v>-26.68237036067254</v>
      </c>
      <c r="AR454" s="31">
        <f t="shared" si="291"/>
        <v>-42.766237123450551</v>
      </c>
      <c r="AS454" s="33">
        <f t="shared" si="292"/>
        <v>-225.61888464382145</v>
      </c>
      <c r="AT454" s="31">
        <f t="shared" si="293"/>
        <v>4.3473297869637202E-5</v>
      </c>
      <c r="AU454" s="31">
        <f t="shared" si="294"/>
        <v>0.18127645845539922</v>
      </c>
      <c r="AV454" s="32">
        <f t="shared" si="295"/>
        <v>-9.3322792041360415E-8</v>
      </c>
      <c r="AW454" s="31">
        <f t="shared" si="296"/>
        <v>-8.3989372366019745E-3</v>
      </c>
      <c r="AX454" s="34">
        <f t="shared" si="297"/>
        <v>4.3379975077595841E-5</v>
      </c>
      <c r="AY454" s="35">
        <f t="shared" si="298"/>
        <v>0.17287752121879724</v>
      </c>
      <c r="AZ454" s="10">
        <f t="shared" si="299"/>
        <v>-42.766193743475476</v>
      </c>
      <c r="BA454" s="10">
        <f t="shared" si="300"/>
        <v>-225.44600712260265</v>
      </c>
      <c r="BB454" s="10">
        <f t="shared" si="301"/>
        <v>-45.446007122602651</v>
      </c>
      <c r="BC454" s="37"/>
      <c r="BD454" s="46">
        <f t="shared" si="302"/>
        <v>-43</v>
      </c>
      <c r="BE454" s="46">
        <f t="shared" si="303"/>
        <v>-225</v>
      </c>
      <c r="BF454" s="46">
        <f t="shared" si="304"/>
        <v>-45</v>
      </c>
    </row>
    <row r="455" spans="22:58" x14ac:dyDescent="0.2">
      <c r="V455" s="29">
        <v>5.5100000000000504</v>
      </c>
      <c r="W455" s="38">
        <f t="shared" si="274"/>
        <v>3235936.5692966641</v>
      </c>
      <c r="X455" s="30">
        <f t="shared" si="308"/>
        <v>-0.43247621687911453</v>
      </c>
      <c r="Y455" s="31">
        <f t="shared" si="275"/>
        <v>-64.17640270695307</v>
      </c>
      <c r="Z455" s="31">
        <f t="shared" si="276"/>
        <v>-89.964575598237985</v>
      </c>
      <c r="AA455" s="31">
        <f t="shared" si="277"/>
        <v>33.201916316397011</v>
      </c>
      <c r="AB455" s="31">
        <f t="shared" si="278"/>
        <v>-88.746681495592384</v>
      </c>
      <c r="AC455" s="31">
        <f t="shared" si="279"/>
        <v>2.4658663841044923</v>
      </c>
      <c r="AD455" s="31">
        <f t="shared" si="280"/>
        <v>41.16240721191658</v>
      </c>
      <c r="AE455" s="31">
        <f t="shared" si="281"/>
        <v>-28.941096223330675</v>
      </c>
      <c r="AF455" s="31">
        <f t="shared" si="282"/>
        <v>-137.54884988191378</v>
      </c>
      <c r="AG455" s="31">
        <f t="shared" si="305"/>
        <v>92.110410468749379</v>
      </c>
      <c r="AH455" s="31">
        <f t="shared" si="283"/>
        <v>-133.42530222795023</v>
      </c>
      <c r="AI455" s="31">
        <f t="shared" si="284"/>
        <v>-89.999987786011104</v>
      </c>
      <c r="AJ455" s="31">
        <f t="shared" si="285"/>
        <v>57.409462541960146</v>
      </c>
      <c r="AK455" s="31">
        <f t="shared" si="286"/>
        <v>89.922794251680898</v>
      </c>
      <c r="AL455" s="32">
        <f t="shared" si="287"/>
        <v>-26.960632784597394</v>
      </c>
      <c r="AM455" s="31">
        <f t="shared" si="288"/>
        <v>-87.428202096952162</v>
      </c>
      <c r="AN455" s="31">
        <f t="shared" si="289"/>
        <v>-10.866062001838095</v>
      </c>
      <c r="AO455" s="31">
        <f t="shared" si="290"/>
        <v>-87.505395631282369</v>
      </c>
      <c r="AP455" s="30">
        <f t="shared" si="306"/>
        <v>23.609121289162623</v>
      </c>
      <c r="AQ455" s="30">
        <f t="shared" si="307"/>
        <v>-26.68237036067254</v>
      </c>
      <c r="AR455" s="31">
        <f t="shared" si="291"/>
        <v>-42.880407296678683</v>
      </c>
      <c r="AS455" s="33">
        <f t="shared" si="292"/>
        <v>-225.05424551319615</v>
      </c>
      <c r="AT455" s="31">
        <f t="shared" si="293"/>
        <v>4.5522120539023847E-5</v>
      </c>
      <c r="AU455" s="31">
        <f t="shared" si="294"/>
        <v>0.18549890043259187</v>
      </c>
      <c r="AV455" s="32">
        <f t="shared" si="295"/>
        <v>-9.7720958516142741E-8</v>
      </c>
      <c r="AW455" s="31">
        <f t="shared" si="296"/>
        <v>-8.5945736139194113E-3</v>
      </c>
      <c r="AX455" s="34">
        <f t="shared" si="297"/>
        <v>4.5424399580507704E-5</v>
      </c>
      <c r="AY455" s="35">
        <f t="shared" si="298"/>
        <v>0.17690432681867246</v>
      </c>
      <c r="AZ455" s="10">
        <f t="shared" si="299"/>
        <v>-42.880361872279103</v>
      </c>
      <c r="BA455" s="10">
        <f t="shared" si="300"/>
        <v>-224.87734118637746</v>
      </c>
      <c r="BB455" s="10">
        <f t="shared" si="301"/>
        <v>-44.877341186377464</v>
      </c>
      <c r="BC455" s="37"/>
      <c r="BD455" s="46">
        <f t="shared" si="302"/>
        <v>-43</v>
      </c>
      <c r="BE455" s="46">
        <f t="shared" si="303"/>
        <v>-225</v>
      </c>
      <c r="BF455" s="46">
        <f t="shared" si="304"/>
        <v>-45</v>
      </c>
    </row>
    <row r="456" spans="22:58" x14ac:dyDescent="0.2">
      <c r="V456" s="29">
        <v>5.5200000000000502</v>
      </c>
      <c r="W456" s="36">
        <f t="shared" si="274"/>
        <v>3311311.2148262952</v>
      </c>
      <c r="X456" s="30">
        <f t="shared" si="308"/>
        <v>-0.43247621687911453</v>
      </c>
      <c r="Y456" s="31">
        <f t="shared" si="275"/>
        <v>-64.376402632234559</v>
      </c>
      <c r="Z456" s="31">
        <f t="shared" si="276"/>
        <v>-89.965381955869532</v>
      </c>
      <c r="AA456" s="31">
        <f t="shared" si="277"/>
        <v>33.40182280136743</v>
      </c>
      <c r="AB456" s="31">
        <f t="shared" si="278"/>
        <v>-88.775201716220195</v>
      </c>
      <c r="AC456" s="31">
        <f t="shared" si="279"/>
        <v>2.553643665259004</v>
      </c>
      <c r="AD456" s="31">
        <f t="shared" si="280"/>
        <v>41.817088890162168</v>
      </c>
      <c r="AE456" s="31">
        <f t="shared" si="281"/>
        <v>-28.853412382487235</v>
      </c>
      <c r="AF456" s="31">
        <f t="shared" si="282"/>
        <v>-136.92349478192756</v>
      </c>
      <c r="AG456" s="31">
        <f t="shared" si="305"/>
        <v>92.110410468749379</v>
      </c>
      <c r="AH456" s="31">
        <f t="shared" si="283"/>
        <v>-133.62530222795019</v>
      </c>
      <c r="AI456" s="31">
        <f t="shared" si="284"/>
        <v>-89.999988064035435</v>
      </c>
      <c r="AJ456" s="31">
        <f t="shared" si="285"/>
        <v>57.609462187046944</v>
      </c>
      <c r="AK456" s="31">
        <f t="shared" si="286"/>
        <v>89.924551667015564</v>
      </c>
      <c r="AL456" s="32">
        <f t="shared" si="287"/>
        <v>-27.160239212073854</v>
      </c>
      <c r="AM456" s="31">
        <f t="shared" si="288"/>
        <v>-87.486667423303317</v>
      </c>
      <c r="AN456" s="31">
        <f t="shared" si="289"/>
        <v>-11.065668784227718</v>
      </c>
      <c r="AO456" s="31">
        <f t="shared" si="290"/>
        <v>-87.562103820323188</v>
      </c>
      <c r="AP456" s="30">
        <f t="shared" si="306"/>
        <v>23.609121289162623</v>
      </c>
      <c r="AQ456" s="30">
        <f t="shared" si="307"/>
        <v>-26.68237036067254</v>
      </c>
      <c r="AR456" s="31">
        <f t="shared" si="291"/>
        <v>-42.992330238224866</v>
      </c>
      <c r="AS456" s="33">
        <f t="shared" si="292"/>
        <v>-224.48559860225075</v>
      </c>
      <c r="AT456" s="31">
        <f t="shared" si="293"/>
        <v>4.7667500210492489E-5</v>
      </c>
      <c r="AU456" s="31">
        <f t="shared" si="294"/>
        <v>0.1898196936319437</v>
      </c>
      <c r="AV456" s="32">
        <f t="shared" si="295"/>
        <v>-1.0232640525587225E-7</v>
      </c>
      <c r="AW456" s="31">
        <f t="shared" si="296"/>
        <v>-8.79476694765601E-3</v>
      </c>
      <c r="AX456" s="34">
        <f t="shared" si="297"/>
        <v>4.7565173805236617E-5</v>
      </c>
      <c r="AY456" s="35">
        <f t="shared" si="298"/>
        <v>0.18102492668428768</v>
      </c>
      <c r="AZ456" s="10">
        <f t="shared" si="299"/>
        <v>-42.992282673051058</v>
      </c>
      <c r="BA456" s="10">
        <f t="shared" si="300"/>
        <v>-224.30457367556644</v>
      </c>
      <c r="BB456" s="10">
        <f t="shared" si="301"/>
        <v>-44.304573675566445</v>
      </c>
      <c r="BC456" s="48"/>
      <c r="BD456" s="46">
        <f t="shared" si="302"/>
        <v>-43</v>
      </c>
      <c r="BE456" s="46">
        <f t="shared" si="303"/>
        <v>-224</v>
      </c>
      <c r="BF456" s="46">
        <f t="shared" si="304"/>
        <v>-44</v>
      </c>
    </row>
    <row r="457" spans="22:58" x14ac:dyDescent="0.2">
      <c r="V457" s="29">
        <v>5.53000000000005</v>
      </c>
      <c r="W457" s="38">
        <f t="shared" si="274"/>
        <v>3388441.5613924181</v>
      </c>
      <c r="X457" s="30">
        <f t="shared" si="308"/>
        <v>-0.43247621687911453</v>
      </c>
      <c r="Y457" s="31">
        <f t="shared" si="275"/>
        <v>-64.576402560878961</v>
      </c>
      <c r="Z457" s="31">
        <f t="shared" si="276"/>
        <v>-89.966169958573744</v>
      </c>
      <c r="AA457" s="31">
        <f t="shared" si="277"/>
        <v>33.60173349332775</v>
      </c>
      <c r="AB457" s="31">
        <f t="shared" si="278"/>
        <v>-88.80307332395914</v>
      </c>
      <c r="AC457" s="31">
        <f t="shared" si="279"/>
        <v>2.6436950311180016</v>
      </c>
      <c r="AD457" s="31">
        <f t="shared" si="280"/>
        <v>42.473443897847844</v>
      </c>
      <c r="AE457" s="31">
        <f t="shared" si="281"/>
        <v>-28.763450253312321</v>
      </c>
      <c r="AF457" s="31">
        <f t="shared" si="282"/>
        <v>-136.29579938468504</v>
      </c>
      <c r="AG457" s="31">
        <f t="shared" si="305"/>
        <v>92.110410468749379</v>
      </c>
      <c r="AH457" s="31">
        <f t="shared" si="283"/>
        <v>-133.8253022279502</v>
      </c>
      <c r="AI457" s="31">
        <f t="shared" si="284"/>
        <v>-89.99998833573116</v>
      </c>
      <c r="AJ457" s="31">
        <f t="shared" si="285"/>
        <v>57.809461848107453</v>
      </c>
      <c r="AK457" s="31">
        <f t="shared" si="286"/>
        <v>89.926269078830472</v>
      </c>
      <c r="AL457" s="32">
        <f t="shared" si="287"/>
        <v>-27.359863319933794</v>
      </c>
      <c r="AM457" s="31">
        <f t="shared" si="288"/>
        <v>-87.543806977552961</v>
      </c>
      <c r="AN457" s="31">
        <f t="shared" si="289"/>
        <v>-11.265293231027165</v>
      </c>
      <c r="AO457" s="31">
        <f t="shared" si="290"/>
        <v>-87.617526234453649</v>
      </c>
      <c r="AP457" s="30">
        <f t="shared" si="306"/>
        <v>23.609121289162623</v>
      </c>
      <c r="AQ457" s="30">
        <f t="shared" si="307"/>
        <v>-26.68237036067254</v>
      </c>
      <c r="AR457" s="31">
        <f t="shared" si="291"/>
        <v>-43.101992555849407</v>
      </c>
      <c r="AS457" s="33">
        <f t="shared" si="292"/>
        <v>-223.91332561913867</v>
      </c>
      <c r="AT457" s="31">
        <f t="shared" si="293"/>
        <v>4.9913987376300934E-5</v>
      </c>
      <c r="AU457" s="31">
        <f t="shared" si="294"/>
        <v>0.19424112879851135</v>
      </c>
      <c r="AV457" s="32">
        <f t="shared" si="295"/>
        <v>-1.0714890089823534E-7</v>
      </c>
      <c r="AW457" s="31">
        <f t="shared" si="296"/>
        <v>-8.9996233829476684E-3</v>
      </c>
      <c r="AX457" s="34">
        <f t="shared" si="297"/>
        <v>4.9806838475402699E-5</v>
      </c>
      <c r="AY457" s="35">
        <f t="shared" si="298"/>
        <v>0.1852415054155637</v>
      </c>
      <c r="AZ457" s="10">
        <f t="shared" si="299"/>
        <v>-43.101942749010931</v>
      </c>
      <c r="BA457" s="10">
        <f t="shared" si="300"/>
        <v>-223.7280841137231</v>
      </c>
      <c r="BB457" s="10">
        <f t="shared" si="301"/>
        <v>-43.728084113723099</v>
      </c>
      <c r="BC457" s="37"/>
      <c r="BD457" s="46">
        <f t="shared" si="302"/>
        <v>-43</v>
      </c>
      <c r="BE457" s="46">
        <f t="shared" si="303"/>
        <v>-224</v>
      </c>
      <c r="BF457" s="46">
        <f t="shared" si="304"/>
        <v>-44</v>
      </c>
    </row>
    <row r="458" spans="22:58" x14ac:dyDescent="0.2">
      <c r="V458" s="29">
        <v>5.5400000000000498</v>
      </c>
      <c r="W458" s="38">
        <f t="shared" si="274"/>
        <v>3467368.5045257183</v>
      </c>
      <c r="X458" s="30">
        <f t="shared" si="308"/>
        <v>-0.43247621687911453</v>
      </c>
      <c r="Y458" s="31">
        <f t="shared" si="275"/>
        <v>-64.776402492734888</v>
      </c>
      <c r="Z458" s="31">
        <f t="shared" si="276"/>
        <v>-89.966940024158873</v>
      </c>
      <c r="AA458" s="31">
        <f t="shared" si="277"/>
        <v>33.80164820309755</v>
      </c>
      <c r="AB458" s="31">
        <f t="shared" si="278"/>
        <v>-88.830311043911152</v>
      </c>
      <c r="AC458" s="31">
        <f t="shared" si="279"/>
        <v>2.7360309215926568</v>
      </c>
      <c r="AD458" s="31">
        <f t="shared" si="280"/>
        <v>43.131131232933562</v>
      </c>
      <c r="AE458" s="31">
        <f t="shared" si="281"/>
        <v>-28.671199584923791</v>
      </c>
      <c r="AF458" s="31">
        <f t="shared" si="282"/>
        <v>-135.66611983513644</v>
      </c>
      <c r="AG458" s="31">
        <f t="shared" si="305"/>
        <v>92.110410468749379</v>
      </c>
      <c r="AH458" s="31">
        <f t="shared" si="283"/>
        <v>-134.02530222795019</v>
      </c>
      <c r="AI458" s="31">
        <f t="shared" si="284"/>
        <v>-89.999988601242322</v>
      </c>
      <c r="AJ458" s="31">
        <f t="shared" si="285"/>
        <v>58.009461524422726</v>
      </c>
      <c r="AK458" s="31">
        <f t="shared" si="286"/>
        <v>89.927947397707726</v>
      </c>
      <c r="AL458" s="32">
        <f t="shared" si="287"/>
        <v>-27.559504315353468</v>
      </c>
      <c r="AM458" s="31">
        <f t="shared" si="288"/>
        <v>-87.599650600963102</v>
      </c>
      <c r="AN458" s="31">
        <f t="shared" si="289"/>
        <v>-11.464934550131556</v>
      </c>
      <c r="AO458" s="31">
        <f t="shared" si="290"/>
        <v>-87.671691804497698</v>
      </c>
      <c r="AP458" s="30">
        <f t="shared" si="306"/>
        <v>23.609121289162623</v>
      </c>
      <c r="AQ458" s="30">
        <f t="shared" si="307"/>
        <v>-26.68237036067254</v>
      </c>
      <c r="AR458" s="31">
        <f t="shared" si="291"/>
        <v>-43.209383206565263</v>
      </c>
      <c r="AS458" s="33">
        <f t="shared" si="292"/>
        <v>-223.33781163963414</v>
      </c>
      <c r="AT458" s="31">
        <f t="shared" si="293"/>
        <v>5.2266346974138173E-5</v>
      </c>
      <c r="AU458" s="31">
        <f t="shared" si="294"/>
        <v>0.1987655500249865</v>
      </c>
      <c r="AV458" s="32">
        <f t="shared" si="295"/>
        <v>-1.1219867213650845E-7</v>
      </c>
      <c r="AW458" s="31">
        <f t="shared" si="296"/>
        <v>-9.2092515373669998E-3</v>
      </c>
      <c r="AX458" s="34">
        <f t="shared" si="297"/>
        <v>5.2154148302001663E-5</v>
      </c>
      <c r="AY458" s="35">
        <f t="shared" si="298"/>
        <v>0.18955629848761951</v>
      </c>
      <c r="AZ458" s="10">
        <f t="shared" si="299"/>
        <v>-43.209331052416964</v>
      </c>
      <c r="BA458" s="10">
        <f t="shared" si="300"/>
        <v>-223.14825534114652</v>
      </c>
      <c r="BB458" s="10">
        <f t="shared" si="301"/>
        <v>-43.148255341146523</v>
      </c>
      <c r="BC458" s="37"/>
      <c r="BD458" s="46">
        <f t="shared" si="302"/>
        <v>-43</v>
      </c>
      <c r="BE458" s="46">
        <f t="shared" si="303"/>
        <v>-223</v>
      </c>
      <c r="BF458" s="46">
        <f t="shared" si="304"/>
        <v>-43</v>
      </c>
    </row>
    <row r="459" spans="22:58" x14ac:dyDescent="0.2">
      <c r="V459" s="29">
        <v>5.5500000000000496</v>
      </c>
      <c r="W459" s="36">
        <f t="shared" si="274"/>
        <v>3548133.8923361655</v>
      </c>
      <c r="X459" s="30">
        <f t="shared" si="308"/>
        <v>-0.43247621687911453</v>
      </c>
      <c r="Y459" s="31">
        <f t="shared" si="275"/>
        <v>-64.976402427657789</v>
      </c>
      <c r="Z459" s="31">
        <f t="shared" si="276"/>
        <v>-89.967692560922771</v>
      </c>
      <c r="AA459" s="31">
        <f t="shared" si="277"/>
        <v>34.001566749996407</v>
      </c>
      <c r="AB459" s="31">
        <f t="shared" si="278"/>
        <v>-88.856929268603238</v>
      </c>
      <c r="AC459" s="31">
        <f t="shared" si="279"/>
        <v>2.8306594119192754</v>
      </c>
      <c r="AD459" s="31">
        <f t="shared" si="280"/>
        <v>43.789806397280479</v>
      </c>
      <c r="AE459" s="31">
        <f t="shared" si="281"/>
        <v>-28.576652482621217</v>
      </c>
      <c r="AF459" s="31">
        <f t="shared" si="282"/>
        <v>-135.03481543224552</v>
      </c>
      <c r="AG459" s="31">
        <f t="shared" si="305"/>
        <v>92.110410468749379</v>
      </c>
      <c r="AH459" s="31">
        <f t="shared" si="283"/>
        <v>-134.22530222795015</v>
      </c>
      <c r="AI459" s="31">
        <f t="shared" si="284"/>
        <v>-89.999988860709735</v>
      </c>
      <c r="AJ459" s="31">
        <f t="shared" si="285"/>
        <v>58.209461215306192</v>
      </c>
      <c r="AK459" s="31">
        <f t="shared" si="286"/>
        <v>89.929587513502696</v>
      </c>
      <c r="AL459" s="32">
        <f t="shared" si="287"/>
        <v>-27.759161440935436</v>
      </c>
      <c r="AM459" s="31">
        <f t="shared" si="288"/>
        <v>-87.654227477929894</v>
      </c>
      <c r="AN459" s="31">
        <f t="shared" si="289"/>
        <v>-11.664591984830018</v>
      </c>
      <c r="AO459" s="31">
        <f t="shared" si="290"/>
        <v>-87.724628825136932</v>
      </c>
      <c r="AP459" s="30">
        <f t="shared" si="306"/>
        <v>23.609121289162623</v>
      </c>
      <c r="AQ459" s="30">
        <f t="shared" si="307"/>
        <v>-26.68237036067254</v>
      </c>
      <c r="AR459" s="31">
        <f t="shared" si="291"/>
        <v>-43.314493538961159</v>
      </c>
      <c r="AS459" s="33">
        <f t="shared" si="292"/>
        <v>-222.75944425738246</v>
      </c>
      <c r="AT459" s="31">
        <f t="shared" si="293"/>
        <v>5.4729568496224221E-5</v>
      </c>
      <c r="AU459" s="31">
        <f t="shared" si="294"/>
        <v>0.2033953559935604</v>
      </c>
      <c r="AV459" s="32">
        <f t="shared" si="295"/>
        <v>-1.1748643264938627E-7</v>
      </c>
      <c r="AW459" s="31">
        <f t="shared" si="296"/>
        <v>-9.4237625585137739E-3</v>
      </c>
      <c r="AX459" s="34">
        <f t="shared" si="297"/>
        <v>5.4612082063574833E-5</v>
      </c>
      <c r="AY459" s="35">
        <f t="shared" si="298"/>
        <v>0.19397159343504664</v>
      </c>
      <c r="AZ459" s="10">
        <f t="shared" si="299"/>
        <v>-43.314438926879099</v>
      </c>
      <c r="BA459" s="10">
        <f t="shared" si="300"/>
        <v>-222.56547266394742</v>
      </c>
      <c r="BB459" s="10">
        <f t="shared" si="301"/>
        <v>-42.565472663947418</v>
      </c>
      <c r="BC459" s="48"/>
      <c r="BD459" s="46">
        <f t="shared" si="302"/>
        <v>-43</v>
      </c>
      <c r="BE459" s="46">
        <f t="shared" si="303"/>
        <v>-223</v>
      </c>
      <c r="BF459" s="46">
        <f t="shared" si="304"/>
        <v>-43</v>
      </c>
    </row>
    <row r="460" spans="22:58" x14ac:dyDescent="0.2">
      <c r="V460" s="29">
        <v>5.5600000000000502</v>
      </c>
      <c r="W460" s="38">
        <f t="shared" si="274"/>
        <v>3630780.5477014398</v>
      </c>
      <c r="X460" s="30">
        <f t="shared" si="308"/>
        <v>-0.43247621687911453</v>
      </c>
      <c r="Y460" s="31">
        <f t="shared" si="275"/>
        <v>-65.176402365509659</v>
      </c>
      <c r="Z460" s="31">
        <f t="shared" si="276"/>
        <v>-89.968427967869374</v>
      </c>
      <c r="AA460" s="31">
        <f t="shared" si="277"/>
        <v>34.201488961462601</v>
      </c>
      <c r="AB460" s="31">
        <f t="shared" si="278"/>
        <v>-88.882942065383901</v>
      </c>
      <c r="AC460" s="31">
        <f t="shared" si="279"/>
        <v>2.92758617875494</v>
      </c>
      <c r="AD460" s="31">
        <f t="shared" si="280"/>
        <v>44.449122289632342</v>
      </c>
      <c r="AE460" s="31">
        <f t="shared" si="281"/>
        <v>-28.479803442171228</v>
      </c>
      <c r="AF460" s="31">
        <f t="shared" si="282"/>
        <v>-134.40224774362093</v>
      </c>
      <c r="AG460" s="31">
        <f t="shared" si="305"/>
        <v>92.110410468749379</v>
      </c>
      <c r="AH460" s="31">
        <f t="shared" si="283"/>
        <v>-134.42530222795017</v>
      </c>
      <c r="AI460" s="31">
        <f t="shared" si="284"/>
        <v>-89.999989114270932</v>
      </c>
      <c r="AJ460" s="31">
        <f t="shared" si="285"/>
        <v>58.409460920102191</v>
      </c>
      <c r="AK460" s="31">
        <f t="shared" si="286"/>
        <v>89.931190295815711</v>
      </c>
      <c r="AL460" s="32">
        <f t="shared" si="287"/>
        <v>-27.958833973136606</v>
      </c>
      <c r="AM460" s="31">
        <f t="shared" si="288"/>
        <v>-87.707566149450031</v>
      </c>
      <c r="AN460" s="31">
        <f t="shared" si="289"/>
        <v>-11.864264812235206</v>
      </c>
      <c r="AO460" s="31">
        <f t="shared" si="290"/>
        <v>-87.776364967905252</v>
      </c>
      <c r="AP460" s="30">
        <f t="shared" si="306"/>
        <v>23.609121289162623</v>
      </c>
      <c r="AQ460" s="30">
        <f t="shared" si="307"/>
        <v>-26.68237036067254</v>
      </c>
      <c r="AR460" s="31">
        <f t="shared" si="291"/>
        <v>-43.417317325916358</v>
      </c>
      <c r="AS460" s="33">
        <f t="shared" si="292"/>
        <v>-222.17861271152617</v>
      </c>
      <c r="AT460" s="31">
        <f t="shared" si="293"/>
        <v>5.7308876578557232E-5</v>
      </c>
      <c r="AU460" s="31">
        <f t="shared" si="294"/>
        <v>0.20813300124665893</v>
      </c>
      <c r="AV460" s="32">
        <f t="shared" si="295"/>
        <v>-1.2302339853022578E-7</v>
      </c>
      <c r="AW460" s="31">
        <f t="shared" si="296"/>
        <v>-9.6432701829467348E-3</v>
      </c>
      <c r="AX460" s="34">
        <f t="shared" si="297"/>
        <v>5.7185853180027009E-5</v>
      </c>
      <c r="AY460" s="35">
        <f t="shared" si="298"/>
        <v>0.1984897310637122</v>
      </c>
      <c r="AZ460" s="10">
        <f t="shared" si="299"/>
        <v>-43.417260140063178</v>
      </c>
      <c r="BA460" s="10">
        <f t="shared" si="300"/>
        <v>-221.98012298046245</v>
      </c>
      <c r="BB460" s="10">
        <f t="shared" si="301"/>
        <v>-41.980122980462454</v>
      </c>
      <c r="BC460" s="37"/>
      <c r="BD460" s="46">
        <f t="shared" si="302"/>
        <v>-43</v>
      </c>
      <c r="BE460" s="46">
        <f t="shared" si="303"/>
        <v>-222</v>
      </c>
      <c r="BF460" s="46">
        <f t="shared" si="304"/>
        <v>-42</v>
      </c>
    </row>
    <row r="461" spans="22:58" x14ac:dyDescent="0.2">
      <c r="V461" s="29">
        <v>5.57000000000005</v>
      </c>
      <c r="W461" s="38">
        <f t="shared" si="274"/>
        <v>3715352.2909721546</v>
      </c>
      <c r="X461" s="30">
        <f t="shared" si="308"/>
        <v>-0.43247621687911453</v>
      </c>
      <c r="Y461" s="31">
        <f t="shared" si="275"/>
        <v>-65.376402306158624</v>
      </c>
      <c r="Z461" s="31">
        <f t="shared" si="276"/>
        <v>-89.969146634920193</v>
      </c>
      <c r="AA461" s="31">
        <f t="shared" si="277"/>
        <v>34.401414672688844</v>
      </c>
      <c r="AB461" s="31">
        <f t="shared" si="278"/>
        <v>-88.908363183662814</v>
      </c>
      <c r="AC461" s="31">
        <f t="shared" si="279"/>
        <v>3.0268144762360976</v>
      </c>
      <c r="AD461" s="31">
        <f t="shared" si="280"/>
        <v>45.108730115277176</v>
      </c>
      <c r="AE461" s="31">
        <f t="shared" si="281"/>
        <v>-28.380649374112792</v>
      </c>
      <c r="AF461" s="31">
        <f t="shared" si="282"/>
        <v>-133.76877970330582</v>
      </c>
      <c r="AG461" s="31">
        <f t="shared" si="305"/>
        <v>92.110410468749379</v>
      </c>
      <c r="AH461" s="31">
        <f t="shared" si="283"/>
        <v>-134.62530222795016</v>
      </c>
      <c r="AI461" s="31">
        <f t="shared" si="284"/>
        <v>-89.99998936206039</v>
      </c>
      <c r="AJ461" s="31">
        <f t="shared" si="285"/>
        <v>58.609460638184501</v>
      </c>
      <c r="AK461" s="31">
        <f t="shared" si="286"/>
        <v>89.932756594453139</v>
      </c>
      <c r="AL461" s="32">
        <f t="shared" si="287"/>
        <v>-28.158521220765</v>
      </c>
      <c r="AM461" s="31">
        <f t="shared" si="288"/>
        <v>-87.759694526378553</v>
      </c>
      <c r="AN461" s="31">
        <f t="shared" si="289"/>
        <v>-12.063952341781278</v>
      </c>
      <c r="AO461" s="31">
        <f t="shared" si="290"/>
        <v>-87.826927293985804</v>
      </c>
      <c r="AP461" s="30">
        <f t="shared" si="306"/>
        <v>23.609121289162623</v>
      </c>
      <c r="AQ461" s="30">
        <f t="shared" si="307"/>
        <v>-26.68237036067254</v>
      </c>
      <c r="AR461" s="31">
        <f t="shared" si="291"/>
        <v>-43.517850787403987</v>
      </c>
      <c r="AS461" s="33">
        <f t="shared" si="292"/>
        <v>-221.59570699729164</v>
      </c>
      <c r="AT461" s="31">
        <f t="shared" si="293"/>
        <v>6.0009742062585134E-5</v>
      </c>
      <c r="AU461" s="31">
        <f t="shared" si="294"/>
        <v>0.2129809974872168</v>
      </c>
      <c r="AV461" s="32">
        <f t="shared" si="295"/>
        <v>-1.2882131335956539E-7</v>
      </c>
      <c r="AW461" s="31">
        <f t="shared" si="296"/>
        <v>-9.8678907964880463E-3</v>
      </c>
      <c r="AX461" s="34">
        <f t="shared" si="297"/>
        <v>5.9880920749225571E-5</v>
      </c>
      <c r="AY461" s="35">
        <f t="shared" si="298"/>
        <v>0.20311310669072874</v>
      </c>
      <c r="AZ461" s="10">
        <f t="shared" si="299"/>
        <v>-43.517790906483235</v>
      </c>
      <c r="BA461" s="10">
        <f t="shared" si="300"/>
        <v>-221.39259389060092</v>
      </c>
      <c r="BB461" s="10">
        <f t="shared" si="301"/>
        <v>-41.392593890600921</v>
      </c>
      <c r="BC461" s="37"/>
      <c r="BD461" s="46">
        <f t="shared" si="302"/>
        <v>-44</v>
      </c>
      <c r="BE461" s="46">
        <f t="shared" si="303"/>
        <v>-221</v>
      </c>
      <c r="BF461" s="46">
        <f t="shared" si="304"/>
        <v>-41</v>
      </c>
    </row>
    <row r="462" spans="22:58" x14ac:dyDescent="0.2">
      <c r="V462" s="29">
        <v>5.5800000000000498</v>
      </c>
      <c r="W462" s="36">
        <f t="shared" si="274"/>
        <v>3801893.9632060509</v>
      </c>
      <c r="X462" s="30">
        <f t="shared" si="308"/>
        <v>-0.43247621687911453</v>
      </c>
      <c r="Y462" s="31">
        <f t="shared" si="275"/>
        <v>-65.576402249478861</v>
      </c>
      <c r="Z462" s="31">
        <f t="shared" si="276"/>
        <v>-89.969848943121093</v>
      </c>
      <c r="AA462" s="31">
        <f t="shared" si="277"/>
        <v>34.601343726274422</v>
      </c>
      <c r="AB462" s="31">
        <f t="shared" si="278"/>
        <v>-88.93320606199643</v>
      </c>
      <c r="AC462" s="31">
        <f t="shared" si="279"/>
        <v>3.1283451222142125</v>
      </c>
      <c r="AD462" s="31">
        <f t="shared" si="280"/>
        <v>45.768280306608396</v>
      </c>
      <c r="AE462" s="31">
        <f t="shared" si="281"/>
        <v>-28.279189617869335</v>
      </c>
      <c r="AF462" s="31">
        <f t="shared" si="282"/>
        <v>-133.13477469850912</v>
      </c>
      <c r="AG462" s="31">
        <f t="shared" si="305"/>
        <v>92.110410468749379</v>
      </c>
      <c r="AH462" s="31">
        <f t="shared" si="283"/>
        <v>-134.82530222795015</v>
      </c>
      <c r="AI462" s="31">
        <f t="shared" si="284"/>
        <v>-89.999989604209446</v>
      </c>
      <c r="AJ462" s="31">
        <f t="shared" si="285"/>
        <v>58.8094603689552</v>
      </c>
      <c r="AK462" s="31">
        <f t="shared" si="286"/>
        <v>89.934287239877875</v>
      </c>
      <c r="AL462" s="32">
        <f t="shared" si="287"/>
        <v>-28.358222523542594</v>
      </c>
      <c r="AM462" s="31">
        <f t="shared" si="288"/>
        <v>-87.81063990247678</v>
      </c>
      <c r="AN462" s="31">
        <f t="shared" si="289"/>
        <v>-12.263653913788161</v>
      </c>
      <c r="AO462" s="31">
        <f t="shared" si="290"/>
        <v>-87.876342266808351</v>
      </c>
      <c r="AP462" s="30">
        <f t="shared" si="306"/>
        <v>23.609121289162623</v>
      </c>
      <c r="AQ462" s="30">
        <f t="shared" si="307"/>
        <v>-26.68237036067254</v>
      </c>
      <c r="AR462" s="31">
        <f t="shared" si="291"/>
        <v>-43.616092603167417</v>
      </c>
      <c r="AS462" s="33">
        <f t="shared" si="292"/>
        <v>-221.01111696531746</v>
      </c>
      <c r="AT462" s="31">
        <f t="shared" si="293"/>
        <v>6.2837893614152668E-5</v>
      </c>
      <c r="AU462" s="31">
        <f t="shared" si="294"/>
        <v>0.21794191490918147</v>
      </c>
      <c r="AV462" s="32">
        <f t="shared" si="295"/>
        <v>-1.348924723133172E-7</v>
      </c>
      <c r="AW462" s="31">
        <f t="shared" si="296"/>
        <v>-1.0097743495932631E-2</v>
      </c>
      <c r="AX462" s="34">
        <f t="shared" si="297"/>
        <v>6.2703001141839348E-5</v>
      </c>
      <c r="AY462" s="35">
        <f t="shared" si="298"/>
        <v>0.20784417141324885</v>
      </c>
      <c r="AZ462" s="10">
        <f t="shared" si="299"/>
        <v>-43.616029900166275</v>
      </c>
      <c r="BA462" s="10">
        <f t="shared" si="300"/>
        <v>-220.8032727939042</v>
      </c>
      <c r="BB462" s="10">
        <f t="shared" si="301"/>
        <v>-40.803272793904199</v>
      </c>
      <c r="BC462" s="48"/>
      <c r="BD462" s="46">
        <f t="shared" si="302"/>
        <v>-44</v>
      </c>
      <c r="BE462" s="46">
        <f t="shared" si="303"/>
        <v>-221</v>
      </c>
      <c r="BF462" s="46">
        <f t="shared" si="304"/>
        <v>-41</v>
      </c>
    </row>
    <row r="463" spans="22:58" x14ac:dyDescent="0.2">
      <c r="V463" s="29">
        <v>5.5900000000000496</v>
      </c>
      <c r="W463" s="38">
        <f t="shared" si="274"/>
        <v>3890451.4499432547</v>
      </c>
      <c r="X463" s="30">
        <f t="shared" si="308"/>
        <v>-0.43247621687911453</v>
      </c>
      <c r="Y463" s="31">
        <f t="shared" si="275"/>
        <v>-65.776402195350087</v>
      </c>
      <c r="Z463" s="31">
        <f t="shared" si="276"/>
        <v>-89.970535264844372</v>
      </c>
      <c r="AA463" s="31">
        <f t="shared" si="277"/>
        <v>34.801275971892707</v>
      </c>
      <c r="AB463" s="31">
        <f t="shared" si="278"/>
        <v>-88.957483835022487</v>
      </c>
      <c r="AC463" s="31">
        <f t="shared" si="279"/>
        <v>3.2321764947917404</v>
      </c>
      <c r="AD463" s="31">
        <f t="shared" si="280"/>
        <v>46.427423448671306</v>
      </c>
      <c r="AE463" s="31">
        <f t="shared" si="281"/>
        <v>-28.175425945544749</v>
      </c>
      <c r="AF463" s="31">
        <f t="shared" si="282"/>
        <v>-132.50059565119554</v>
      </c>
      <c r="AG463" s="31">
        <f t="shared" si="305"/>
        <v>92.110410468749379</v>
      </c>
      <c r="AH463" s="31">
        <f t="shared" si="283"/>
        <v>-135.02530222795014</v>
      </c>
      <c r="AI463" s="31">
        <f t="shared" si="284"/>
        <v>-89.999989840846524</v>
      </c>
      <c r="AJ463" s="31">
        <f t="shared" si="285"/>
        <v>59.009460111843204</v>
      </c>
      <c r="AK463" s="31">
        <f t="shared" si="286"/>
        <v>89.935783043649664</v>
      </c>
      <c r="AL463" s="32">
        <f t="shared" si="287"/>
        <v>-28.557937250730902</v>
      </c>
      <c r="AM463" s="31">
        <f t="shared" si="288"/>
        <v>-87.860428967248751</v>
      </c>
      <c r="AN463" s="31">
        <f t="shared" si="289"/>
        <v>-12.463368898088454</v>
      </c>
      <c r="AO463" s="31">
        <f t="shared" si="290"/>
        <v>-87.924635764445611</v>
      </c>
      <c r="AP463" s="30">
        <f t="shared" si="306"/>
        <v>23.609121289162623</v>
      </c>
      <c r="AQ463" s="30">
        <f t="shared" si="307"/>
        <v>-26.68237036067254</v>
      </c>
      <c r="AR463" s="31">
        <f t="shared" si="291"/>
        <v>-43.712043915143127</v>
      </c>
      <c r="AS463" s="33">
        <f t="shared" si="292"/>
        <v>-220.42523141564115</v>
      </c>
      <c r="AT463" s="31">
        <f t="shared" si="293"/>
        <v>6.579932986692731E-5</v>
      </c>
      <c r="AU463" s="31">
        <f t="shared" si="294"/>
        <v>0.22301838355893433</v>
      </c>
      <c r="AV463" s="32">
        <f t="shared" si="295"/>
        <v>-1.4124975880721681E-7</v>
      </c>
      <c r="AW463" s="31">
        <f t="shared" si="296"/>
        <v>-1.0332950152194566E-2</v>
      </c>
      <c r="AX463" s="34">
        <f t="shared" si="297"/>
        <v>6.5658080108120089E-5</v>
      </c>
      <c r="AY463" s="35">
        <f t="shared" si="298"/>
        <v>0.21268543340673976</v>
      </c>
      <c r="AZ463" s="10">
        <f t="shared" si="299"/>
        <v>-43.711978257063016</v>
      </c>
      <c r="BA463" s="10">
        <f t="shared" si="300"/>
        <v>-220.21254598223442</v>
      </c>
      <c r="BB463" s="10">
        <f t="shared" si="301"/>
        <v>-40.212545982234417</v>
      </c>
      <c r="BC463" s="37"/>
      <c r="BD463" s="46">
        <f t="shared" si="302"/>
        <v>-44</v>
      </c>
      <c r="BE463" s="46">
        <f t="shared" si="303"/>
        <v>-220</v>
      </c>
      <c r="BF463" s="46">
        <f t="shared" si="304"/>
        <v>-40</v>
      </c>
    </row>
    <row r="464" spans="22:58" x14ac:dyDescent="0.2">
      <c r="V464" s="29">
        <v>5.6000000000000503</v>
      </c>
      <c r="W464" s="38">
        <f t="shared" si="274"/>
        <v>3981071.7055354384</v>
      </c>
      <c r="X464" s="30">
        <f t="shared" si="308"/>
        <v>-0.43247621687911453</v>
      </c>
      <c r="Y464" s="31">
        <f t="shared" si="275"/>
        <v>-65.976402143657523</v>
      </c>
      <c r="Z464" s="31">
        <f t="shared" si="276"/>
        <v>-89.97120596398608</v>
      </c>
      <c r="AA464" s="31">
        <f t="shared" si="277"/>
        <v>35.001211265973758</v>
      </c>
      <c r="AB464" s="31">
        <f t="shared" si="278"/>
        <v>-88.981209340246039</v>
      </c>
      <c r="AC464" s="31">
        <f t="shared" si="279"/>
        <v>3.3383045391898198</v>
      </c>
      <c r="AD464" s="31">
        <f t="shared" si="280"/>
        <v>47.085811203725136</v>
      </c>
      <c r="AE464" s="31">
        <f t="shared" si="281"/>
        <v>-28.069362555373054</v>
      </c>
      <c r="AF464" s="31">
        <f t="shared" si="282"/>
        <v>-131.86660410050698</v>
      </c>
      <c r="AG464" s="31">
        <f t="shared" si="305"/>
        <v>92.110410468749379</v>
      </c>
      <c r="AH464" s="31">
        <f t="shared" si="283"/>
        <v>-135.22530222795015</v>
      </c>
      <c r="AI464" s="31">
        <f t="shared" si="284"/>
        <v>-89.999990072097106</v>
      </c>
      <c r="AJ464" s="31">
        <f t="shared" si="285"/>
        <v>59.209459866303149</v>
      </c>
      <c r="AK464" s="31">
        <f t="shared" si="286"/>
        <v>89.937244798855275</v>
      </c>
      <c r="AL464" s="32">
        <f t="shared" si="287"/>
        <v>-28.757664799817157</v>
      </c>
      <c r="AM464" s="31">
        <f t="shared" si="288"/>
        <v>-87.909087818565595</v>
      </c>
      <c r="AN464" s="31">
        <f t="shared" si="289"/>
        <v>-12.663096692714781</v>
      </c>
      <c r="AO464" s="31">
        <f t="shared" si="290"/>
        <v>-87.971833091807426</v>
      </c>
      <c r="AP464" s="30">
        <f t="shared" si="306"/>
        <v>23.609121289162623</v>
      </c>
      <c r="AQ464" s="30">
        <f t="shared" si="307"/>
        <v>-26.68237036067254</v>
      </c>
      <c r="AR464" s="31">
        <f t="shared" si="291"/>
        <v>-43.805708319597755</v>
      </c>
      <c r="AS464" s="33">
        <f t="shared" si="292"/>
        <v>-219.83843719231442</v>
      </c>
      <c r="AT464" s="31">
        <f t="shared" si="293"/>
        <v>6.8900332148151886E-5</v>
      </c>
      <c r="AU464" s="31">
        <f t="shared" si="294"/>
        <v>0.22821309472835727</v>
      </c>
      <c r="AV464" s="32">
        <f t="shared" si="295"/>
        <v>-1.479066551044319E-7</v>
      </c>
      <c r="AW464" s="31">
        <f t="shared" si="296"/>
        <v>-1.0573635474924622E-2</v>
      </c>
      <c r="AX464" s="34">
        <f t="shared" si="297"/>
        <v>6.8752425493047448E-5</v>
      </c>
      <c r="AY464" s="35">
        <f t="shared" si="298"/>
        <v>0.21763945925343264</v>
      </c>
      <c r="AZ464" s="10">
        <f t="shared" si="299"/>
        <v>-43.805639567172264</v>
      </c>
      <c r="BA464" s="10">
        <f t="shared" si="300"/>
        <v>-219.62079773306098</v>
      </c>
      <c r="BB464" s="10">
        <f t="shared" si="301"/>
        <v>-39.620797733060982</v>
      </c>
      <c r="BC464" s="37"/>
      <c r="BD464" s="46">
        <f t="shared" si="302"/>
        <v>-44</v>
      </c>
      <c r="BE464" s="46">
        <f t="shared" si="303"/>
        <v>-220</v>
      </c>
      <c r="BF464" s="46">
        <f t="shared" si="304"/>
        <v>-40</v>
      </c>
    </row>
    <row r="465" spans="22:58" x14ac:dyDescent="0.2">
      <c r="V465" s="29">
        <v>5.6100000000000501</v>
      </c>
      <c r="W465" s="36">
        <f t="shared" si="274"/>
        <v>4073802.778041604</v>
      </c>
      <c r="X465" s="30">
        <f t="shared" si="308"/>
        <v>-0.43247621687911453</v>
      </c>
      <c r="Y465" s="31">
        <f t="shared" si="275"/>
        <v>-66.176402094291504</v>
      </c>
      <c r="Z465" s="31">
        <f t="shared" si="276"/>
        <v>-89.971861396159028</v>
      </c>
      <c r="AA465" s="31">
        <f t="shared" si="277"/>
        <v>35.20114947140091</v>
      </c>
      <c r="AB465" s="31">
        <f t="shared" si="278"/>
        <v>-89.004395124679846</v>
      </c>
      <c r="AC465" s="31">
        <f t="shared" si="279"/>
        <v>3.4467227848857505</v>
      </c>
      <c r="AD465" s="31">
        <f t="shared" si="280"/>
        <v>47.743097228858652</v>
      </c>
      <c r="AE465" s="31">
        <f t="shared" si="281"/>
        <v>-27.961006054883953</v>
      </c>
      <c r="AF465" s="31">
        <f t="shared" si="282"/>
        <v>-131.23315929198023</v>
      </c>
      <c r="AG465" s="31">
        <f t="shared" si="305"/>
        <v>92.110410468749379</v>
      </c>
      <c r="AH465" s="31">
        <f t="shared" si="283"/>
        <v>-135.42530222795014</v>
      </c>
      <c r="AI465" s="31">
        <f t="shared" si="284"/>
        <v>-89.999990298083759</v>
      </c>
      <c r="AJ465" s="31">
        <f t="shared" si="285"/>
        <v>59.409459631814194</v>
      </c>
      <c r="AK465" s="31">
        <f t="shared" si="286"/>
        <v>89.938673280529073</v>
      </c>
      <c r="AL465" s="32">
        <f t="shared" si="287"/>
        <v>-28.957404595258097</v>
      </c>
      <c r="AM465" s="31">
        <f t="shared" si="288"/>
        <v>-87.956641975077275</v>
      </c>
      <c r="AN465" s="31">
        <f t="shared" si="289"/>
        <v>-12.862836722644666</v>
      </c>
      <c r="AO465" s="31">
        <f t="shared" si="290"/>
        <v>-88.017958992631961</v>
      </c>
      <c r="AP465" s="30">
        <f t="shared" si="306"/>
        <v>23.609121289162623</v>
      </c>
      <c r="AQ465" s="30">
        <f t="shared" si="307"/>
        <v>-26.68237036067254</v>
      </c>
      <c r="AR465" s="31">
        <f t="shared" si="291"/>
        <v>-43.897091849038532</v>
      </c>
      <c r="AS465" s="33">
        <f t="shared" si="292"/>
        <v>-219.25111828461218</v>
      </c>
      <c r="AT465" s="31">
        <f t="shared" si="293"/>
        <v>7.2147477790569518E-5</v>
      </c>
      <c r="AU465" s="31">
        <f t="shared" si="294"/>
        <v>0.23352880238026677</v>
      </c>
      <c r="AV465" s="32">
        <f t="shared" si="295"/>
        <v>-1.548772808886684E-7</v>
      </c>
      <c r="AW465" s="31">
        <f t="shared" si="296"/>
        <v>-1.0819927078632724E-2</v>
      </c>
      <c r="AX465" s="34">
        <f t="shared" si="297"/>
        <v>7.1992600509680852E-5</v>
      </c>
      <c r="AY465" s="35">
        <f t="shared" si="298"/>
        <v>0.22270887530163405</v>
      </c>
      <c r="AZ465" s="10">
        <f t="shared" si="299"/>
        <v>-43.897019856438021</v>
      </c>
      <c r="BA465" s="10">
        <f t="shared" si="300"/>
        <v>-219.02840940931054</v>
      </c>
      <c r="BB465" s="10">
        <f t="shared" si="301"/>
        <v>-39.028409409310541</v>
      </c>
      <c r="BC465" s="48"/>
      <c r="BD465" s="46">
        <f t="shared" si="302"/>
        <v>-44</v>
      </c>
      <c r="BE465" s="46">
        <f t="shared" si="303"/>
        <v>-219</v>
      </c>
      <c r="BF465" s="46">
        <f t="shared" si="304"/>
        <v>-39</v>
      </c>
    </row>
    <row r="466" spans="22:58" x14ac:dyDescent="0.2">
      <c r="V466" s="29">
        <v>5.6200000000000498</v>
      </c>
      <c r="W466" s="38">
        <f t="shared" si="274"/>
        <v>4168693.8347038412</v>
      </c>
      <c r="X466" s="30">
        <f t="shared" si="308"/>
        <v>-0.43247621687911453</v>
      </c>
      <c r="Y466" s="31">
        <f t="shared" si="275"/>
        <v>-66.376402047147309</v>
      </c>
      <c r="Z466" s="31">
        <f t="shared" si="276"/>
        <v>-89.972501908881384</v>
      </c>
      <c r="AA466" s="31">
        <f t="shared" si="277"/>
        <v>35.40109045722118</v>
      </c>
      <c r="AB466" s="31">
        <f t="shared" si="278"/>
        <v>-89.0270534513417</v>
      </c>
      <c r="AC466" s="31">
        <f t="shared" si="279"/>
        <v>3.5574223728668635</v>
      </c>
      <c r="AD466" s="31">
        <f t="shared" si="280"/>
        <v>48.398938080783999</v>
      </c>
      <c r="AE466" s="31">
        <f t="shared" si="281"/>
        <v>-27.850365433938375</v>
      </c>
      <c r="AF466" s="31">
        <f t="shared" si="282"/>
        <v>-130.60061727943909</v>
      </c>
      <c r="AG466" s="31">
        <f t="shared" si="305"/>
        <v>92.110410468749379</v>
      </c>
      <c r="AH466" s="31">
        <f t="shared" si="283"/>
        <v>-135.62530222795013</v>
      </c>
      <c r="AI466" s="31">
        <f t="shared" si="284"/>
        <v>-89.999990518926339</v>
      </c>
      <c r="AJ466" s="31">
        <f t="shared" si="285"/>
        <v>59.609459407878958</v>
      </c>
      <c r="AK466" s="31">
        <f t="shared" si="286"/>
        <v>89.940069246063828</v>
      </c>
      <c r="AL466" s="32">
        <f t="shared" si="287"/>
        <v>-29.157156087279237</v>
      </c>
      <c r="AM466" s="31">
        <f t="shared" si="288"/>
        <v>-88.003116388411698</v>
      </c>
      <c r="AN466" s="31">
        <f t="shared" si="289"/>
        <v>-13.062588438601029</v>
      </c>
      <c r="AO466" s="31">
        <f t="shared" si="290"/>
        <v>-88.063037661274208</v>
      </c>
      <c r="AP466" s="30">
        <f t="shared" si="306"/>
        <v>23.609121289162623</v>
      </c>
      <c r="AQ466" s="30">
        <f t="shared" si="307"/>
        <v>-26.68237036067254</v>
      </c>
      <c r="AR466" s="31">
        <f t="shared" si="291"/>
        <v>-43.986202944049325</v>
      </c>
      <c r="AS466" s="33">
        <f t="shared" si="292"/>
        <v>-218.66365494071329</v>
      </c>
      <c r="AT466" s="31">
        <f t="shared" si="293"/>
        <v>7.5547654092223893E-5</v>
      </c>
      <c r="AU466" s="31">
        <f t="shared" si="294"/>
        <v>0.23896832460697198</v>
      </c>
      <c r="AV466" s="32">
        <f t="shared" si="295"/>
        <v>-1.6217642219400237E-7</v>
      </c>
      <c r="AW466" s="31">
        <f t="shared" si="296"/>
        <v>-1.1071955550350796E-2</v>
      </c>
      <c r="AX466" s="34">
        <f t="shared" si="297"/>
        <v>7.5385477670029884E-5</v>
      </c>
      <c r="AY466" s="35">
        <f t="shared" si="298"/>
        <v>0.2278963690566212</v>
      </c>
      <c r="AZ466" s="10">
        <f t="shared" si="299"/>
        <v>-43.986127558571653</v>
      </c>
      <c r="BA466" s="10">
        <f t="shared" si="300"/>
        <v>-218.43575857165666</v>
      </c>
      <c r="BB466" s="10">
        <f t="shared" si="301"/>
        <v>-38.435758571656663</v>
      </c>
      <c r="BC466" s="37"/>
      <c r="BD466" s="46">
        <f t="shared" si="302"/>
        <v>-44</v>
      </c>
      <c r="BE466" s="46">
        <f t="shared" si="303"/>
        <v>-218</v>
      </c>
      <c r="BF466" s="46">
        <f t="shared" si="304"/>
        <v>-38</v>
      </c>
    </row>
    <row r="467" spans="22:58" x14ac:dyDescent="0.2">
      <c r="V467" s="29">
        <v>5.6300000000000496</v>
      </c>
      <c r="W467" s="38">
        <f t="shared" si="274"/>
        <v>4265795.1880164174</v>
      </c>
      <c r="X467" s="30">
        <f t="shared" si="308"/>
        <v>-0.43247621687911453</v>
      </c>
      <c r="Y467" s="31">
        <f t="shared" si="275"/>
        <v>-66.576402002124951</v>
      </c>
      <c r="Z467" s="31">
        <f t="shared" si="276"/>
        <v>-89.9731278417608</v>
      </c>
      <c r="AA467" s="31">
        <f t="shared" si="277"/>
        <v>35.601034098368466</v>
      </c>
      <c r="AB467" s="31">
        <f t="shared" si="278"/>
        <v>-89.049196305611673</v>
      </c>
      <c r="AC467" s="31">
        <f t="shared" si="279"/>
        <v>3.6703920927574485</v>
      </c>
      <c r="AD467" s="31">
        <f t="shared" si="280"/>
        <v>49.052994102083389</v>
      </c>
      <c r="AE467" s="31">
        <f t="shared" si="281"/>
        <v>-27.737452027878145</v>
      </c>
      <c r="AF467" s="31">
        <f t="shared" si="282"/>
        <v>-129.9693300452891</v>
      </c>
      <c r="AG467" s="31">
        <f t="shared" si="305"/>
        <v>92.110410468749379</v>
      </c>
      <c r="AH467" s="31">
        <f t="shared" si="283"/>
        <v>-135.82530222795012</v>
      </c>
      <c r="AI467" s="31">
        <f t="shared" si="284"/>
        <v>-89.999990734741914</v>
      </c>
      <c r="AJ467" s="31">
        <f t="shared" si="285"/>
        <v>59.809459194022452</v>
      </c>
      <c r="AK467" s="31">
        <f t="shared" si="286"/>
        <v>89.941433435612296</v>
      </c>
      <c r="AL467" s="32">
        <f t="shared" si="287"/>
        <v>-29.356918750726805</v>
      </c>
      <c r="AM467" s="31">
        <f t="shared" si="288"/>
        <v>-88.048535455161314</v>
      </c>
      <c r="AN467" s="31">
        <f t="shared" si="289"/>
        <v>-13.262351315905093</v>
      </c>
      <c r="AO467" s="31">
        <f t="shared" si="290"/>
        <v>-88.107092754290932</v>
      </c>
      <c r="AP467" s="30">
        <f t="shared" si="306"/>
        <v>23.609121289162623</v>
      </c>
      <c r="AQ467" s="30">
        <f t="shared" si="307"/>
        <v>-26.68237036067254</v>
      </c>
      <c r="AR467" s="31">
        <f t="shared" si="291"/>
        <v>-44.073052415293162</v>
      </c>
      <c r="AS467" s="33">
        <f t="shared" si="292"/>
        <v>-218.07642279958003</v>
      </c>
      <c r="AT467" s="31">
        <f t="shared" si="293"/>
        <v>7.9108072908691537E-5</v>
      </c>
      <c r="AU467" s="31">
        <f t="shared" si="294"/>
        <v>0.244534545122715</v>
      </c>
      <c r="AV467" s="32">
        <f t="shared" si="295"/>
        <v>-1.698195622633676E-7</v>
      </c>
      <c r="AW467" s="31">
        <f t="shared" si="296"/>
        <v>-1.1329854518871488E-2</v>
      </c>
      <c r="AX467" s="34">
        <f t="shared" si="297"/>
        <v>7.8938253346428169E-5</v>
      </c>
      <c r="AY467" s="35">
        <f t="shared" si="298"/>
        <v>0.23320469060384352</v>
      </c>
      <c r="AZ467" s="10">
        <f t="shared" si="299"/>
        <v>-44.072973477039817</v>
      </c>
      <c r="BA467" s="10">
        <f t="shared" si="300"/>
        <v>-217.84321810897617</v>
      </c>
      <c r="BB467" s="10">
        <f t="shared" si="301"/>
        <v>-37.843218108976174</v>
      </c>
      <c r="BC467" s="37"/>
      <c r="BD467" s="46">
        <f t="shared" si="302"/>
        <v>-44</v>
      </c>
      <c r="BE467" s="46">
        <f t="shared" si="303"/>
        <v>-218</v>
      </c>
      <c r="BF467" s="46">
        <f t="shared" si="304"/>
        <v>-38</v>
      </c>
    </row>
    <row r="468" spans="22:58" x14ac:dyDescent="0.2">
      <c r="V468" s="29">
        <v>5.6400000000000503</v>
      </c>
      <c r="W468" s="36">
        <f t="shared" si="274"/>
        <v>4365158.322402169</v>
      </c>
      <c r="X468" s="30">
        <f t="shared" si="308"/>
        <v>-0.43247621687911453</v>
      </c>
      <c r="Y468" s="31">
        <f t="shared" si="275"/>
        <v>-66.776401959128947</v>
      </c>
      <c r="Z468" s="31">
        <f t="shared" si="276"/>
        <v>-89.973739526674564</v>
      </c>
      <c r="AA468" s="31">
        <f t="shared" si="277"/>
        <v>35.80098027539924</v>
      </c>
      <c r="AB468" s="31">
        <f t="shared" si="278"/>
        <v>-89.070835401451731</v>
      </c>
      <c r="AC468" s="31">
        <f t="shared" si="279"/>
        <v>3.7856184294899364</v>
      </c>
      <c r="AD468" s="31">
        <f t="shared" si="280"/>
        <v>49.704930283405673</v>
      </c>
      <c r="AE468" s="31">
        <f t="shared" si="281"/>
        <v>-27.62227947111888</v>
      </c>
      <c r="AF468" s="31">
        <f t="shared" si="282"/>
        <v>-129.33964464472061</v>
      </c>
      <c r="AG468" s="31">
        <f t="shared" si="305"/>
        <v>92.110410468749379</v>
      </c>
      <c r="AH468" s="31">
        <f t="shared" si="283"/>
        <v>-136.02530222795014</v>
      </c>
      <c r="AI468" s="31">
        <f t="shared" si="284"/>
        <v>-89.999990945644953</v>
      </c>
      <c r="AJ468" s="31">
        <f t="shared" si="285"/>
        <v>60.009458989791099</v>
      </c>
      <c r="AK468" s="31">
        <f t="shared" si="286"/>
        <v>89.942766572479684</v>
      </c>
      <c r="AL468" s="32">
        <f t="shared" si="287"/>
        <v>-29.556692083970574</v>
      </c>
      <c r="AM468" s="31">
        <f t="shared" si="288"/>
        <v>-88.092923028657978</v>
      </c>
      <c r="AN468" s="31">
        <f t="shared" si="289"/>
        <v>-13.462124853380232</v>
      </c>
      <c r="AO468" s="31">
        <f t="shared" si="290"/>
        <v>-88.150147401823247</v>
      </c>
      <c r="AP468" s="30">
        <f t="shared" si="306"/>
        <v>23.609121289162623</v>
      </c>
      <c r="AQ468" s="30">
        <f t="shared" si="307"/>
        <v>-26.68237036067254</v>
      </c>
      <c r="AR468" s="31">
        <f t="shared" si="291"/>
        <v>-44.157653396009025</v>
      </c>
      <c r="AS468" s="33">
        <f t="shared" si="292"/>
        <v>-217.48979204654387</v>
      </c>
      <c r="AT468" s="31">
        <f t="shared" si="293"/>
        <v>8.2836285970304611E-5</v>
      </c>
      <c r="AU468" s="31">
        <f t="shared" si="294"/>
        <v>0.25023041479078312</v>
      </c>
      <c r="AV468" s="32">
        <f t="shared" si="295"/>
        <v>-1.7782291047838945E-7</v>
      </c>
      <c r="AW468" s="31">
        <f t="shared" si="296"/>
        <v>-1.1593760725599834E-2</v>
      </c>
      <c r="AX468" s="34">
        <f t="shared" si="297"/>
        <v>8.2658463059826222E-5</v>
      </c>
      <c r="AY468" s="35">
        <f t="shared" si="298"/>
        <v>0.23863665406518328</v>
      </c>
      <c r="AZ468" s="10">
        <f t="shared" si="299"/>
        <v>-44.157570737545967</v>
      </c>
      <c r="BA468" s="10">
        <f t="shared" si="300"/>
        <v>-217.25115539247869</v>
      </c>
      <c r="BB468" s="10">
        <f t="shared" si="301"/>
        <v>-37.251155392478694</v>
      </c>
      <c r="BC468" s="48"/>
      <c r="BD468" s="46">
        <f t="shared" si="302"/>
        <v>-44</v>
      </c>
      <c r="BE468" s="46">
        <f t="shared" si="303"/>
        <v>-217</v>
      </c>
      <c r="BF468" s="46">
        <f t="shared" si="304"/>
        <v>-37</v>
      </c>
    </row>
    <row r="469" spans="22:58" x14ac:dyDescent="0.2">
      <c r="V469" s="29">
        <v>5.6500000000000599</v>
      </c>
      <c r="W469" s="38">
        <f t="shared" si="274"/>
        <v>4466835.921510255</v>
      </c>
      <c r="X469" s="30">
        <f t="shared" si="308"/>
        <v>-0.43247621687911453</v>
      </c>
      <c r="Y469" s="31">
        <f t="shared" si="275"/>
        <v>-66.976401918068277</v>
      </c>
      <c r="Z469" s="31">
        <f t="shared" si="276"/>
        <v>-89.974337287945588</v>
      </c>
      <c r="AA469" s="31">
        <f t="shared" si="277"/>
        <v>36.000928874240167</v>
      </c>
      <c r="AB469" s="31">
        <f t="shared" si="278"/>
        <v>-89.091982187490402</v>
      </c>
      <c r="AC469" s="31">
        <f t="shared" si="279"/>
        <v>3.9030856191104677</v>
      </c>
      <c r="AD469" s="31">
        <f t="shared" si="280"/>
        <v>50.354417096390364</v>
      </c>
      <c r="AE469" s="31">
        <f t="shared" si="281"/>
        <v>-27.504863641596753</v>
      </c>
      <c r="AF469" s="31">
        <f t="shared" si="282"/>
        <v>-128.71190237904563</v>
      </c>
      <c r="AG469" s="31">
        <f t="shared" si="305"/>
        <v>92.110410468749379</v>
      </c>
      <c r="AH469" s="31">
        <f t="shared" si="283"/>
        <v>-136.22530222795032</v>
      </c>
      <c r="AI469" s="31">
        <f t="shared" si="284"/>
        <v>-89.999991151747224</v>
      </c>
      <c r="AJ469" s="31">
        <f t="shared" si="285"/>
        <v>60.209458794751839</v>
      </c>
      <c r="AK469" s="31">
        <f t="shared" si="286"/>
        <v>89.944069363507012</v>
      </c>
      <c r="AL469" s="32">
        <f t="shared" si="287"/>
        <v>-29.756475607855005</v>
      </c>
      <c r="AM469" s="31">
        <f t="shared" si="288"/>
        <v>-88.136302430536603</v>
      </c>
      <c r="AN469" s="31">
        <f t="shared" si="289"/>
        <v>-13.66190857230411</v>
      </c>
      <c r="AO469" s="31">
        <f t="shared" si="290"/>
        <v>-88.192224218776815</v>
      </c>
      <c r="AP469" s="30">
        <f t="shared" si="306"/>
        <v>23.609121289162623</v>
      </c>
      <c r="AQ469" s="30">
        <f t="shared" si="307"/>
        <v>-26.68237036067254</v>
      </c>
      <c r="AR469" s="31">
        <f t="shared" si="291"/>
        <v>-44.240021285410776</v>
      </c>
      <c r="AS469" s="33">
        <f t="shared" si="292"/>
        <v>-216.90412659782243</v>
      </c>
      <c r="AT469" s="31">
        <f t="shared" si="293"/>
        <v>8.6740200866487952E-5</v>
      </c>
      <c r="AU469" s="31">
        <f t="shared" si="294"/>
        <v>0.25605895318609018</v>
      </c>
      <c r="AV469" s="32">
        <f t="shared" si="295"/>
        <v>-1.8620344671845858E-7</v>
      </c>
      <c r="AW469" s="31">
        <f t="shared" si="296"/>
        <v>-1.1863814097055256E-2</v>
      </c>
      <c r="AX469" s="34">
        <f t="shared" si="297"/>
        <v>8.6553997419769495E-5</v>
      </c>
      <c r="AY469" s="35">
        <f t="shared" si="298"/>
        <v>0.24419513908903492</v>
      </c>
      <c r="AZ469" s="10">
        <f t="shared" si="299"/>
        <v>-44.239934731413356</v>
      </c>
      <c r="BA469" s="10">
        <f t="shared" si="300"/>
        <v>-216.65993145873338</v>
      </c>
      <c r="BB469" s="10">
        <f t="shared" si="301"/>
        <v>-36.659931458733382</v>
      </c>
      <c r="BC469" s="37"/>
      <c r="BD469" s="46">
        <f t="shared" si="302"/>
        <v>-44</v>
      </c>
      <c r="BE469" s="46">
        <f t="shared" si="303"/>
        <v>-217</v>
      </c>
      <c r="BF469" s="46">
        <f t="shared" si="304"/>
        <v>-37</v>
      </c>
    </row>
    <row r="470" spans="22:58" x14ac:dyDescent="0.2">
      <c r="V470" s="29">
        <v>5.6600000000000597</v>
      </c>
      <c r="W470" s="38">
        <f t="shared" si="274"/>
        <v>4570881.8961493801</v>
      </c>
      <c r="X470" s="30">
        <f t="shared" si="308"/>
        <v>-0.43247621687911453</v>
      </c>
      <c r="Y470" s="31">
        <f t="shared" si="275"/>
        <v>-67.17640187885543</v>
      </c>
      <c r="Z470" s="31">
        <f t="shared" si="276"/>
        <v>-89.974921442514287</v>
      </c>
      <c r="AA470" s="31">
        <f t="shared" si="277"/>
        <v>36.200879785946228</v>
      </c>
      <c r="AB470" s="31">
        <f t="shared" si="278"/>
        <v>-89.112647852975272</v>
      </c>
      <c r="AC470" s="31">
        <f t="shared" si="279"/>
        <v>4.0227757132337985</v>
      </c>
      <c r="AD470" s="31">
        <f t="shared" si="280"/>
        <v>51.001131292435154</v>
      </c>
      <c r="AE470" s="31">
        <f t="shared" si="281"/>
        <v>-27.385222596554513</v>
      </c>
      <c r="AF470" s="31">
        <f t="shared" si="282"/>
        <v>-128.08643800305441</v>
      </c>
      <c r="AG470" s="31">
        <f t="shared" si="305"/>
        <v>92.110410468749379</v>
      </c>
      <c r="AH470" s="31">
        <f t="shared" si="283"/>
        <v>-136.42530222795028</v>
      </c>
      <c r="AI470" s="31">
        <f t="shared" si="284"/>
        <v>-89.999991353158052</v>
      </c>
      <c r="AJ470" s="31">
        <f t="shared" si="285"/>
        <v>60.409458608490574</v>
      </c>
      <c r="AK470" s="31">
        <f t="shared" si="286"/>
        <v>89.9453424994459</v>
      </c>
      <c r="AL470" s="32">
        <f t="shared" si="287"/>
        <v>-29.956268864696085</v>
      </c>
      <c r="AM470" s="31">
        <f t="shared" si="288"/>
        <v>-88.178696462088723</v>
      </c>
      <c r="AN470" s="31">
        <f t="shared" si="289"/>
        <v>-13.861702015406415</v>
      </c>
      <c r="AO470" s="31">
        <f t="shared" si="290"/>
        <v>-88.233345315800875</v>
      </c>
      <c r="AP470" s="30">
        <f t="shared" si="306"/>
        <v>23.609121289162623</v>
      </c>
      <c r="AQ470" s="30">
        <f t="shared" si="307"/>
        <v>-26.68237036067254</v>
      </c>
      <c r="AR470" s="31">
        <f t="shared" si="291"/>
        <v>-44.320173683470841</v>
      </c>
      <c r="AS470" s="33">
        <f t="shared" si="292"/>
        <v>-216.31978331885529</v>
      </c>
      <c r="AT470" s="31">
        <f t="shared" si="293"/>
        <v>9.0828097845696137E-5</v>
      </c>
      <c r="AU470" s="31">
        <f t="shared" si="294"/>
        <v>0.26202325019402517</v>
      </c>
      <c r="AV470" s="32">
        <f t="shared" si="295"/>
        <v>-1.949789435402744E-7</v>
      </c>
      <c r="AW470" s="31">
        <f t="shared" si="296"/>
        <v>-1.2140157819061309E-2</v>
      </c>
      <c r="AX470" s="34">
        <f t="shared" si="297"/>
        <v>9.063311890215586E-5</v>
      </c>
      <c r="AY470" s="35">
        <f t="shared" si="298"/>
        <v>0.24988309237496387</v>
      </c>
      <c r="AZ470" s="10">
        <f t="shared" si="299"/>
        <v>-44.32008305035194</v>
      </c>
      <c r="BA470" s="10">
        <f t="shared" si="300"/>
        <v>-216.06990022648031</v>
      </c>
      <c r="BB470" s="10">
        <f t="shared" si="301"/>
        <v>-36.069900226480314</v>
      </c>
      <c r="BC470" s="37"/>
      <c r="BD470" s="46">
        <f t="shared" si="302"/>
        <v>-44</v>
      </c>
      <c r="BE470" s="46">
        <f t="shared" si="303"/>
        <v>-216</v>
      </c>
      <c r="BF470" s="46">
        <f t="shared" si="304"/>
        <v>-36</v>
      </c>
    </row>
    <row r="471" spans="22:58" x14ac:dyDescent="0.2">
      <c r="V471" s="29">
        <v>5.6700000000000603</v>
      </c>
      <c r="W471" s="36">
        <f t="shared" si="274"/>
        <v>4677351.4128726339</v>
      </c>
      <c r="X471" s="30">
        <f t="shared" si="308"/>
        <v>-0.43247621687911453</v>
      </c>
      <c r="Y471" s="31">
        <f t="shared" si="275"/>
        <v>-67.376401841407471</v>
      </c>
      <c r="Z471" s="31">
        <f t="shared" si="276"/>
        <v>-89.975492300106637</v>
      </c>
      <c r="AA471" s="31">
        <f t="shared" si="277"/>
        <v>36.400832906471521</v>
      </c>
      <c r="AB471" s="31">
        <f t="shared" si="278"/>
        <v>-89.132843333595744</v>
      </c>
      <c r="AC471" s="31">
        <f t="shared" si="279"/>
        <v>4.1446686515970521</v>
      </c>
      <c r="AD471" s="31">
        <f t="shared" si="280"/>
        <v>51.644756662824477</v>
      </c>
      <c r="AE471" s="31">
        <f t="shared" si="281"/>
        <v>-27.263376500218008</v>
      </c>
      <c r="AF471" s="31">
        <f t="shared" si="282"/>
        <v>-127.4635789708779</v>
      </c>
      <c r="AG471" s="31">
        <f t="shared" si="305"/>
        <v>92.110410468749379</v>
      </c>
      <c r="AH471" s="31">
        <f t="shared" si="283"/>
        <v>-136.6253022279503</v>
      </c>
      <c r="AI471" s="31">
        <f t="shared" si="284"/>
        <v>-89.999991549984202</v>
      </c>
      <c r="AJ471" s="31">
        <f t="shared" si="285"/>
        <v>60.60945843061247</v>
      </c>
      <c r="AK471" s="31">
        <f t="shared" si="286"/>
        <v>89.946586655324879</v>
      </c>
      <c r="AL471" s="32">
        <f t="shared" si="287"/>
        <v>-30.156071417324299</v>
      </c>
      <c r="AM471" s="31">
        <f t="shared" si="288"/>
        <v>-88.220127415407561</v>
      </c>
      <c r="AN471" s="31">
        <f t="shared" si="289"/>
        <v>-14.06150474591275</v>
      </c>
      <c r="AO471" s="31">
        <f t="shared" si="290"/>
        <v>-88.273532310066884</v>
      </c>
      <c r="AP471" s="30">
        <f t="shared" si="306"/>
        <v>23.609121289162623</v>
      </c>
      <c r="AQ471" s="30">
        <f t="shared" si="307"/>
        <v>-26.68237036067254</v>
      </c>
      <c r="AR471" s="31">
        <f t="shared" si="291"/>
        <v>-44.398130317640678</v>
      </c>
      <c r="AS471" s="33">
        <f t="shared" si="292"/>
        <v>-215.73711128094479</v>
      </c>
      <c r="AT471" s="31">
        <f t="shared" si="293"/>
        <v>9.5108647347998446E-5</v>
      </c>
      <c r="AU471" s="31">
        <f t="shared" si="294"/>
        <v>0.26812646764648035</v>
      </c>
      <c r="AV471" s="32">
        <f t="shared" si="295"/>
        <v>-2.0416801825154075E-7</v>
      </c>
      <c r="AW471" s="31">
        <f t="shared" si="296"/>
        <v>-1.2422938412666116E-2</v>
      </c>
      <c r="AX471" s="34">
        <f t="shared" si="297"/>
        <v>9.4904479329746899E-5</v>
      </c>
      <c r="AY471" s="35">
        <f t="shared" si="298"/>
        <v>0.25570352923381423</v>
      </c>
      <c r="AZ471" s="10">
        <f t="shared" si="299"/>
        <v>-44.398035413161345</v>
      </c>
      <c r="BA471" s="10">
        <f t="shared" si="300"/>
        <v>-215.48140775171098</v>
      </c>
      <c r="BB471" s="10">
        <f t="shared" si="301"/>
        <v>-35.481407751710975</v>
      </c>
      <c r="BC471" s="48"/>
      <c r="BD471" s="46">
        <f t="shared" si="302"/>
        <v>-44</v>
      </c>
      <c r="BE471" s="46">
        <f t="shared" si="303"/>
        <v>-215</v>
      </c>
      <c r="BF471" s="46">
        <f t="shared" si="304"/>
        <v>-35</v>
      </c>
    </row>
    <row r="472" spans="22:58" x14ac:dyDescent="0.2">
      <c r="V472" s="29">
        <v>5.6800000000000601</v>
      </c>
      <c r="W472" s="38">
        <f t="shared" si="274"/>
        <v>4786300.9232270503</v>
      </c>
      <c r="X472" s="30">
        <f t="shared" si="308"/>
        <v>-0.43247621687911453</v>
      </c>
      <c r="Y472" s="31">
        <f t="shared" si="275"/>
        <v>-67.576401805644949</v>
      </c>
      <c r="Z472" s="31">
        <f t="shared" si="276"/>
        <v>-89.976050163398455</v>
      </c>
      <c r="AA472" s="31">
        <f t="shared" si="277"/>
        <v>36.600788136448337</v>
      </c>
      <c r="AB472" s="31">
        <f t="shared" si="278"/>
        <v>-89.152579317178649</v>
      </c>
      <c r="AC472" s="31">
        <f t="shared" si="279"/>
        <v>4.2687423420981228</v>
      </c>
      <c r="AD472" s="31">
        <f t="shared" si="280"/>
        <v>52.284984756150202</v>
      </c>
      <c r="AE472" s="31">
        <f t="shared" si="281"/>
        <v>-27.1393475439776</v>
      </c>
      <c r="AF472" s="31">
        <f t="shared" si="282"/>
        <v>-126.84364472442689</v>
      </c>
      <c r="AG472" s="31">
        <f t="shared" si="305"/>
        <v>92.110410468749379</v>
      </c>
      <c r="AH472" s="31">
        <f t="shared" si="283"/>
        <v>-136.82530222795032</v>
      </c>
      <c r="AI472" s="31">
        <f t="shared" si="284"/>
        <v>-89.999991742330039</v>
      </c>
      <c r="AJ472" s="31">
        <f t="shared" si="285"/>
        <v>60.809458260740179</v>
      </c>
      <c r="AK472" s="31">
        <f t="shared" si="286"/>
        <v>89.947802490807177</v>
      </c>
      <c r="AL472" s="32">
        <f t="shared" si="287"/>
        <v>-30.355882848167933</v>
      </c>
      <c r="AM472" s="31">
        <f t="shared" si="288"/>
        <v>-88.260617084325474</v>
      </c>
      <c r="AN472" s="31">
        <f t="shared" si="289"/>
        <v>-14.261316346628693</v>
      </c>
      <c r="AO472" s="31">
        <f t="shared" si="290"/>
        <v>-88.312806335848336</v>
      </c>
      <c r="AP472" s="30">
        <f t="shared" si="306"/>
        <v>23.609121289162623</v>
      </c>
      <c r="AQ472" s="30">
        <f t="shared" si="307"/>
        <v>-26.68237036067254</v>
      </c>
      <c r="AR472" s="31">
        <f t="shared" si="291"/>
        <v>-44.473912962116216</v>
      </c>
      <c r="AS472" s="33">
        <f t="shared" si="292"/>
        <v>-215.15645106027523</v>
      </c>
      <c r="AT472" s="31">
        <f t="shared" si="293"/>
        <v>9.9590928411079081E-5</v>
      </c>
      <c r="AU472" s="31">
        <f t="shared" si="294"/>
        <v>0.27437184099580053</v>
      </c>
      <c r="AV472" s="32">
        <f t="shared" si="295"/>
        <v>-2.1379016087647656E-7</v>
      </c>
      <c r="AW472" s="31">
        <f t="shared" si="296"/>
        <v>-1.2712305811828254E-2</v>
      </c>
      <c r="AX472" s="34">
        <f t="shared" si="297"/>
        <v>9.9377138250202608E-5</v>
      </c>
      <c r="AY472" s="35">
        <f t="shared" si="298"/>
        <v>0.26165953518397228</v>
      </c>
      <c r="AZ472" s="10">
        <f t="shared" si="299"/>
        <v>-44.473813584977968</v>
      </c>
      <c r="BA472" s="10">
        <f t="shared" si="300"/>
        <v>-214.89479152509125</v>
      </c>
      <c r="BB472" s="10">
        <f t="shared" si="301"/>
        <v>-34.89479152509125</v>
      </c>
      <c r="BC472" s="37"/>
      <c r="BD472" s="46">
        <f t="shared" si="302"/>
        <v>-44</v>
      </c>
      <c r="BE472" s="46">
        <f t="shared" si="303"/>
        <v>-215</v>
      </c>
      <c r="BF472" s="46">
        <f t="shared" si="304"/>
        <v>-35</v>
      </c>
    </row>
    <row r="473" spans="22:58" x14ac:dyDescent="0.2">
      <c r="V473" s="29">
        <v>5.6900000000000599</v>
      </c>
      <c r="W473" s="38">
        <f t="shared" si="274"/>
        <v>4897788.1936851442</v>
      </c>
      <c r="X473" s="30">
        <f t="shared" si="308"/>
        <v>-0.43247621687911453</v>
      </c>
      <c r="Y473" s="31">
        <f t="shared" si="275"/>
        <v>-67.776401771492004</v>
      </c>
      <c r="Z473" s="31">
        <f t="shared" si="276"/>
        <v>-89.976595328175819</v>
      </c>
      <c r="AA473" s="31">
        <f t="shared" si="277"/>
        <v>36.80074538097729</v>
      </c>
      <c r="AB473" s="31">
        <f t="shared" si="278"/>
        <v>-89.171866249259409</v>
      </c>
      <c r="AC473" s="31">
        <f t="shared" si="279"/>
        <v>4.3949727476581817</v>
      </c>
      <c r="AD473" s="31">
        <f t="shared" si="280"/>
        <v>52.921515549451087</v>
      </c>
      <c r="AE473" s="31">
        <f t="shared" si="281"/>
        <v>-27.013159859735644</v>
      </c>
      <c r="AF473" s="31">
        <f t="shared" si="282"/>
        <v>-126.22694602798414</v>
      </c>
      <c r="AG473" s="31">
        <f t="shared" si="305"/>
        <v>92.110410468749379</v>
      </c>
      <c r="AH473" s="31">
        <f t="shared" si="283"/>
        <v>-137.02530222795031</v>
      </c>
      <c r="AI473" s="31">
        <f t="shared" si="284"/>
        <v>-89.999991930297568</v>
      </c>
      <c r="AJ473" s="31">
        <f t="shared" si="285"/>
        <v>61.009458098513399</v>
      </c>
      <c r="AK473" s="31">
        <f t="shared" si="286"/>
        <v>89.948990650540452</v>
      </c>
      <c r="AL473" s="32">
        <f t="shared" si="287"/>
        <v>-30.555702758378189</v>
      </c>
      <c r="AM473" s="31">
        <f t="shared" si="288"/>
        <v>-88.300186775146031</v>
      </c>
      <c r="AN473" s="31">
        <f t="shared" si="289"/>
        <v>-14.461136419065717</v>
      </c>
      <c r="AO473" s="31">
        <f t="shared" si="290"/>
        <v>-88.351188054903147</v>
      </c>
      <c r="AP473" s="30">
        <f t="shared" si="306"/>
        <v>23.609121289162623</v>
      </c>
      <c r="AQ473" s="30">
        <f t="shared" si="307"/>
        <v>-26.68237036067254</v>
      </c>
      <c r="AR473" s="31">
        <f t="shared" si="291"/>
        <v>-44.547545350311282</v>
      </c>
      <c r="AS473" s="33">
        <f t="shared" si="292"/>
        <v>-214.57813408288729</v>
      </c>
      <c r="AT473" s="31">
        <f t="shared" si="293"/>
        <v>1.0428444791298358E-4</v>
      </c>
      <c r="AU473" s="31">
        <f t="shared" si="294"/>
        <v>0.28076268102762653</v>
      </c>
      <c r="AV473" s="32">
        <f t="shared" si="295"/>
        <v>-2.2386578140787659E-7</v>
      </c>
      <c r="AW473" s="31">
        <f t="shared" si="296"/>
        <v>-1.3008413442913928E-2</v>
      </c>
      <c r="AX473" s="34">
        <f t="shared" si="297"/>
        <v>1.0406058213157571E-4</v>
      </c>
      <c r="AY473" s="35">
        <f t="shared" si="298"/>
        <v>0.2677542675847126</v>
      </c>
      <c r="AZ473" s="10">
        <f t="shared" si="299"/>
        <v>-44.54744128972915</v>
      </c>
      <c r="BA473" s="10">
        <f t="shared" si="300"/>
        <v>-214.31037981530258</v>
      </c>
      <c r="BB473" s="10">
        <f t="shared" si="301"/>
        <v>-34.310379815302582</v>
      </c>
      <c r="BC473" s="37"/>
      <c r="BD473" s="46">
        <f t="shared" si="302"/>
        <v>-45</v>
      </c>
      <c r="BE473" s="46">
        <f t="shared" si="303"/>
        <v>-214</v>
      </c>
      <c r="BF473" s="46">
        <f t="shared" si="304"/>
        <v>-34</v>
      </c>
    </row>
    <row r="474" spans="22:58" x14ac:dyDescent="0.2">
      <c r="V474" s="29">
        <v>5.7000000000000597</v>
      </c>
      <c r="W474" s="36">
        <f t="shared" si="274"/>
        <v>5011872.3362734206</v>
      </c>
      <c r="X474" s="30">
        <f t="shared" si="308"/>
        <v>-0.43247621687911453</v>
      </c>
      <c r="Y474" s="31">
        <f t="shared" si="275"/>
        <v>-67.976401738876191</v>
      </c>
      <c r="Z474" s="31">
        <f t="shared" si="276"/>
        <v>-89.977128083491877</v>
      </c>
      <c r="AA474" s="31">
        <f t="shared" si="277"/>
        <v>37.000704549426487</v>
      </c>
      <c r="AB474" s="31">
        <f t="shared" si="278"/>
        <v>-89.19071433853091</v>
      </c>
      <c r="AC474" s="31">
        <f t="shared" si="279"/>
        <v>4.5233339792028273</v>
      </c>
      <c r="AD474" s="31">
        <f t="shared" si="280"/>
        <v>53.554058069980385</v>
      </c>
      <c r="AE474" s="31">
        <f t="shared" si="281"/>
        <v>-26.884839427125986</v>
      </c>
      <c r="AF474" s="31">
        <f t="shared" si="282"/>
        <v>-125.61378435204239</v>
      </c>
      <c r="AG474" s="31">
        <f t="shared" si="305"/>
        <v>92.110410468749379</v>
      </c>
      <c r="AH474" s="31">
        <f t="shared" si="283"/>
        <v>-137.22530222795029</v>
      </c>
      <c r="AI474" s="31">
        <f t="shared" si="284"/>
        <v>-89.999992113986423</v>
      </c>
      <c r="AJ474" s="31">
        <f t="shared" si="285"/>
        <v>61.209457943588021</v>
      </c>
      <c r="AK474" s="31">
        <f t="shared" si="286"/>
        <v>89.950151764498642</v>
      </c>
      <c r="AL474" s="32">
        <f t="shared" si="287"/>
        <v>-30.755530766992653</v>
      </c>
      <c r="AM474" s="31">
        <f t="shared" si="288"/>
        <v>-88.338857317172085</v>
      </c>
      <c r="AN474" s="31">
        <f t="shared" si="289"/>
        <v>-14.660964582605548</v>
      </c>
      <c r="AO474" s="31">
        <f t="shared" si="290"/>
        <v>-88.388697666659866</v>
      </c>
      <c r="AP474" s="30">
        <f t="shared" si="306"/>
        <v>23.609121289162623</v>
      </c>
      <c r="AQ474" s="30">
        <f t="shared" si="307"/>
        <v>-26.68237036067254</v>
      </c>
      <c r="AR474" s="31">
        <f t="shared" si="291"/>
        <v>-44.619053081241447</v>
      </c>
      <c r="AS474" s="33">
        <f t="shared" si="292"/>
        <v>-214.00248201870227</v>
      </c>
      <c r="AT474" s="31">
        <f t="shared" si="293"/>
        <v>1.0919916074030066E-4</v>
      </c>
      <c r="AU474" s="31">
        <f t="shared" si="294"/>
        <v>0.28730237561348076</v>
      </c>
      <c r="AV474" s="32">
        <f t="shared" si="295"/>
        <v>-2.3441624838022705E-7</v>
      </c>
      <c r="AW474" s="31">
        <f t="shared" si="296"/>
        <v>-1.331141830604528E-2</v>
      </c>
      <c r="AX474" s="34">
        <f t="shared" si="297"/>
        <v>1.0896474449192043E-4</v>
      </c>
      <c r="AY474" s="35">
        <f t="shared" si="298"/>
        <v>0.2739909573074355</v>
      </c>
      <c r="AZ474" s="10">
        <f t="shared" si="299"/>
        <v>-44.618944116496955</v>
      </c>
      <c r="BA474" s="10">
        <f t="shared" si="300"/>
        <v>-213.72849106139483</v>
      </c>
      <c r="BB474" s="10">
        <f t="shared" si="301"/>
        <v>-33.728491061394834</v>
      </c>
      <c r="BC474" s="48"/>
      <c r="BD474" s="46">
        <f t="shared" si="302"/>
        <v>-45</v>
      </c>
      <c r="BE474" s="46">
        <f t="shared" si="303"/>
        <v>-214</v>
      </c>
      <c r="BF474" s="46">
        <f t="shared" si="304"/>
        <v>-34</v>
      </c>
    </row>
    <row r="475" spans="22:58" x14ac:dyDescent="0.2">
      <c r="V475" s="29">
        <v>5.7100000000000604</v>
      </c>
      <c r="W475" s="38">
        <f t="shared" si="274"/>
        <v>5128613.8399143713</v>
      </c>
      <c r="X475" s="30">
        <f t="shared" si="308"/>
        <v>-0.43247621687911453</v>
      </c>
      <c r="Y475" s="31">
        <f t="shared" si="275"/>
        <v>-68.176401707728346</v>
      </c>
      <c r="Z475" s="31">
        <f t="shared" si="276"/>
        <v>-89.977648711820237</v>
      </c>
      <c r="AA475" s="31">
        <f t="shared" si="277"/>
        <v>37.200665555239858</v>
      </c>
      <c r="AB475" s="31">
        <f t="shared" si="278"/>
        <v>-89.20913356217298</v>
      </c>
      <c r="AC475" s="31">
        <f t="shared" si="279"/>
        <v>4.6537983940255492</v>
      </c>
      <c r="AD475" s="31">
        <f t="shared" si="280"/>
        <v>54.182330965037401</v>
      </c>
      <c r="AE475" s="31">
        <f t="shared" si="281"/>
        <v>-26.754413975342047</v>
      </c>
      <c r="AF475" s="31">
        <f t="shared" si="282"/>
        <v>-125.00445130895582</v>
      </c>
      <c r="AG475" s="31">
        <f t="shared" si="305"/>
        <v>92.110410468749379</v>
      </c>
      <c r="AH475" s="31">
        <f t="shared" si="283"/>
        <v>-137.42530222795031</v>
      </c>
      <c r="AI475" s="31">
        <f t="shared" si="284"/>
        <v>-89.999992293494003</v>
      </c>
      <c r="AJ475" s="31">
        <f t="shared" si="285"/>
        <v>61.40945779563544</v>
      </c>
      <c r="AK475" s="31">
        <f t="shared" si="286"/>
        <v>89.95128644831594</v>
      </c>
      <c r="AL475" s="32">
        <f t="shared" si="287"/>
        <v>-30.955366510136034</v>
      </c>
      <c r="AM475" s="31">
        <f t="shared" si="288"/>
        <v>-88.37664907303207</v>
      </c>
      <c r="AN475" s="31">
        <f t="shared" si="289"/>
        <v>-14.860800473701527</v>
      </c>
      <c r="AO475" s="31">
        <f t="shared" si="290"/>
        <v>-88.425354918210132</v>
      </c>
      <c r="AP475" s="30">
        <f t="shared" si="306"/>
        <v>23.609121289162623</v>
      </c>
      <c r="AQ475" s="30">
        <f t="shared" si="307"/>
        <v>-26.68237036067254</v>
      </c>
      <c r="AR475" s="31">
        <f t="shared" si="291"/>
        <v>-44.688463520553498</v>
      </c>
      <c r="AS475" s="33">
        <f t="shared" si="292"/>
        <v>-213.42980622716595</v>
      </c>
      <c r="AT475" s="31">
        <f t="shared" si="293"/>
        <v>1.1434549088560719E-4</v>
      </c>
      <c r="AU475" s="31">
        <f t="shared" si="294"/>
        <v>0.29399439150402418</v>
      </c>
      <c r="AV475" s="32">
        <f t="shared" si="295"/>
        <v>-2.4546394672937191E-7</v>
      </c>
      <c r="AW475" s="31">
        <f t="shared" si="296"/>
        <v>-1.3621481058343678E-2</v>
      </c>
      <c r="AX475" s="34">
        <f t="shared" si="297"/>
        <v>1.1410002693887781E-4</v>
      </c>
      <c r="AY475" s="35">
        <f t="shared" si="298"/>
        <v>0.28037291044568052</v>
      </c>
      <c r="AZ475" s="10">
        <f t="shared" si="299"/>
        <v>-44.688349420526556</v>
      </c>
      <c r="BA475" s="10">
        <f t="shared" si="300"/>
        <v>-213.14943331672026</v>
      </c>
      <c r="BB475" s="10">
        <f t="shared" si="301"/>
        <v>-33.149433316720263</v>
      </c>
      <c r="BC475" s="37"/>
      <c r="BD475" s="46">
        <f t="shared" si="302"/>
        <v>-45</v>
      </c>
      <c r="BE475" s="46">
        <f t="shared" si="303"/>
        <v>-213</v>
      </c>
      <c r="BF475" s="46">
        <f t="shared" si="304"/>
        <v>-33</v>
      </c>
    </row>
    <row r="476" spans="22:58" x14ac:dyDescent="0.2">
      <c r="V476" s="29">
        <v>5.7200000000000601</v>
      </c>
      <c r="W476" s="38">
        <f t="shared" si="274"/>
        <v>5248074.602498455</v>
      </c>
      <c r="X476" s="30">
        <f t="shared" si="308"/>
        <v>-0.43247621687911453</v>
      </c>
      <c r="Y476" s="31">
        <f t="shared" si="275"/>
        <v>-68.376401677982358</v>
      </c>
      <c r="Z476" s="31">
        <f t="shared" si="276"/>
        <v>-89.978157489204563</v>
      </c>
      <c r="AA476" s="31">
        <f t="shared" si="277"/>
        <v>37.400628315753849</v>
      </c>
      <c r="AB476" s="31">
        <f t="shared" si="278"/>
        <v>-89.227133671064507</v>
      </c>
      <c r="AC476" s="31">
        <f t="shared" si="279"/>
        <v>4.7863366987740106</v>
      </c>
      <c r="AD476" s="31">
        <f t="shared" si="280"/>
        <v>54.806063017826951</v>
      </c>
      <c r="AE476" s="31">
        <f t="shared" si="281"/>
        <v>-26.621912880333607</v>
      </c>
      <c r="AF476" s="31">
        <f t="shared" si="282"/>
        <v>-124.39922814244213</v>
      </c>
      <c r="AG476" s="31">
        <f t="shared" si="305"/>
        <v>92.110410468749379</v>
      </c>
      <c r="AH476" s="31">
        <f t="shared" si="283"/>
        <v>-137.62530222795027</v>
      </c>
      <c r="AI476" s="31">
        <f t="shared" si="284"/>
        <v>-89.999992468915494</v>
      </c>
      <c r="AJ476" s="31">
        <f t="shared" si="285"/>
        <v>61.609457654341789</v>
      </c>
      <c r="AK476" s="31">
        <f t="shared" si="286"/>
        <v>89.952395303613116</v>
      </c>
      <c r="AL476" s="32">
        <f t="shared" si="287"/>
        <v>-31.155209640256189</v>
      </c>
      <c r="AM476" s="31">
        <f t="shared" si="288"/>
        <v>-88.413581948806495</v>
      </c>
      <c r="AN476" s="31">
        <f t="shared" si="289"/>
        <v>-15.060643745115293</v>
      </c>
      <c r="AO476" s="31">
        <f t="shared" si="290"/>
        <v>-88.461179114108873</v>
      </c>
      <c r="AP476" s="30">
        <f t="shared" si="306"/>
        <v>23.609121289162623</v>
      </c>
      <c r="AQ476" s="30">
        <f t="shared" si="307"/>
        <v>-26.68237036067254</v>
      </c>
      <c r="AR476" s="31">
        <f t="shared" si="291"/>
        <v>-44.755805696958816</v>
      </c>
      <c r="AS476" s="33">
        <f t="shared" si="292"/>
        <v>-212.86040725655101</v>
      </c>
      <c r="AT476" s="31">
        <f t="shared" si="293"/>
        <v>1.1973435356093063E-4</v>
      </c>
      <c r="AU476" s="31">
        <f t="shared" si="294"/>
        <v>0.30084227616391601</v>
      </c>
      <c r="AV476" s="32">
        <f t="shared" si="295"/>
        <v>-2.5703230575802918E-7</v>
      </c>
      <c r="AW476" s="31">
        <f t="shared" si="296"/>
        <v>-1.3938766099111797E-2</v>
      </c>
      <c r="AX476" s="34">
        <f t="shared" si="297"/>
        <v>1.1947732125517261E-4</v>
      </c>
      <c r="AY476" s="35">
        <f t="shared" si="298"/>
        <v>0.28690351006480419</v>
      </c>
      <c r="AZ476" s="10">
        <f t="shared" si="299"/>
        <v>-44.75568621963756</v>
      </c>
      <c r="BA476" s="10">
        <f t="shared" si="300"/>
        <v>-212.57350374648621</v>
      </c>
      <c r="BB476" s="10">
        <f t="shared" si="301"/>
        <v>-32.57350374648621</v>
      </c>
      <c r="BC476" s="37"/>
      <c r="BD476" s="46">
        <f t="shared" si="302"/>
        <v>-45</v>
      </c>
      <c r="BE476" s="46">
        <f t="shared" si="303"/>
        <v>-213</v>
      </c>
      <c r="BF476" s="46">
        <f t="shared" si="304"/>
        <v>-33</v>
      </c>
    </row>
    <row r="477" spans="22:58" x14ac:dyDescent="0.2">
      <c r="V477" s="29">
        <v>5.7300000000000599</v>
      </c>
      <c r="W477" s="36">
        <f t="shared" si="274"/>
        <v>5370317.9637032738</v>
      </c>
      <c r="X477" s="30">
        <f t="shared" si="308"/>
        <v>-0.43247621687911453</v>
      </c>
      <c r="Y477" s="31">
        <f t="shared" si="275"/>
        <v>-68.576401649575175</v>
      </c>
      <c r="Z477" s="31">
        <f t="shared" si="276"/>
        <v>-89.978654685405033</v>
      </c>
      <c r="AA477" s="31">
        <f t="shared" si="277"/>
        <v>37.600592752022735</v>
      </c>
      <c r="AB477" s="31">
        <f t="shared" si="278"/>
        <v>-89.244724194880831</v>
      </c>
      <c r="AC477" s="31">
        <f t="shared" si="279"/>
        <v>4.9209180562869239</v>
      </c>
      <c r="AD477" s="31">
        <f t="shared" si="280"/>
        <v>55.424993607846091</v>
      </c>
      <c r="AE477" s="31">
        <f t="shared" si="281"/>
        <v>-26.487367058144628</v>
      </c>
      <c r="AF477" s="31">
        <f t="shared" si="282"/>
        <v>-123.79838527243976</v>
      </c>
      <c r="AG477" s="31">
        <f t="shared" si="305"/>
        <v>92.110410468749379</v>
      </c>
      <c r="AH477" s="31">
        <f t="shared" si="283"/>
        <v>-137.82530222795029</v>
      </c>
      <c r="AI477" s="31">
        <f t="shared" si="284"/>
        <v>-89.999992640343905</v>
      </c>
      <c r="AJ477" s="31">
        <f t="shared" si="285"/>
        <v>61.80945751940741</v>
      </c>
      <c r="AK477" s="31">
        <f t="shared" si="286"/>
        <v>89.953478918316634</v>
      </c>
      <c r="AL477" s="32">
        <f t="shared" si="287"/>
        <v>-31.355059825394349</v>
      </c>
      <c r="AM477" s="31">
        <f t="shared" si="288"/>
        <v>-88.449675403957016</v>
      </c>
      <c r="AN477" s="31">
        <f t="shared" si="289"/>
        <v>-15.260494065187849</v>
      </c>
      <c r="AO477" s="31">
        <f t="shared" si="290"/>
        <v>-88.496189125984287</v>
      </c>
      <c r="AP477" s="30">
        <f t="shared" si="306"/>
        <v>23.609121289162623</v>
      </c>
      <c r="AQ477" s="30">
        <f t="shared" si="307"/>
        <v>-26.68237036067254</v>
      </c>
      <c r="AR477" s="31">
        <f t="shared" si="291"/>
        <v>-44.82111019484239</v>
      </c>
      <c r="AS477" s="33">
        <f t="shared" si="292"/>
        <v>-212.29457439842406</v>
      </c>
      <c r="AT477" s="31">
        <f t="shared" si="293"/>
        <v>1.2537717834455123E-4</v>
      </c>
      <c r="AU477" s="31">
        <f t="shared" si="294"/>
        <v>0.30784965964924421</v>
      </c>
      <c r="AV477" s="32">
        <f t="shared" si="295"/>
        <v>-2.6914586471008088E-7</v>
      </c>
      <c r="AW477" s="31">
        <f t="shared" si="296"/>
        <v>-1.4263441657000211E-2</v>
      </c>
      <c r="AX477" s="34">
        <f t="shared" si="297"/>
        <v>1.2510803247984116E-4</v>
      </c>
      <c r="AY477" s="35">
        <f t="shared" si="298"/>
        <v>0.29358621799224399</v>
      </c>
      <c r="AZ477" s="10">
        <f t="shared" si="299"/>
        <v>-44.820985086809912</v>
      </c>
      <c r="BA477" s="10">
        <f t="shared" si="300"/>
        <v>-212.00098818043182</v>
      </c>
      <c r="BB477" s="10">
        <f t="shared" si="301"/>
        <v>-32.000988180431818</v>
      </c>
      <c r="BC477" s="48"/>
      <c r="BD477" s="46">
        <f t="shared" si="302"/>
        <v>-45</v>
      </c>
      <c r="BE477" s="46">
        <f t="shared" si="303"/>
        <v>-212</v>
      </c>
      <c r="BF477" s="46">
        <f t="shared" si="304"/>
        <v>-32</v>
      </c>
    </row>
    <row r="478" spans="22:58" x14ac:dyDescent="0.2">
      <c r="V478" s="29">
        <v>5.7400000000000597</v>
      </c>
      <c r="W478" s="38">
        <f t="shared" si="274"/>
        <v>5495408.7385770082</v>
      </c>
      <c r="X478" s="30">
        <f t="shared" si="308"/>
        <v>-0.43247621687911453</v>
      </c>
      <c r="Y478" s="31">
        <f t="shared" si="275"/>
        <v>-68.776401622446514</v>
      </c>
      <c r="Z478" s="31">
        <f t="shared" si="276"/>
        <v>-89.979140564041344</v>
      </c>
      <c r="AA478" s="31">
        <f t="shared" si="277"/>
        <v>37.80055878865133</v>
      </c>
      <c r="AB478" s="31">
        <f t="shared" si="278"/>
        <v>-89.261914447078695</v>
      </c>
      <c r="AC478" s="31">
        <f t="shared" si="279"/>
        <v>5.0575101955048085</v>
      </c>
      <c r="AD478" s="31">
        <f t="shared" si="280"/>
        <v>56.038873114823453</v>
      </c>
      <c r="AE478" s="31">
        <f t="shared" si="281"/>
        <v>-26.350808855169486</v>
      </c>
      <c r="AF478" s="31">
        <f t="shared" si="282"/>
        <v>-123.20218189629659</v>
      </c>
      <c r="AG478" s="31">
        <f t="shared" si="305"/>
        <v>92.110410468749379</v>
      </c>
      <c r="AH478" s="31">
        <f t="shared" si="283"/>
        <v>-138.02530222795028</v>
      </c>
      <c r="AI478" s="31">
        <f t="shared" si="284"/>
        <v>-89.999992807870129</v>
      </c>
      <c r="AJ478" s="31">
        <f t="shared" si="285"/>
        <v>62.009457390546075</v>
      </c>
      <c r="AK478" s="31">
        <f t="shared" si="286"/>
        <v>89.954537866970242</v>
      </c>
      <c r="AL478" s="32">
        <f t="shared" si="287"/>
        <v>-31.554916748487489</v>
      </c>
      <c r="AM478" s="31">
        <f t="shared" si="288"/>
        <v>-88.484948461060085</v>
      </c>
      <c r="AN478" s="31">
        <f t="shared" si="289"/>
        <v>-15.460351117142313</v>
      </c>
      <c r="AO478" s="31">
        <f t="shared" si="290"/>
        <v>-88.530403401959973</v>
      </c>
      <c r="AP478" s="30">
        <f t="shared" si="306"/>
        <v>23.609121289162623</v>
      </c>
      <c r="AQ478" s="30">
        <f t="shared" si="307"/>
        <v>-26.68237036067254</v>
      </c>
      <c r="AR478" s="31">
        <f t="shared" si="291"/>
        <v>-44.884409043821719</v>
      </c>
      <c r="AS478" s="33">
        <f t="shared" si="292"/>
        <v>-211.73258529825657</v>
      </c>
      <c r="AT478" s="31">
        <f t="shared" si="293"/>
        <v>1.3128593340739063E-4</v>
      </c>
      <c r="AU478" s="31">
        <f t="shared" si="294"/>
        <v>0.31502025652848598</v>
      </c>
      <c r="AV478" s="32">
        <f t="shared" si="295"/>
        <v>-2.8183031809398806E-7</v>
      </c>
      <c r="AW478" s="31">
        <f t="shared" si="296"/>
        <v>-1.4595679879203814E-2</v>
      </c>
      <c r="AX478" s="34">
        <f t="shared" si="297"/>
        <v>1.3100410308929664E-4</v>
      </c>
      <c r="AY478" s="35">
        <f t="shared" si="298"/>
        <v>0.30042457664928218</v>
      </c>
      <c r="AZ478" s="10">
        <f t="shared" si="299"/>
        <v>-44.88427803971863</v>
      </c>
      <c r="BA478" s="10">
        <f t="shared" si="300"/>
        <v>-211.43216072160729</v>
      </c>
      <c r="BB478" s="10">
        <f t="shared" si="301"/>
        <v>-31.432160721607289</v>
      </c>
      <c r="BC478" s="37"/>
      <c r="BD478" s="46">
        <f t="shared" si="302"/>
        <v>-45</v>
      </c>
      <c r="BE478" s="46">
        <f t="shared" si="303"/>
        <v>-211</v>
      </c>
      <c r="BF478" s="46">
        <f t="shared" si="304"/>
        <v>-31</v>
      </c>
    </row>
    <row r="479" spans="22:58" x14ac:dyDescent="0.2">
      <c r="V479" s="29">
        <v>5.7500000000000604</v>
      </c>
      <c r="W479" s="38">
        <f t="shared" si="274"/>
        <v>5623413.2519042809</v>
      </c>
      <c r="X479" s="30">
        <f t="shared" si="308"/>
        <v>-0.43247621687911453</v>
      </c>
      <c r="Y479" s="31">
        <f t="shared" si="275"/>
        <v>-68.976401596538878</v>
      </c>
      <c r="Z479" s="31">
        <f t="shared" si="276"/>
        <v>-89.979615382732518</v>
      </c>
      <c r="AA479" s="31">
        <f t="shared" si="277"/>
        <v>38.000526353635507</v>
      </c>
      <c r="AB479" s="31">
        <f t="shared" si="278"/>
        <v>-89.278713529771096</v>
      </c>
      <c r="AC479" s="31">
        <f t="shared" si="279"/>
        <v>5.1960795236838493</v>
      </c>
      <c r="AD479" s="31">
        <f t="shared" si="280"/>
        <v>56.647463265756585</v>
      </c>
      <c r="AE479" s="31">
        <f t="shared" si="281"/>
        <v>-26.212271936098631</v>
      </c>
      <c r="AF479" s="31">
        <f t="shared" si="282"/>
        <v>-122.61086564674702</v>
      </c>
      <c r="AG479" s="31">
        <f t="shared" si="305"/>
        <v>92.110410468749379</v>
      </c>
      <c r="AH479" s="31">
        <f t="shared" si="283"/>
        <v>-138.22530222795029</v>
      </c>
      <c r="AI479" s="31">
        <f t="shared" si="284"/>
        <v>-89.999992971582998</v>
      </c>
      <c r="AJ479" s="31">
        <f t="shared" si="285"/>
        <v>62.209457267484467</v>
      </c>
      <c r="AK479" s="31">
        <f t="shared" si="286"/>
        <v>89.95557271103965</v>
      </c>
      <c r="AL479" s="32">
        <f t="shared" si="287"/>
        <v>-31.754780106701904</v>
      </c>
      <c r="AM479" s="31">
        <f t="shared" si="288"/>
        <v>-88.519419715347908</v>
      </c>
      <c r="AN479" s="31">
        <f t="shared" si="289"/>
        <v>-15.660214598418353</v>
      </c>
      <c r="AO479" s="31">
        <f t="shared" si="290"/>
        <v>-88.563839975891256</v>
      </c>
      <c r="AP479" s="30">
        <f t="shared" si="306"/>
        <v>23.609121289162623</v>
      </c>
      <c r="AQ479" s="30">
        <f t="shared" si="307"/>
        <v>-26.68237036067254</v>
      </c>
      <c r="AR479" s="31">
        <f t="shared" si="291"/>
        <v>-44.945735606026901</v>
      </c>
      <c r="AS479" s="33">
        <f t="shared" si="292"/>
        <v>-211.17470562263827</v>
      </c>
      <c r="AT479" s="31">
        <f t="shared" si="293"/>
        <v>1.3747315090187421E-4</v>
      </c>
      <c r="AU479" s="31">
        <f t="shared" si="294"/>
        <v>0.32235786784802062</v>
      </c>
      <c r="AV479" s="32">
        <f t="shared" si="295"/>
        <v>-2.9511257064948279E-7</v>
      </c>
      <c r="AW479" s="31">
        <f t="shared" si="296"/>
        <v>-1.493565692273633E-2</v>
      </c>
      <c r="AX479" s="34">
        <f t="shared" si="297"/>
        <v>1.3717803833122473E-4</v>
      </c>
      <c r="AY479" s="35">
        <f t="shared" si="298"/>
        <v>0.30742221092528427</v>
      </c>
      <c r="AZ479" s="10">
        <f t="shared" si="299"/>
        <v>-44.945598427988571</v>
      </c>
      <c r="BA479" s="10">
        <f t="shared" si="300"/>
        <v>-210.86728341171298</v>
      </c>
      <c r="BB479" s="10">
        <f t="shared" si="301"/>
        <v>-30.867283411712975</v>
      </c>
      <c r="BC479" s="37"/>
      <c r="BD479" s="46">
        <f t="shared" si="302"/>
        <v>-45</v>
      </c>
      <c r="BE479" s="46">
        <f t="shared" si="303"/>
        <v>-211</v>
      </c>
      <c r="BF479" s="46">
        <f t="shared" si="304"/>
        <v>-31</v>
      </c>
    </row>
    <row r="480" spans="22:58" x14ac:dyDescent="0.2">
      <c r="V480" s="29">
        <v>5.7600000000000602</v>
      </c>
      <c r="W480" s="36">
        <f t="shared" si="274"/>
        <v>5754399.3733723778</v>
      </c>
      <c r="X480" s="30">
        <f t="shared" si="308"/>
        <v>-0.43247621687911453</v>
      </c>
      <c r="Y480" s="31">
        <f t="shared" si="275"/>
        <v>-69.176401571797243</v>
      </c>
      <c r="Z480" s="31">
        <f t="shared" si="276"/>
        <v>-89.980079393233453</v>
      </c>
      <c r="AA480" s="31">
        <f t="shared" si="277"/>
        <v>38.200495378209723</v>
      </c>
      <c r="AB480" s="31">
        <f t="shared" si="278"/>
        <v>-89.295130338494218</v>
      </c>
      <c r="AC480" s="31">
        <f t="shared" si="279"/>
        <v>5.3365912401547728</v>
      </c>
      <c r="AD480" s="31">
        <f t="shared" si="280"/>
        <v>57.250537425086691</v>
      </c>
      <c r="AE480" s="31">
        <f t="shared" si="281"/>
        <v>-26.071791170311855</v>
      </c>
      <c r="AF480" s="31">
        <f t="shared" si="282"/>
        <v>-122.02467230664098</v>
      </c>
      <c r="AG480" s="31">
        <f t="shared" si="305"/>
        <v>92.110410468749379</v>
      </c>
      <c r="AH480" s="31">
        <f t="shared" si="283"/>
        <v>-138.42530222795028</v>
      </c>
      <c r="AI480" s="31">
        <f t="shared" si="284"/>
        <v>-89.999993131569298</v>
      </c>
      <c r="AJ480" s="31">
        <f t="shared" si="285"/>
        <v>62.409457149961526</v>
      </c>
      <c r="AK480" s="31">
        <f t="shared" si="286"/>
        <v>89.956583999210153</v>
      </c>
      <c r="AL480" s="32">
        <f t="shared" si="287"/>
        <v>-31.954649610796331</v>
      </c>
      <c r="AM480" s="31">
        <f t="shared" si="288"/>
        <v>-88.553107344058986</v>
      </c>
      <c r="AN480" s="31">
        <f t="shared" si="289"/>
        <v>-15.860084220035709</v>
      </c>
      <c r="AO480" s="31">
        <f t="shared" si="290"/>
        <v>-88.596516476418131</v>
      </c>
      <c r="AP480" s="30">
        <f t="shared" si="306"/>
        <v>23.609121289162623</v>
      </c>
      <c r="AQ480" s="30">
        <f t="shared" si="307"/>
        <v>-26.68237036067254</v>
      </c>
      <c r="AR480" s="31">
        <f t="shared" si="291"/>
        <v>-45.005124461857477</v>
      </c>
      <c r="AS480" s="33">
        <f t="shared" si="292"/>
        <v>-210.6211887830591</v>
      </c>
      <c r="AT480" s="31">
        <f t="shared" si="293"/>
        <v>1.4395195352672011E-4</v>
      </c>
      <c r="AU480" s="31">
        <f t="shared" si="294"/>
        <v>0.32986638314320094</v>
      </c>
      <c r="AV480" s="32">
        <f t="shared" si="295"/>
        <v>-3.0902079906455506E-7</v>
      </c>
      <c r="AW480" s="31">
        <f t="shared" si="296"/>
        <v>-1.5283553047830488E-2</v>
      </c>
      <c r="AX480" s="34">
        <f t="shared" si="297"/>
        <v>1.4364293272765556E-4</v>
      </c>
      <c r="AY480" s="35">
        <f t="shared" si="298"/>
        <v>0.31458283009537047</v>
      </c>
      <c r="AZ480" s="10">
        <f t="shared" si="299"/>
        <v>-45.00498081892475</v>
      </c>
      <c r="BA480" s="10">
        <f t="shared" si="300"/>
        <v>-210.30660595296374</v>
      </c>
      <c r="BB480" s="10">
        <f t="shared" si="301"/>
        <v>-30.306605952963736</v>
      </c>
      <c r="BC480" s="48"/>
      <c r="BD480" s="46">
        <f t="shared" si="302"/>
        <v>-45</v>
      </c>
      <c r="BE480" s="46">
        <f t="shared" si="303"/>
        <v>-210</v>
      </c>
      <c r="BF480" s="46">
        <f t="shared" si="304"/>
        <v>-30</v>
      </c>
    </row>
    <row r="481" spans="22:58" x14ac:dyDescent="0.2">
      <c r="V481" s="29">
        <v>5.77000000000006</v>
      </c>
      <c r="W481" s="38">
        <f t="shared" si="274"/>
        <v>5888436.5535567049</v>
      </c>
      <c r="X481" s="30">
        <f t="shared" si="308"/>
        <v>-0.43247621687911453</v>
      </c>
      <c r="Y481" s="31">
        <f t="shared" si="275"/>
        <v>-69.376401548169156</v>
      </c>
      <c r="Z481" s="31">
        <f t="shared" si="276"/>
        <v>-89.980532841568419</v>
      </c>
      <c r="AA481" s="31">
        <f t="shared" si="277"/>
        <v>38.400465796701504</v>
      </c>
      <c r="AB481" s="31">
        <f t="shared" si="278"/>
        <v>-89.311173566868874</v>
      </c>
      <c r="AC481" s="31">
        <f t="shared" si="279"/>
        <v>5.4790094508904996</v>
      </c>
      <c r="AD481" s="31">
        <f t="shared" si="280"/>
        <v>57.847880828525263</v>
      </c>
      <c r="AE481" s="31">
        <f t="shared" si="281"/>
        <v>-25.929402517456261</v>
      </c>
      <c r="AF481" s="31">
        <f t="shared" si="282"/>
        <v>-121.44382557991202</v>
      </c>
      <c r="AG481" s="31">
        <f t="shared" si="305"/>
        <v>92.110410468749379</v>
      </c>
      <c r="AH481" s="31">
        <f t="shared" si="283"/>
        <v>-138.62530222795027</v>
      </c>
      <c r="AI481" s="31">
        <f t="shared" si="284"/>
        <v>-89.999993287913867</v>
      </c>
      <c r="AJ481" s="31">
        <f t="shared" si="285"/>
        <v>62.609457037727971</v>
      </c>
      <c r="AK481" s="31">
        <f t="shared" si="286"/>
        <v>89.957572267677634</v>
      </c>
      <c r="AL481" s="32">
        <f t="shared" si="287"/>
        <v>-32.154524984513507</v>
      </c>
      <c r="AM481" s="31">
        <f t="shared" si="288"/>
        <v>-88.586029115600894</v>
      </c>
      <c r="AN481" s="31">
        <f t="shared" si="289"/>
        <v>-16.059959705986429</v>
      </c>
      <c r="AO481" s="31">
        <f t="shared" si="290"/>
        <v>-88.628450135837127</v>
      </c>
      <c r="AP481" s="30">
        <f t="shared" si="306"/>
        <v>23.609121289162623</v>
      </c>
      <c r="AQ481" s="30">
        <f t="shared" si="307"/>
        <v>-26.68237036067254</v>
      </c>
      <c r="AR481" s="31">
        <f t="shared" si="291"/>
        <v>-45.062611294952603</v>
      </c>
      <c r="AS481" s="33">
        <f t="shared" si="292"/>
        <v>-210.07227571574913</v>
      </c>
      <c r="AT481" s="31">
        <f t="shared" si="293"/>
        <v>1.507360823505327E-4</v>
      </c>
      <c r="AU481" s="31">
        <f t="shared" si="294"/>
        <v>0.33754978249604112</v>
      </c>
      <c r="AV481" s="32">
        <f t="shared" si="295"/>
        <v>-3.235844972988752E-7</v>
      </c>
      <c r="AW481" s="31">
        <f t="shared" si="296"/>
        <v>-1.5639552713514096E-2</v>
      </c>
      <c r="AX481" s="34">
        <f t="shared" si="297"/>
        <v>1.5041249785323381E-4</v>
      </c>
      <c r="AY481" s="35">
        <f t="shared" si="298"/>
        <v>0.32191022978252704</v>
      </c>
      <c r="AZ481" s="10">
        <f t="shared" si="299"/>
        <v>-45.062460882454751</v>
      </c>
      <c r="BA481" s="10">
        <f t="shared" si="300"/>
        <v>-209.7503654859666</v>
      </c>
      <c r="BB481" s="10">
        <f t="shared" si="301"/>
        <v>-29.750365485966597</v>
      </c>
      <c r="BC481" s="37"/>
      <c r="BD481" s="46">
        <f t="shared" si="302"/>
        <v>-45</v>
      </c>
      <c r="BE481" s="46">
        <f t="shared" si="303"/>
        <v>-210</v>
      </c>
      <c r="BF481" s="46">
        <f t="shared" si="304"/>
        <v>-30</v>
      </c>
    </row>
    <row r="482" spans="22:58" x14ac:dyDescent="0.2">
      <c r="V482" s="29">
        <v>5.7800000000000598</v>
      </c>
      <c r="W482" s="38">
        <f t="shared" si="274"/>
        <v>6025595.8607444111</v>
      </c>
      <c r="X482" s="30">
        <f t="shared" si="308"/>
        <v>-0.43247621687911453</v>
      </c>
      <c r="Y482" s="31">
        <f t="shared" si="275"/>
        <v>-69.576401525604524</v>
      </c>
      <c r="Z482" s="31">
        <f t="shared" si="276"/>
        <v>-89.980975968161459</v>
      </c>
      <c r="AA482" s="31">
        <f t="shared" si="277"/>
        <v>38.600437546392385</v>
      </c>
      <c r="AB482" s="31">
        <f t="shared" si="278"/>
        <v>-89.326851711158511</v>
      </c>
      <c r="AC482" s="31">
        <f t="shared" si="279"/>
        <v>5.6232972831741304</v>
      </c>
      <c r="AD482" s="31">
        <f t="shared" si="280"/>
        <v>58.439290761486717</v>
      </c>
      <c r="AE482" s="31">
        <f t="shared" si="281"/>
        <v>-25.785142912917117</v>
      </c>
      <c r="AF482" s="31">
        <f t="shared" si="282"/>
        <v>-120.86853691783327</v>
      </c>
      <c r="AG482" s="31">
        <f t="shared" si="305"/>
        <v>92.110410468749379</v>
      </c>
      <c r="AH482" s="31">
        <f t="shared" si="283"/>
        <v>-138.82530222795026</v>
      </c>
      <c r="AI482" s="31">
        <f t="shared" si="284"/>
        <v>-89.999993440699598</v>
      </c>
      <c r="AJ482" s="31">
        <f t="shared" si="285"/>
        <v>62.809456930545764</v>
      </c>
      <c r="AK482" s="31">
        <f t="shared" si="286"/>
        <v>89.958538040432757</v>
      </c>
      <c r="AL482" s="32">
        <f t="shared" si="287"/>
        <v>-32.354405963998822</v>
      </c>
      <c r="AM482" s="31">
        <f t="shared" si="288"/>
        <v>-88.618202398527927</v>
      </c>
      <c r="AN482" s="31">
        <f t="shared" si="289"/>
        <v>-16.259840792653939</v>
      </c>
      <c r="AO482" s="31">
        <f t="shared" si="290"/>
        <v>-88.659657798794768</v>
      </c>
      <c r="AP482" s="30">
        <f t="shared" si="306"/>
        <v>23.609121289162623</v>
      </c>
      <c r="AQ482" s="30">
        <f t="shared" si="307"/>
        <v>-26.68237036067254</v>
      </c>
      <c r="AR482" s="31">
        <f t="shared" si="291"/>
        <v>-45.118232777080976</v>
      </c>
      <c r="AS482" s="33">
        <f t="shared" si="292"/>
        <v>-209.52819471662804</v>
      </c>
      <c r="AT482" s="31">
        <f t="shared" si="293"/>
        <v>1.5783992595971676E-4</v>
      </c>
      <c r="AU482" s="31">
        <f t="shared" si="294"/>
        <v>0.34541213864058301</v>
      </c>
      <c r="AV482" s="32">
        <f t="shared" si="295"/>
        <v>-3.3883456626628383E-7</v>
      </c>
      <c r="AW482" s="31">
        <f t="shared" si="296"/>
        <v>-1.600384467541215E-2</v>
      </c>
      <c r="AX482" s="34">
        <f t="shared" si="297"/>
        <v>1.5750109139345047E-4</v>
      </c>
      <c r="AY482" s="35">
        <f t="shared" si="298"/>
        <v>0.32940829396517085</v>
      </c>
      <c r="AZ482" s="10">
        <f t="shared" si="299"/>
        <v>-45.118075275989582</v>
      </c>
      <c r="BA482" s="10">
        <f t="shared" si="300"/>
        <v>-209.19878642266286</v>
      </c>
      <c r="BB482" s="10">
        <f t="shared" si="301"/>
        <v>-29.198786422662863</v>
      </c>
      <c r="BC482" s="37"/>
      <c r="BD482" s="46">
        <f t="shared" si="302"/>
        <v>-45</v>
      </c>
      <c r="BE482" s="46">
        <f t="shared" si="303"/>
        <v>-209</v>
      </c>
      <c r="BF482" s="46">
        <f t="shared" si="304"/>
        <v>-29</v>
      </c>
    </row>
    <row r="483" spans="22:58" x14ac:dyDescent="0.2">
      <c r="V483" s="29">
        <v>5.7900000000000604</v>
      </c>
      <c r="W483" s="36">
        <f t="shared" si="274"/>
        <v>6165950.0186156854</v>
      </c>
      <c r="X483" s="30">
        <f t="shared" si="308"/>
        <v>-0.43247621687911453</v>
      </c>
      <c r="Y483" s="31">
        <f t="shared" si="275"/>
        <v>-69.776401504055499</v>
      </c>
      <c r="Z483" s="31">
        <f t="shared" si="276"/>
        <v>-89.981409007963975</v>
      </c>
      <c r="AA483" s="31">
        <f t="shared" si="277"/>
        <v>38.800410567385093</v>
      </c>
      <c r="AB483" s="31">
        <f t="shared" si="278"/>
        <v>-89.342173074725977</v>
      </c>
      <c r="AC483" s="31">
        <f t="shared" si="279"/>
        <v>5.7694169996933562</v>
      </c>
      <c r="AD483" s="31">
        <f t="shared" si="280"/>
        <v>59.024576683489279</v>
      </c>
      <c r="AE483" s="31">
        <f t="shared" si="281"/>
        <v>-25.639050153856161</v>
      </c>
      <c r="AF483" s="31">
        <f t="shared" si="282"/>
        <v>-120.29900539920067</v>
      </c>
      <c r="AG483" s="31">
        <f t="shared" si="305"/>
        <v>92.110410468749379</v>
      </c>
      <c r="AH483" s="31">
        <f t="shared" si="283"/>
        <v>-139.02530222795028</v>
      </c>
      <c r="AI483" s="31">
        <f t="shared" si="284"/>
        <v>-89.999993590007506</v>
      </c>
      <c r="AJ483" s="31">
        <f t="shared" si="285"/>
        <v>63.009456828187567</v>
      </c>
      <c r="AK483" s="31">
        <f t="shared" si="286"/>
        <v>89.959481829538802</v>
      </c>
      <c r="AL483" s="32">
        <f t="shared" si="287"/>
        <v>-32.554292297244743</v>
      </c>
      <c r="AM483" s="31">
        <f t="shared" si="288"/>
        <v>-88.649644170336146</v>
      </c>
      <c r="AN483" s="31">
        <f t="shared" si="289"/>
        <v>-16.459727228258075</v>
      </c>
      <c r="AO483" s="31">
        <f t="shared" si="290"/>
        <v>-88.690155930804849</v>
      </c>
      <c r="AP483" s="30">
        <f t="shared" si="306"/>
        <v>23.609121289162623</v>
      </c>
      <c r="AQ483" s="30">
        <f t="shared" si="307"/>
        <v>-26.68237036067254</v>
      </c>
      <c r="AR483" s="31">
        <f t="shared" si="291"/>
        <v>-45.172026453624156</v>
      </c>
      <c r="AS483" s="33">
        <f t="shared" si="292"/>
        <v>-208.98916133000552</v>
      </c>
      <c r="AT483" s="31">
        <f t="shared" si="293"/>
        <v>1.6527855094800595E-4</v>
      </c>
      <c r="AU483" s="31">
        <f t="shared" si="294"/>
        <v>0.35345761911703283</v>
      </c>
      <c r="AV483" s="32">
        <f t="shared" si="295"/>
        <v>-3.548033466219631E-7</v>
      </c>
      <c r="AW483" s="31">
        <f t="shared" si="296"/>
        <v>-1.6376622085826947E-2</v>
      </c>
      <c r="AX483" s="34">
        <f t="shared" si="297"/>
        <v>1.6492374760138399E-4</v>
      </c>
      <c r="AY483" s="35">
        <f t="shared" si="298"/>
        <v>0.33708099703120586</v>
      </c>
      <c r="AZ483" s="10">
        <f t="shared" si="299"/>
        <v>-45.171861529876551</v>
      </c>
      <c r="BA483" s="10">
        <f t="shared" si="300"/>
        <v>-208.65208033297432</v>
      </c>
      <c r="BB483" s="10">
        <f t="shared" si="301"/>
        <v>-28.652080332974322</v>
      </c>
      <c r="BC483" s="48"/>
      <c r="BD483" s="46">
        <f t="shared" si="302"/>
        <v>-45</v>
      </c>
      <c r="BE483" s="46">
        <f t="shared" si="303"/>
        <v>-209</v>
      </c>
      <c r="BF483" s="46">
        <f t="shared" si="304"/>
        <v>-29</v>
      </c>
    </row>
    <row r="484" spans="22:58" x14ac:dyDescent="0.2">
      <c r="V484" s="29">
        <v>5.8000000000000602</v>
      </c>
      <c r="W484" s="38">
        <f t="shared" si="274"/>
        <v>6309573.444802816</v>
      </c>
      <c r="X484" s="30">
        <f t="shared" si="308"/>
        <v>-0.43247621687911453</v>
      </c>
      <c r="Y484" s="31">
        <f t="shared" si="275"/>
        <v>-69.976401483476295</v>
      </c>
      <c r="Z484" s="31">
        <f t="shared" si="276"/>
        <v>-89.981832190579212</v>
      </c>
      <c r="AA484" s="31">
        <f t="shared" si="277"/>
        <v>39.000384802476688</v>
      </c>
      <c r="AB484" s="31">
        <f t="shared" si="278"/>
        <v>-89.357145772391334</v>
      </c>
      <c r="AC484" s="31">
        <f t="shared" si="279"/>
        <v>5.9173301114272592</v>
      </c>
      <c r="AD484" s="31">
        <f t="shared" si="280"/>
        <v>59.603560300255317</v>
      </c>
      <c r="AE484" s="31">
        <f t="shared" si="281"/>
        <v>-25.491162786451458</v>
      </c>
      <c r="AF484" s="31">
        <f t="shared" si="282"/>
        <v>-119.73541766271524</v>
      </c>
      <c r="AG484" s="31">
        <f t="shared" si="305"/>
        <v>92.110410468749379</v>
      </c>
      <c r="AH484" s="31">
        <f t="shared" si="283"/>
        <v>-139.22530222795027</v>
      </c>
      <c r="AI484" s="31">
        <f t="shared" si="284"/>
        <v>-89.999993735916746</v>
      </c>
      <c r="AJ484" s="31">
        <f t="shared" si="285"/>
        <v>63.209456730436237</v>
      </c>
      <c r="AK484" s="31">
        <f t="shared" si="286"/>
        <v>89.960404135403209</v>
      </c>
      <c r="AL484" s="32">
        <f t="shared" si="287"/>
        <v>-32.754183743560084</v>
      </c>
      <c r="AM484" s="31">
        <f t="shared" si="288"/>
        <v>-88.680371026078689</v>
      </c>
      <c r="AN484" s="31">
        <f t="shared" si="289"/>
        <v>-16.659618772324734</v>
      </c>
      <c r="AO484" s="31">
        <f t="shared" si="290"/>
        <v>-88.719960626592226</v>
      </c>
      <c r="AP484" s="30">
        <f t="shared" si="306"/>
        <v>23.609121289162623</v>
      </c>
      <c r="AQ484" s="30">
        <f t="shared" si="307"/>
        <v>-26.68237036067254</v>
      </c>
      <c r="AR484" s="31">
        <f t="shared" si="291"/>
        <v>-45.224030630286109</v>
      </c>
      <c r="AS484" s="33">
        <f t="shared" si="292"/>
        <v>-208.45537828930748</v>
      </c>
      <c r="AT484" s="31">
        <f t="shared" si="293"/>
        <v>1.7306773387675527E-4</v>
      </c>
      <c r="AU484" s="31">
        <f t="shared" si="294"/>
        <v>0.36169048847578905</v>
      </c>
      <c r="AV484" s="32">
        <f t="shared" si="295"/>
        <v>-3.7152471133791582E-7</v>
      </c>
      <c r="AW484" s="31">
        <f t="shared" si="296"/>
        <v>-1.6758082596149412E-2</v>
      </c>
      <c r="AX484" s="34">
        <f t="shared" si="297"/>
        <v>1.7269620916541734E-4</v>
      </c>
      <c r="AY484" s="35">
        <f t="shared" si="298"/>
        <v>0.34493240587963964</v>
      </c>
      <c r="AZ484" s="10">
        <f t="shared" si="299"/>
        <v>-45.223857934076946</v>
      </c>
      <c r="BA484" s="10">
        <f t="shared" si="300"/>
        <v>-208.11044588342784</v>
      </c>
      <c r="BB484" s="10">
        <f t="shared" si="301"/>
        <v>-28.110445883427843</v>
      </c>
      <c r="BC484" s="37"/>
      <c r="BD484" s="46">
        <f t="shared" si="302"/>
        <v>-45</v>
      </c>
      <c r="BE484" s="46">
        <f t="shared" si="303"/>
        <v>-208</v>
      </c>
      <c r="BF484" s="46">
        <f t="shared" si="304"/>
        <v>-28</v>
      </c>
    </row>
    <row r="485" spans="22:58" x14ac:dyDescent="0.2">
      <c r="V485" s="29">
        <v>5.81000000000006</v>
      </c>
      <c r="W485" s="38">
        <f t="shared" si="274"/>
        <v>6456542.2903474588</v>
      </c>
      <c r="X485" s="30">
        <f t="shared" si="308"/>
        <v>-0.43247621687911453</v>
      </c>
      <c r="Y485" s="31">
        <f t="shared" si="275"/>
        <v>-70.176401463823325</v>
      </c>
      <c r="Z485" s="31">
        <f t="shared" si="276"/>
        <v>-89.982245740383988</v>
      </c>
      <c r="AA485" s="31">
        <f t="shared" si="277"/>
        <v>39.20036019703749</v>
      </c>
      <c r="AB485" s="31">
        <f t="shared" si="278"/>
        <v>-89.371777734692529</v>
      </c>
      <c r="AC485" s="31">
        <f t="shared" si="279"/>
        <v>6.0669974887354599</v>
      </c>
      <c r="AD485" s="31">
        <f t="shared" si="280"/>
        <v>60.17607558557004</v>
      </c>
      <c r="AE485" s="31">
        <f t="shared" si="281"/>
        <v>-25.341519994929484</v>
      </c>
      <c r="AF485" s="31">
        <f t="shared" si="282"/>
        <v>-119.1779478895065</v>
      </c>
      <c r="AG485" s="31">
        <f t="shared" si="305"/>
        <v>92.110410468749379</v>
      </c>
      <c r="AH485" s="31">
        <f t="shared" si="283"/>
        <v>-139.42530222795025</v>
      </c>
      <c r="AI485" s="31">
        <f t="shared" si="284"/>
        <v>-89.999993878504696</v>
      </c>
      <c r="AJ485" s="31">
        <f t="shared" si="285"/>
        <v>63.409456637084432</v>
      </c>
      <c r="AK485" s="31">
        <f t="shared" si="286"/>
        <v>89.961305447042847</v>
      </c>
      <c r="AL485" s="32">
        <f t="shared" si="287"/>
        <v>-32.954080073063089</v>
      </c>
      <c r="AM485" s="31">
        <f t="shared" si="288"/>
        <v>-88.710399186803969</v>
      </c>
      <c r="AN485" s="31">
        <f t="shared" si="289"/>
        <v>-16.859515195179533</v>
      </c>
      <c r="AO485" s="31">
        <f t="shared" si="290"/>
        <v>-88.749087618265818</v>
      </c>
      <c r="AP485" s="30">
        <f t="shared" si="306"/>
        <v>23.609121289162623</v>
      </c>
      <c r="AQ485" s="30">
        <f t="shared" si="307"/>
        <v>-26.68237036067254</v>
      </c>
      <c r="AR485" s="31">
        <f t="shared" si="291"/>
        <v>-45.274284261618931</v>
      </c>
      <c r="AS485" s="33">
        <f t="shared" si="292"/>
        <v>-207.9270355077723</v>
      </c>
      <c r="AT485" s="31">
        <f t="shared" si="293"/>
        <v>1.8122399471363443E-4</v>
      </c>
      <c r="AU485" s="31">
        <f t="shared" si="294"/>
        <v>0.37011511053250712</v>
      </c>
      <c r="AV485" s="32">
        <f t="shared" si="295"/>
        <v>-3.8903413127727945E-7</v>
      </c>
      <c r="AW485" s="31">
        <f t="shared" si="296"/>
        <v>-1.7148428461656026E-2</v>
      </c>
      <c r="AX485" s="34">
        <f t="shared" si="297"/>
        <v>1.8083496058235714E-4</v>
      </c>
      <c r="AY485" s="35">
        <f t="shared" si="298"/>
        <v>0.35296668207085108</v>
      </c>
      <c r="AZ485" s="10">
        <f t="shared" si="299"/>
        <v>-45.27410342665835</v>
      </c>
      <c r="BA485" s="10">
        <f t="shared" si="300"/>
        <v>-207.57406882570146</v>
      </c>
      <c r="BB485" s="10">
        <f t="shared" si="301"/>
        <v>-27.57406882570146</v>
      </c>
      <c r="BC485" s="37"/>
      <c r="BD485" s="46">
        <f t="shared" si="302"/>
        <v>-45</v>
      </c>
      <c r="BE485" s="46">
        <f t="shared" si="303"/>
        <v>-208</v>
      </c>
      <c r="BF485" s="46">
        <f t="shared" si="304"/>
        <v>-28</v>
      </c>
    </row>
    <row r="486" spans="22:58" x14ac:dyDescent="0.2">
      <c r="V486" s="29">
        <v>5.8200000000000598</v>
      </c>
      <c r="W486" s="36">
        <f t="shared" si="274"/>
        <v>6606934.4800768839</v>
      </c>
      <c r="X486" s="30">
        <f t="shared" si="308"/>
        <v>-0.43247621687911453</v>
      </c>
      <c r="Y486" s="31">
        <f t="shared" si="275"/>
        <v>-70.376401445054896</v>
      </c>
      <c r="Z486" s="31">
        <f t="shared" si="276"/>
        <v>-89.982649876647727</v>
      </c>
      <c r="AA486" s="31">
        <f t="shared" si="277"/>
        <v>39.400336698895345</v>
      </c>
      <c r="AB486" s="31">
        <f t="shared" si="278"/>
        <v>-89.386076712051235</v>
      </c>
      <c r="AC486" s="31">
        <f t="shared" si="279"/>
        <v>6.2183794701070427</v>
      </c>
      <c r="AD486" s="31">
        <f t="shared" si="280"/>
        <v>60.741968755242333</v>
      </c>
      <c r="AE486" s="31">
        <f t="shared" si="281"/>
        <v>-25.190161492931619</v>
      </c>
      <c r="AF486" s="31">
        <f t="shared" si="282"/>
        <v>-118.62675783345662</v>
      </c>
      <c r="AG486" s="31">
        <f t="shared" si="305"/>
        <v>92.110410468749379</v>
      </c>
      <c r="AH486" s="31">
        <f t="shared" si="283"/>
        <v>-139.62530222795027</v>
      </c>
      <c r="AI486" s="31">
        <f t="shared" si="284"/>
        <v>-89.99999401784693</v>
      </c>
      <c r="AJ486" s="31">
        <f t="shared" si="285"/>
        <v>63.609456547934151</v>
      </c>
      <c r="AK486" s="31">
        <f t="shared" si="286"/>
        <v>89.962186242343279</v>
      </c>
      <c r="AL486" s="32">
        <f t="shared" si="287"/>
        <v>-33.153981066196856</v>
      </c>
      <c r="AM486" s="31">
        <f t="shared" si="288"/>
        <v>-88.739744507819637</v>
      </c>
      <c r="AN486" s="31">
        <f t="shared" si="289"/>
        <v>-17.059416277463598</v>
      </c>
      <c r="AO486" s="31">
        <f t="shared" si="290"/>
        <v>-88.777552283323288</v>
      </c>
      <c r="AP486" s="30">
        <f t="shared" si="306"/>
        <v>23.609121289162623</v>
      </c>
      <c r="AQ486" s="30">
        <f t="shared" si="307"/>
        <v>-26.68237036067254</v>
      </c>
      <c r="AR486" s="31">
        <f t="shared" si="291"/>
        <v>-45.32282684190514</v>
      </c>
      <c r="AS486" s="33">
        <f t="shared" si="292"/>
        <v>-207.40431011677993</v>
      </c>
      <c r="AT486" s="31">
        <f t="shared" si="293"/>
        <v>1.8976463186342875E-4</v>
      </c>
      <c r="AU486" s="31">
        <f t="shared" si="294"/>
        <v>0.37873595067535526</v>
      </c>
      <c r="AV486" s="32">
        <f t="shared" si="295"/>
        <v>-4.0736874366162577E-7</v>
      </c>
      <c r="AW486" s="31">
        <f t="shared" si="296"/>
        <v>-1.7547866648746496E-2</v>
      </c>
      <c r="AX486" s="34">
        <f t="shared" si="297"/>
        <v>1.8935726311976713E-4</v>
      </c>
      <c r="AY486" s="35">
        <f t="shared" si="298"/>
        <v>0.36118808402660874</v>
      </c>
      <c r="AZ486" s="10">
        <f t="shared" si="299"/>
        <v>-45.322637484642023</v>
      </c>
      <c r="BA486" s="10">
        <f t="shared" si="300"/>
        <v>-207.0431220327533</v>
      </c>
      <c r="BB486" s="10">
        <f t="shared" si="301"/>
        <v>-27.043122032753303</v>
      </c>
      <c r="BC486" s="48"/>
      <c r="BD486" s="46">
        <f t="shared" si="302"/>
        <v>-45</v>
      </c>
      <c r="BE486" s="46">
        <f t="shared" si="303"/>
        <v>-207</v>
      </c>
      <c r="BF486" s="46">
        <f t="shared" si="304"/>
        <v>-27</v>
      </c>
    </row>
    <row r="487" spans="22:58" x14ac:dyDescent="0.2">
      <c r="V487" s="29">
        <v>5.8300000000000596</v>
      </c>
      <c r="W487" s="38">
        <f t="shared" si="274"/>
        <v>6760829.7539207507</v>
      </c>
      <c r="X487" s="30">
        <f t="shared" si="308"/>
        <v>-0.43247621687911453</v>
      </c>
      <c r="Y487" s="31">
        <f t="shared" si="275"/>
        <v>-70.576401427131145</v>
      </c>
      <c r="Z487" s="31">
        <f t="shared" si="276"/>
        <v>-89.983044813648661</v>
      </c>
      <c r="AA487" s="31">
        <f t="shared" si="277"/>
        <v>39.600314258225104</v>
      </c>
      <c r="AB487" s="31">
        <f t="shared" si="278"/>
        <v>-89.400050278845868</v>
      </c>
      <c r="AC487" s="31">
        <f t="shared" si="279"/>
        <v>6.371435968077261</v>
      </c>
      <c r="AD487" s="31">
        <f t="shared" si="280"/>
        <v>61.301098195754726</v>
      </c>
      <c r="AE487" s="31">
        <f t="shared" si="281"/>
        <v>-25.03712741770789</v>
      </c>
      <c r="AF487" s="31">
        <f t="shared" si="282"/>
        <v>-118.08199689673981</v>
      </c>
      <c r="AG487" s="31">
        <f t="shared" si="305"/>
        <v>92.110410468749379</v>
      </c>
      <c r="AH487" s="31">
        <f t="shared" si="283"/>
        <v>-139.82530222795023</v>
      </c>
      <c r="AI487" s="31">
        <f t="shared" si="284"/>
        <v>-89.999994154017372</v>
      </c>
      <c r="AJ487" s="31">
        <f t="shared" si="285"/>
        <v>63.809456462796277</v>
      </c>
      <c r="AK487" s="31">
        <f t="shared" si="286"/>
        <v>89.963046988312172</v>
      </c>
      <c r="AL487" s="32">
        <f t="shared" si="287"/>
        <v>-33.353886513266588</v>
      </c>
      <c r="AM487" s="31">
        <f t="shared" si="288"/>
        <v>-88.768422486784957</v>
      </c>
      <c r="AN487" s="31">
        <f t="shared" si="289"/>
        <v>-17.259321809671164</v>
      </c>
      <c r="AO487" s="31">
        <f t="shared" si="290"/>
        <v>-88.805369652490157</v>
      </c>
      <c r="AP487" s="30">
        <f t="shared" si="306"/>
        <v>23.609121289162623</v>
      </c>
      <c r="AQ487" s="30">
        <f t="shared" si="307"/>
        <v>-26.68237036067254</v>
      </c>
      <c r="AR487" s="31">
        <f t="shared" si="291"/>
        <v>-45.369698298888977</v>
      </c>
      <c r="AS487" s="33">
        <f t="shared" si="292"/>
        <v>-206.88736654922997</v>
      </c>
      <c r="AT487" s="31">
        <f t="shared" si="293"/>
        <v>1.9870775884099981E-4</v>
      </c>
      <c r="AU487" s="31">
        <f t="shared" si="294"/>
        <v>0.38755757822566445</v>
      </c>
      <c r="AV487" s="32">
        <f t="shared" si="295"/>
        <v>-4.2656743982481635E-7</v>
      </c>
      <c r="AW487" s="31">
        <f t="shared" si="296"/>
        <v>-1.7956608944679379E-2</v>
      </c>
      <c r="AX487" s="34">
        <f t="shared" si="297"/>
        <v>1.9828119140117499E-4</v>
      </c>
      <c r="AY487" s="35">
        <f t="shared" si="298"/>
        <v>0.36960096928098507</v>
      </c>
      <c r="AZ487" s="10">
        <f t="shared" si="299"/>
        <v>-45.369500017697575</v>
      </c>
      <c r="BA487" s="10">
        <f t="shared" si="300"/>
        <v>-206.51776557994899</v>
      </c>
      <c r="BB487" s="10">
        <f t="shared" si="301"/>
        <v>-26.517765579948986</v>
      </c>
      <c r="BC487" s="37"/>
      <c r="BD487" s="46">
        <f t="shared" si="302"/>
        <v>-45</v>
      </c>
      <c r="BE487" s="46">
        <f t="shared" si="303"/>
        <v>-207</v>
      </c>
      <c r="BF487" s="46">
        <f t="shared" si="304"/>
        <v>-27</v>
      </c>
    </row>
    <row r="488" spans="22:58" x14ac:dyDescent="0.2">
      <c r="V488" s="29">
        <v>5.8400000000000603</v>
      </c>
      <c r="W488" s="38">
        <f t="shared" si="274"/>
        <v>6918309.7091903305</v>
      </c>
      <c r="X488" s="30">
        <f t="shared" si="308"/>
        <v>-0.43247621687911453</v>
      </c>
      <c r="Y488" s="31">
        <f t="shared" si="275"/>
        <v>-70.776401410014131</v>
      </c>
      <c r="Z488" s="31">
        <f t="shared" si="276"/>
        <v>-89.983430760787456</v>
      </c>
      <c r="AA488" s="31">
        <f t="shared" si="277"/>
        <v>39.800292827443194</v>
      </c>
      <c r="AB488" s="31">
        <f t="shared" si="278"/>
        <v>-89.413705837393508</v>
      </c>
      <c r="AC488" s="31">
        <f t="shared" si="279"/>
        <v>6.5261265718718082</v>
      </c>
      <c r="AD488" s="31">
        <f t="shared" si="280"/>
        <v>61.853334350387939</v>
      </c>
      <c r="AE488" s="31">
        <f t="shared" si="281"/>
        <v>-24.88245822757824</v>
      </c>
      <c r="AF488" s="31">
        <f t="shared" si="282"/>
        <v>-117.54380224779302</v>
      </c>
      <c r="AG488" s="31">
        <f t="shared" si="305"/>
        <v>92.110410468749379</v>
      </c>
      <c r="AH488" s="31">
        <f t="shared" si="283"/>
        <v>-140.02530222795025</v>
      </c>
      <c r="AI488" s="31">
        <f t="shared" si="284"/>
        <v>-89.999994287088171</v>
      </c>
      <c r="AJ488" s="31">
        <f t="shared" si="285"/>
        <v>64.009456381490267</v>
      </c>
      <c r="AK488" s="31">
        <f t="shared" si="286"/>
        <v>89.96388814132689</v>
      </c>
      <c r="AL488" s="32">
        <f t="shared" si="287"/>
        <v>-33.553796213997508</v>
      </c>
      <c r="AM488" s="31">
        <f t="shared" si="288"/>
        <v>-88.796448271634532</v>
      </c>
      <c r="AN488" s="31">
        <f t="shared" si="289"/>
        <v>-17.459231591708111</v>
      </c>
      <c r="AO488" s="31">
        <f t="shared" si="290"/>
        <v>-88.832554417395812</v>
      </c>
      <c r="AP488" s="30">
        <f t="shared" si="306"/>
        <v>23.609121289162623</v>
      </c>
      <c r="AQ488" s="30">
        <f t="shared" si="307"/>
        <v>-26.68237036067254</v>
      </c>
      <c r="AR488" s="31">
        <f t="shared" si="291"/>
        <v>-45.414938890796265</v>
      </c>
      <c r="AS488" s="33">
        <f t="shared" si="292"/>
        <v>-206.37635666518884</v>
      </c>
      <c r="AT488" s="31">
        <f t="shared" si="293"/>
        <v>2.0807234266923577E-4</v>
      </c>
      <c r="AU488" s="31">
        <f t="shared" si="294"/>
        <v>0.39658466885319038</v>
      </c>
      <c r="AV488" s="32">
        <f t="shared" si="295"/>
        <v>-4.466709433235876E-7</v>
      </c>
      <c r="AW488" s="31">
        <f t="shared" si="296"/>
        <v>-1.83748720698639E-2</v>
      </c>
      <c r="AX488" s="34">
        <f t="shared" si="297"/>
        <v>2.0762567172591219E-4</v>
      </c>
      <c r="AY488" s="35">
        <f t="shared" si="298"/>
        <v>0.3782097967833265</v>
      </c>
      <c r="AZ488" s="10">
        <f t="shared" si="299"/>
        <v>-45.414731265124537</v>
      </c>
      <c r="BA488" s="10">
        <f t="shared" si="300"/>
        <v>-205.99814686840551</v>
      </c>
      <c r="BB488" s="10">
        <f t="shared" si="301"/>
        <v>-25.998146868405513</v>
      </c>
      <c r="BC488" s="37"/>
      <c r="BD488" s="46">
        <f t="shared" si="302"/>
        <v>-45</v>
      </c>
      <c r="BE488" s="46">
        <f t="shared" si="303"/>
        <v>-206</v>
      </c>
      <c r="BF488" s="46">
        <f t="shared" si="304"/>
        <v>-26</v>
      </c>
    </row>
    <row r="489" spans="22:58" x14ac:dyDescent="0.2">
      <c r="V489" s="29">
        <v>5.85000000000006</v>
      </c>
      <c r="W489" s="36">
        <f t="shared" ref="W489:W552" si="309">10*10^V489</f>
        <v>7079457.8438423667</v>
      </c>
      <c r="X489" s="30">
        <f t="shared" si="308"/>
        <v>-0.43247621687911453</v>
      </c>
      <c r="Y489" s="31">
        <f t="shared" ref="Y489:Y552" si="310">20*LOG(1/SQRT((W489/fp)^2+1))</f>
        <v>-70.976401393667501</v>
      </c>
      <c r="Z489" s="31">
        <f t="shared" ref="Z489:Z552" si="311">-180/PI()*ATAN(W489/fp)</f>
        <v>-89.983807922698276</v>
      </c>
      <c r="AA489" s="31">
        <f t="shared" ref="AA489:AA552" si="312">20*LOG(SQRT((W489/fzRHP)^2+1))</f>
        <v>40.00027236110661</v>
      </c>
      <c r="AB489" s="31">
        <f t="shared" ref="AB489:AB552" si="313">-180/PI()*ATAN(W489/fzRHP)</f>
        <v>-89.427050621843065</v>
      </c>
      <c r="AC489" s="31">
        <f t="shared" ref="AC489:AC552" si="314">20*LOG(SQRT((W489/fzESR)^2+1))</f>
        <v>6.6824106463911415</v>
      </c>
      <c r="AD489" s="31">
        <f t="shared" ref="AD489:AD552" si="315">180/PI()*ATAN(W489/fzESR)</f>
        <v>62.398559565760721</v>
      </c>
      <c r="AE489" s="31">
        <f t="shared" ref="AE489:AE552" si="316">X489+Y489+AA489+AC489</f>
        <v>-24.72619460304886</v>
      </c>
      <c r="AF489" s="31">
        <f t="shared" ref="AF489:AF552" si="317">Z489+AB489+AD489</f>
        <v>-117.01229897878061</v>
      </c>
      <c r="AG489" s="31">
        <f t="shared" si="305"/>
        <v>92.110410468749379</v>
      </c>
      <c r="AH489" s="31">
        <f t="shared" ref="AH489:AH552" si="318">20*LOG(1/SQRT((W489/fp_comp1)^2+1))</f>
        <v>-140.22530222795024</v>
      </c>
      <c r="AI489" s="31">
        <f t="shared" ref="AI489:AI552" si="319">-180/PI()*ATAN(W489/fp_comp1)</f>
        <v>-89.999994417129926</v>
      </c>
      <c r="AJ489" s="31">
        <f t="shared" ref="AJ489:AJ552" si="320">20*LOG(SQRT((W489/fz_comp)^2+1))</f>
        <v>64.209456303843609</v>
      </c>
      <c r="AK489" s="31">
        <f t="shared" ref="AK489:AK552" si="321">180/PI()*ATAN(W489/fz_comp)</f>
        <v>89.964710147376422</v>
      </c>
      <c r="AL489" s="32">
        <f t="shared" ref="AL489:AL552" si="322">20*LOG(1/SQRT((W489/fp_comp2)^2+1))</f>
        <v>-33.753709977112301</v>
      </c>
      <c r="AM489" s="31">
        <f t="shared" ref="AM489:AM552" si="323">-180/PI()*ATAN(W489/fp_comp2)</f>
        <v>-88.823836668336071</v>
      </c>
      <c r="AN489" s="31">
        <f t="shared" ref="AN489:AN552" si="324">AG489+AH489+AJ489+AL489</f>
        <v>-17.65914543246955</v>
      </c>
      <c r="AO489" s="31">
        <f t="shared" ref="AO489:AO552" si="325">AI489+AK489+AM489</f>
        <v>-88.859120938089575</v>
      </c>
      <c r="AP489" s="30">
        <f t="shared" si="306"/>
        <v>23.609121289162623</v>
      </c>
      <c r="AQ489" s="30">
        <f t="shared" si="307"/>
        <v>-26.68237036067254</v>
      </c>
      <c r="AR489" s="31">
        <f t="shared" ref="AR489:AR552" si="326">AE489+AN489+AP489+AQ489</f>
        <v>-45.458589107028331</v>
      </c>
      <c r="AS489" s="33">
        <f t="shared" ref="AS489:AS552" si="327">AF489+AO489</f>
        <v>-205.8714199168702</v>
      </c>
      <c r="AT489" s="31">
        <f t="shared" ref="AT489:AT552" si="328">20*LOG(SQRT((W489/fz_ff)^2+1))</f>
        <v>2.1787824409445582E-4</v>
      </c>
      <c r="AU489" s="31">
        <f t="shared" ref="AU489:AU552" si="329">180/PI()*ATAN(W489/fz_ff)</f>
        <v>0.40582200704722032</v>
      </c>
      <c r="AV489" s="32">
        <f t="shared" ref="AV489:AV552" si="330">20*LOG(1/SQRT((W489/fp_ff)^2+1))</f>
        <v>-4.6772189479843411E-7</v>
      </c>
      <c r="AW489" s="31">
        <f t="shared" ref="AW489:AW552" si="331">-180/PI()*ATAN(W489/fp_ff)</f>
        <v>-1.8802877792766893E-2</v>
      </c>
      <c r="AX489" s="34">
        <f t="shared" ref="AX489:AX552" si="332">AT489+AV489</f>
        <v>2.174105221996574E-4</v>
      </c>
      <c r="AY489" s="35">
        <f t="shared" ref="AY489:AY552" si="333">AU489+AW489</f>
        <v>0.38701912925445342</v>
      </c>
      <c r="AZ489" s="10">
        <f t="shared" ref="AZ489:AZ552" si="334">AR489+AX489</f>
        <v>-45.458371696506134</v>
      </c>
      <c r="BA489" s="10">
        <f t="shared" ref="BA489:BA552" si="335">AS489+AY489</f>
        <v>-205.48440078761575</v>
      </c>
      <c r="BB489" s="10">
        <f t="shared" ref="BB489:BB552" si="336">BA489+180</f>
        <v>-25.484400787615755</v>
      </c>
      <c r="BC489" s="48"/>
      <c r="BD489" s="46">
        <f t="shared" ref="BD489:BD552" si="337">ROUND(AZ489,0)</f>
        <v>-45</v>
      </c>
      <c r="BE489" s="46">
        <f t="shared" ref="BE489:BE552" si="338">ROUND(BA489,0)</f>
        <v>-205</v>
      </c>
      <c r="BF489" s="46">
        <f t="shared" ref="BF489:BF552" si="339">ROUND(BB489,0)</f>
        <v>-25</v>
      </c>
    </row>
    <row r="490" spans="22:58" x14ac:dyDescent="0.2">
      <c r="V490" s="29">
        <v>5.8600000000000598</v>
      </c>
      <c r="W490" s="38">
        <f t="shared" si="309"/>
        <v>7244359.600750911</v>
      </c>
      <c r="X490" s="30">
        <f t="shared" si="308"/>
        <v>-0.43247621687911453</v>
      </c>
      <c r="Y490" s="31">
        <f t="shared" si="310"/>
        <v>-71.176401378056596</v>
      </c>
      <c r="Z490" s="31">
        <f t="shared" si="311"/>
        <v>-89.984176499357204</v>
      </c>
      <c r="AA490" s="31">
        <f t="shared" si="312"/>
        <v>40.200252815816881</v>
      </c>
      <c r="AB490" s="31">
        <f t="shared" si="313"/>
        <v>-89.440091701981217</v>
      </c>
      <c r="AC490" s="31">
        <f t="shared" si="314"/>
        <v>6.8402474272009952</v>
      </c>
      <c r="AD490" s="31">
        <f t="shared" si="315"/>
        <v>62.936667901842746</v>
      </c>
      <c r="AE490" s="31">
        <f t="shared" si="316"/>
        <v>-24.568377351917828</v>
      </c>
      <c r="AF490" s="31">
        <f t="shared" si="317"/>
        <v>-116.48760029949565</v>
      </c>
      <c r="AG490" s="31">
        <f t="shared" si="305"/>
        <v>92.110410468749379</v>
      </c>
      <c r="AH490" s="31">
        <f t="shared" si="318"/>
        <v>-140.42530222795025</v>
      </c>
      <c r="AI490" s="31">
        <f t="shared" si="319"/>
        <v>-89.999994544211575</v>
      </c>
      <c r="AJ490" s="31">
        <f t="shared" si="320"/>
        <v>64.409456229691642</v>
      </c>
      <c r="AK490" s="31">
        <f t="shared" si="321"/>
        <v>89.965513442297933</v>
      </c>
      <c r="AL490" s="32">
        <f t="shared" si="322"/>
        <v>-33.95362761992773</v>
      </c>
      <c r="AM490" s="31">
        <f t="shared" si="323"/>
        <v>-88.850602148485152</v>
      </c>
      <c r="AN490" s="31">
        <f t="shared" si="324"/>
        <v>-17.859063149436963</v>
      </c>
      <c r="AO490" s="31">
        <f t="shared" si="325"/>
        <v>-88.885083250398793</v>
      </c>
      <c r="AP490" s="30">
        <f t="shared" si="306"/>
        <v>23.609121289162623</v>
      </c>
      <c r="AQ490" s="30">
        <f t="shared" si="307"/>
        <v>-26.68237036067254</v>
      </c>
      <c r="AR490" s="31">
        <f t="shared" si="326"/>
        <v>-45.500689572864715</v>
      </c>
      <c r="AS490" s="33">
        <f t="shared" si="327"/>
        <v>-205.37268354989445</v>
      </c>
      <c r="AT490" s="31">
        <f t="shared" si="328"/>
        <v>2.2814625968472081E-4</v>
      </c>
      <c r="AU490" s="31">
        <f t="shared" si="329"/>
        <v>0.41527448864481903</v>
      </c>
      <c r="AV490" s="32">
        <f t="shared" si="330"/>
        <v>-4.8976494744210097E-7</v>
      </c>
      <c r="AW490" s="31">
        <f t="shared" si="331"/>
        <v>-1.9240853047496811E-2</v>
      </c>
      <c r="AX490" s="34">
        <f t="shared" si="332"/>
        <v>2.2765649473727872E-4</v>
      </c>
      <c r="AY490" s="35">
        <f t="shared" si="333"/>
        <v>0.39603363559732224</v>
      </c>
      <c r="AZ490" s="10">
        <f t="shared" si="334"/>
        <v>-45.500461916369979</v>
      </c>
      <c r="BA490" s="10">
        <f t="shared" si="335"/>
        <v>-204.97664991429713</v>
      </c>
      <c r="BB490" s="10">
        <f t="shared" si="336"/>
        <v>-24.976649914297127</v>
      </c>
      <c r="BC490" s="37"/>
      <c r="BD490" s="46">
        <f t="shared" si="337"/>
        <v>-46</v>
      </c>
      <c r="BE490" s="46">
        <f t="shared" si="338"/>
        <v>-205</v>
      </c>
      <c r="BF490" s="46">
        <f t="shared" si="339"/>
        <v>-25</v>
      </c>
    </row>
    <row r="491" spans="22:58" x14ac:dyDescent="0.2">
      <c r="V491" s="29">
        <v>5.8700000000000596</v>
      </c>
      <c r="W491" s="38">
        <f t="shared" si="309"/>
        <v>7413102.4130102079</v>
      </c>
      <c r="X491" s="30">
        <f t="shared" si="308"/>
        <v>-0.43247621687911453</v>
      </c>
      <c r="Y491" s="31">
        <f t="shared" si="310"/>
        <v>-71.37640136314829</v>
      </c>
      <c r="Z491" s="31">
        <f t="shared" si="311"/>
        <v>-89.984536686188349</v>
      </c>
      <c r="AA491" s="31">
        <f t="shared" si="312"/>
        <v>40.400234150127986</v>
      </c>
      <c r="AB491" s="31">
        <f t="shared" si="313"/>
        <v>-89.452835986953275</v>
      </c>
      <c r="AC491" s="31">
        <f t="shared" si="314"/>
        <v>6.9995961112468832</v>
      </c>
      <c r="AD491" s="31">
        <f t="shared" si="315"/>
        <v>63.467564908570907</v>
      </c>
      <c r="AE491" s="31">
        <f t="shared" si="316"/>
        <v>-24.409047318652529</v>
      </c>
      <c r="AF491" s="31">
        <f t="shared" si="317"/>
        <v>-115.96980776457072</v>
      </c>
      <c r="AG491" s="31">
        <f t="shared" si="305"/>
        <v>92.110410468749379</v>
      </c>
      <c r="AH491" s="31">
        <f t="shared" si="318"/>
        <v>-140.62530222795027</v>
      </c>
      <c r="AI491" s="31">
        <f t="shared" si="319"/>
        <v>-89.999994668400475</v>
      </c>
      <c r="AJ491" s="31">
        <f t="shared" si="320"/>
        <v>64.609456158877038</v>
      </c>
      <c r="AK491" s="31">
        <f t="shared" si="321"/>
        <v>89.96629845200772</v>
      </c>
      <c r="AL491" s="32">
        <f t="shared" si="322"/>
        <v>-34.153548967969122</v>
      </c>
      <c r="AM491" s="31">
        <f t="shared" si="323"/>
        <v>-88.876758856739613</v>
      </c>
      <c r="AN491" s="31">
        <f t="shared" si="324"/>
        <v>-18.058984568292978</v>
      </c>
      <c r="AO491" s="31">
        <f t="shared" si="325"/>
        <v>-88.910455073132368</v>
      </c>
      <c r="AP491" s="30">
        <f t="shared" si="306"/>
        <v>23.609121289162623</v>
      </c>
      <c r="AQ491" s="30">
        <f t="shared" si="307"/>
        <v>-26.68237036067254</v>
      </c>
      <c r="AR491" s="31">
        <f t="shared" si="326"/>
        <v>-45.541280958455431</v>
      </c>
      <c r="AS491" s="33">
        <f t="shared" si="327"/>
        <v>-204.88026283770307</v>
      </c>
      <c r="AT491" s="31">
        <f t="shared" si="328"/>
        <v>2.3889816592084835E-4</v>
      </c>
      <c r="AU491" s="31">
        <f t="shared" si="329"/>
        <v>0.42494712341749102</v>
      </c>
      <c r="AV491" s="32">
        <f t="shared" si="330"/>
        <v>-5.128468576464454E-7</v>
      </c>
      <c r="AW491" s="31">
        <f t="shared" si="331"/>
        <v>-1.9689030054126151E-2</v>
      </c>
      <c r="AX491" s="34">
        <f t="shared" si="332"/>
        <v>2.3838531906320191E-4</v>
      </c>
      <c r="AY491" s="35">
        <f t="shared" si="333"/>
        <v>0.40525809336336488</v>
      </c>
      <c r="AZ491" s="10">
        <f t="shared" si="334"/>
        <v>-45.541042573136366</v>
      </c>
      <c r="BA491" s="10">
        <f t="shared" si="335"/>
        <v>-204.47500474433971</v>
      </c>
      <c r="BB491" s="10">
        <f t="shared" si="336"/>
        <v>-24.475004744339714</v>
      </c>
      <c r="BC491" s="37"/>
      <c r="BD491" s="46">
        <f t="shared" si="337"/>
        <v>-46</v>
      </c>
      <c r="BE491" s="46">
        <f t="shared" si="338"/>
        <v>-204</v>
      </c>
      <c r="BF491" s="46">
        <f t="shared" si="339"/>
        <v>-24</v>
      </c>
    </row>
    <row r="492" spans="22:58" x14ac:dyDescent="0.2">
      <c r="V492" s="29">
        <v>5.8800000000000603</v>
      </c>
      <c r="W492" s="36">
        <f t="shared" si="309"/>
        <v>7585775.7502928935</v>
      </c>
      <c r="X492" s="30">
        <f t="shared" si="308"/>
        <v>-0.43247621687911453</v>
      </c>
      <c r="Y492" s="31">
        <f t="shared" si="310"/>
        <v>-71.576401348910977</v>
      </c>
      <c r="Z492" s="31">
        <f t="shared" si="311"/>
        <v>-89.984888674167422</v>
      </c>
      <c r="AA492" s="31">
        <f t="shared" si="312"/>
        <v>40.600216324458593</v>
      </c>
      <c r="AB492" s="31">
        <f t="shared" si="313"/>
        <v>-89.46529022890077</v>
      </c>
      <c r="AC492" s="31">
        <f t="shared" si="314"/>
        <v>7.1604159430623469</v>
      </c>
      <c r="AD492" s="31">
        <f t="shared" si="315"/>
        <v>63.991167372240135</v>
      </c>
      <c r="AE492" s="31">
        <f t="shared" si="316"/>
        <v>-24.248245298269147</v>
      </c>
      <c r="AF492" s="31">
        <f t="shared" si="317"/>
        <v>-115.45901153082806</v>
      </c>
      <c r="AG492" s="31">
        <f t="shared" si="305"/>
        <v>92.110410468749379</v>
      </c>
      <c r="AH492" s="31">
        <f t="shared" si="318"/>
        <v>-140.82530222795026</v>
      </c>
      <c r="AI492" s="31">
        <f t="shared" si="319"/>
        <v>-89.999994789762496</v>
      </c>
      <c r="AJ492" s="31">
        <f t="shared" si="320"/>
        <v>64.809456091249629</v>
      </c>
      <c r="AK492" s="31">
        <f t="shared" si="321"/>
        <v>89.967065592727167</v>
      </c>
      <c r="AL492" s="32">
        <f t="shared" si="322"/>
        <v>-34.353473854602058</v>
      </c>
      <c r="AM492" s="31">
        <f t="shared" si="323"/>
        <v>-88.902320618096596</v>
      </c>
      <c r="AN492" s="31">
        <f t="shared" si="324"/>
        <v>-18.25890952255331</v>
      </c>
      <c r="AO492" s="31">
        <f t="shared" si="325"/>
        <v>-88.935249815131925</v>
      </c>
      <c r="AP492" s="30">
        <f t="shared" si="306"/>
        <v>23.609121289162623</v>
      </c>
      <c r="AQ492" s="30">
        <f t="shared" si="307"/>
        <v>-26.68237036067254</v>
      </c>
      <c r="AR492" s="31">
        <f t="shared" si="326"/>
        <v>-45.58040389233237</v>
      </c>
      <c r="AS492" s="33">
        <f t="shared" si="327"/>
        <v>-204.39426134595999</v>
      </c>
      <c r="AT492" s="31">
        <f t="shared" si="328"/>
        <v>2.5015676535713343E-4</v>
      </c>
      <c r="AU492" s="31">
        <f t="shared" si="329"/>
        <v>0.43484503771760058</v>
      </c>
      <c r="AV492" s="32">
        <f t="shared" si="330"/>
        <v>-5.3701658432825303E-7</v>
      </c>
      <c r="AW492" s="31">
        <f t="shared" si="331"/>
        <v>-2.0147646441816644E-2</v>
      </c>
      <c r="AX492" s="34">
        <f t="shared" si="332"/>
        <v>2.4961974877280518E-4</v>
      </c>
      <c r="AY492" s="35">
        <f t="shared" si="333"/>
        <v>0.41469739127578392</v>
      </c>
      <c r="AZ492" s="10">
        <f t="shared" si="334"/>
        <v>-45.580154272583599</v>
      </c>
      <c r="BA492" s="10">
        <f t="shared" si="335"/>
        <v>-203.97956395468421</v>
      </c>
      <c r="BB492" s="10">
        <f t="shared" si="336"/>
        <v>-23.97956395468421</v>
      </c>
      <c r="BC492" s="48"/>
      <c r="BD492" s="46">
        <f t="shared" si="337"/>
        <v>-46</v>
      </c>
      <c r="BE492" s="46">
        <f t="shared" si="338"/>
        <v>-204</v>
      </c>
      <c r="BF492" s="46">
        <f t="shared" si="339"/>
        <v>-24</v>
      </c>
    </row>
    <row r="493" spans="22:58" x14ac:dyDescent="0.2">
      <c r="V493" s="29">
        <v>5.8900000000000601</v>
      </c>
      <c r="W493" s="38">
        <f t="shared" si="309"/>
        <v>7762471.1662879968</v>
      </c>
      <c r="X493" s="30">
        <f t="shared" si="308"/>
        <v>-0.43247621687911453</v>
      </c>
      <c r="Y493" s="31">
        <f t="shared" si="310"/>
        <v>-71.776401335314432</v>
      </c>
      <c r="Z493" s="31">
        <f t="shared" si="311"/>
        <v>-89.985232649922992</v>
      </c>
      <c r="AA493" s="31">
        <f t="shared" si="312"/>
        <v>40.80019930100817</v>
      </c>
      <c r="AB493" s="31">
        <f t="shared" si="313"/>
        <v>-89.477461026517332</v>
      </c>
      <c r="AC493" s="31">
        <f t="shared" si="314"/>
        <v>7.3226662962899454</v>
      </c>
      <c r="AD493" s="31">
        <f t="shared" si="315"/>
        <v>64.507403034842312</v>
      </c>
      <c r="AE493" s="31">
        <f t="shared" si="316"/>
        <v>-24.086011954895426</v>
      </c>
      <c r="AF493" s="31">
        <f t="shared" si="317"/>
        <v>-114.95529064159801</v>
      </c>
      <c r="AG493" s="31">
        <f t="shared" si="305"/>
        <v>92.110410468749379</v>
      </c>
      <c r="AH493" s="31">
        <f t="shared" si="318"/>
        <v>-141.02530222795025</v>
      </c>
      <c r="AI493" s="31">
        <f t="shared" si="319"/>
        <v>-89.999994908361984</v>
      </c>
      <c r="AJ493" s="31">
        <f t="shared" si="320"/>
        <v>65.009456026665958</v>
      </c>
      <c r="AK493" s="31">
        <f t="shared" si="321"/>
        <v>89.967815271203335</v>
      </c>
      <c r="AL493" s="32">
        <f t="shared" si="322"/>
        <v>-34.553402120680651</v>
      </c>
      <c r="AM493" s="31">
        <f t="shared" si="323"/>
        <v>-88.927300945014863</v>
      </c>
      <c r="AN493" s="31">
        <f t="shared" si="324"/>
        <v>-18.458837853215563</v>
      </c>
      <c r="AO493" s="31">
        <f t="shared" si="325"/>
        <v>-88.959480582173512</v>
      </c>
      <c r="AP493" s="30">
        <f t="shared" si="306"/>
        <v>23.609121289162623</v>
      </c>
      <c r="AQ493" s="30">
        <f t="shared" si="307"/>
        <v>-26.68237036067254</v>
      </c>
      <c r="AR493" s="31">
        <f t="shared" si="326"/>
        <v>-45.618098879620902</v>
      </c>
      <c r="AS493" s="33">
        <f t="shared" si="327"/>
        <v>-203.91477122377154</v>
      </c>
      <c r="AT493" s="31">
        <f t="shared" si="328"/>
        <v>2.6194593495768709E-4</v>
      </c>
      <c r="AU493" s="31">
        <f t="shared" si="329"/>
        <v>0.44497347718590113</v>
      </c>
      <c r="AV493" s="32">
        <f t="shared" si="330"/>
        <v>-5.6232539500535569E-7</v>
      </c>
      <c r="AW493" s="31">
        <f t="shared" si="331"/>
        <v>-2.0616945374812349E-2</v>
      </c>
      <c r="AX493" s="34">
        <f t="shared" si="332"/>
        <v>2.6138360956268176E-4</v>
      </c>
      <c r="AY493" s="35">
        <f t="shared" si="333"/>
        <v>0.42435653181108879</v>
      </c>
      <c r="AZ493" s="10">
        <f t="shared" si="334"/>
        <v>-45.61783749601134</v>
      </c>
      <c r="BA493" s="10">
        <f t="shared" si="335"/>
        <v>-203.49041469196044</v>
      </c>
      <c r="BB493" s="10">
        <f t="shared" si="336"/>
        <v>-23.490414691960439</v>
      </c>
      <c r="BC493" s="37"/>
      <c r="BD493" s="46">
        <f t="shared" si="337"/>
        <v>-46</v>
      </c>
      <c r="BE493" s="46">
        <f t="shared" si="338"/>
        <v>-203</v>
      </c>
      <c r="BF493" s="46">
        <f t="shared" si="339"/>
        <v>-23</v>
      </c>
    </row>
    <row r="494" spans="22:58" x14ac:dyDescent="0.2">
      <c r="V494" s="29">
        <v>5.9000000000000599</v>
      </c>
      <c r="W494" s="38">
        <f t="shared" si="309"/>
        <v>7943282.34724392</v>
      </c>
      <c r="X494" s="30">
        <f t="shared" si="308"/>
        <v>-0.43247621687911453</v>
      </c>
      <c r="Y494" s="31">
        <f t="shared" si="310"/>
        <v>-71.976401322329849</v>
      </c>
      <c r="Z494" s="31">
        <f t="shared" si="311"/>
        <v>-89.985568795835491</v>
      </c>
      <c r="AA494" s="31">
        <f t="shared" si="312"/>
        <v>41.000183043676941</v>
      </c>
      <c r="AB494" s="31">
        <f t="shared" si="313"/>
        <v>-89.489354828525038</v>
      </c>
      <c r="AC494" s="31">
        <f t="shared" si="314"/>
        <v>7.4863067503814174</v>
      </c>
      <c r="AD494" s="31">
        <f t="shared" si="315"/>
        <v>65.016210289500194</v>
      </c>
      <c r="AE494" s="31">
        <f t="shared" si="316"/>
        <v>-23.922387745150601</v>
      </c>
      <c r="AF494" s="31">
        <f t="shared" si="317"/>
        <v>-114.45871333486035</v>
      </c>
      <c r="AG494" s="31">
        <f t="shared" si="305"/>
        <v>92.110410468749379</v>
      </c>
      <c r="AH494" s="31">
        <f t="shared" si="318"/>
        <v>-141.22530222795024</v>
      </c>
      <c r="AI494" s="31">
        <f t="shared" si="319"/>
        <v>-89.999995024261807</v>
      </c>
      <c r="AJ494" s="31">
        <f t="shared" si="320"/>
        <v>65.209455964989019</v>
      </c>
      <c r="AK494" s="31">
        <f t="shared" si="321"/>
        <v>89.968547884924632</v>
      </c>
      <c r="AL494" s="32">
        <f t="shared" si="322"/>
        <v>-34.753333614211456</v>
      </c>
      <c r="AM494" s="31">
        <f t="shared" si="323"/>
        <v>-88.951713044385258</v>
      </c>
      <c r="AN494" s="31">
        <f t="shared" si="324"/>
        <v>-18.658769408423296</v>
      </c>
      <c r="AO494" s="31">
        <f t="shared" si="325"/>
        <v>-88.983160183722433</v>
      </c>
      <c r="AP494" s="30">
        <f t="shared" si="306"/>
        <v>23.609121289162623</v>
      </c>
      <c r="AQ494" s="30">
        <f t="shared" si="307"/>
        <v>-26.68237036067254</v>
      </c>
      <c r="AR494" s="31">
        <f t="shared" si="326"/>
        <v>-45.654406225083818</v>
      </c>
      <c r="AS494" s="33">
        <f t="shared" si="327"/>
        <v>-203.44187351858278</v>
      </c>
      <c r="AT494" s="31">
        <f t="shared" si="328"/>
        <v>2.74290676702723E-4</v>
      </c>
      <c r="AU494" s="31">
        <f t="shared" si="329"/>
        <v>0.45533780952155994</v>
      </c>
      <c r="AV494" s="32">
        <f t="shared" si="330"/>
        <v>-5.8882697187275743E-7</v>
      </c>
      <c r="AW494" s="31">
        <f t="shared" si="331"/>
        <v>-2.1097175681367424E-2</v>
      </c>
      <c r="AX494" s="34">
        <f t="shared" si="332"/>
        <v>2.7370184973085025E-4</v>
      </c>
      <c r="AY494" s="35">
        <f t="shared" si="333"/>
        <v>0.43424063384019251</v>
      </c>
      <c r="AZ494" s="10">
        <f t="shared" si="334"/>
        <v>-45.65413252323409</v>
      </c>
      <c r="BA494" s="10">
        <f t="shared" si="335"/>
        <v>-203.00763288474258</v>
      </c>
      <c r="BB494" s="10">
        <f t="shared" si="336"/>
        <v>-23.007632884742577</v>
      </c>
      <c r="BC494" s="37"/>
      <c r="BD494" s="46">
        <f t="shared" si="337"/>
        <v>-46</v>
      </c>
      <c r="BE494" s="46">
        <f t="shared" si="338"/>
        <v>-203</v>
      </c>
      <c r="BF494" s="46">
        <f t="shared" si="339"/>
        <v>-23</v>
      </c>
    </row>
    <row r="495" spans="22:58" x14ac:dyDescent="0.2">
      <c r="V495" s="29">
        <v>5.9100000000000597</v>
      </c>
      <c r="W495" s="36">
        <f t="shared" si="309"/>
        <v>8128305.1616421212</v>
      </c>
      <c r="X495" s="30">
        <f t="shared" si="308"/>
        <v>-0.43247621687911453</v>
      </c>
      <c r="Y495" s="31">
        <f t="shared" si="310"/>
        <v>-72.176401309929659</v>
      </c>
      <c r="Z495" s="31">
        <f t="shared" si="311"/>
        <v>-89.985897290133806</v>
      </c>
      <c r="AA495" s="31">
        <f t="shared" si="312"/>
        <v>41.200167517989343</v>
      </c>
      <c r="AB495" s="31">
        <f t="shared" si="313"/>
        <v>-89.500977937072562</v>
      </c>
      <c r="AC495" s="31">
        <f t="shared" si="314"/>
        <v>7.6512971623882162</v>
      </c>
      <c r="AD495" s="31">
        <f t="shared" si="315"/>
        <v>65.517537855087411</v>
      </c>
      <c r="AE495" s="31">
        <f t="shared" si="316"/>
        <v>-23.757412846431208</v>
      </c>
      <c r="AF495" s="31">
        <f t="shared" si="317"/>
        <v>-113.96933737211897</v>
      </c>
      <c r="AG495" s="31">
        <f t="shared" si="305"/>
        <v>92.110410468749379</v>
      </c>
      <c r="AH495" s="31">
        <f t="shared" si="318"/>
        <v>-141.42530222795023</v>
      </c>
      <c r="AI495" s="31">
        <f t="shared" si="319"/>
        <v>-89.999995137523442</v>
      </c>
      <c r="AJ495" s="31">
        <f t="shared" si="320"/>
        <v>65.409455906087999</v>
      </c>
      <c r="AK495" s="31">
        <f t="shared" si="321"/>
        <v>89.969263822331612</v>
      </c>
      <c r="AL495" s="32">
        <f t="shared" si="322"/>
        <v>-34.953268190032496</v>
      </c>
      <c r="AM495" s="31">
        <f t="shared" si="323"/>
        <v>-88.975569824352078</v>
      </c>
      <c r="AN495" s="31">
        <f t="shared" si="324"/>
        <v>-18.858704043145345</v>
      </c>
      <c r="AO495" s="31">
        <f t="shared" si="325"/>
        <v>-89.006301139543908</v>
      </c>
      <c r="AP495" s="30">
        <f t="shared" si="306"/>
        <v>23.609121289162623</v>
      </c>
      <c r="AQ495" s="30">
        <f t="shared" si="307"/>
        <v>-26.68237036067254</v>
      </c>
      <c r="AR495" s="31">
        <f t="shared" si="326"/>
        <v>-45.689365961086466</v>
      </c>
      <c r="AS495" s="33">
        <f t="shared" si="327"/>
        <v>-202.97563851166288</v>
      </c>
      <c r="AT495" s="31">
        <f t="shared" si="328"/>
        <v>2.8721717059188685E-4</v>
      </c>
      <c r="AU495" s="31">
        <f t="shared" si="329"/>
        <v>0.4659435273160929</v>
      </c>
      <c r="AV495" s="32">
        <f t="shared" si="330"/>
        <v>-6.165775313793567E-7</v>
      </c>
      <c r="AW495" s="31">
        <f t="shared" si="331"/>
        <v>-2.1588591985676947E-2</v>
      </c>
      <c r="AX495" s="34">
        <f t="shared" si="332"/>
        <v>2.8660059306050747E-4</v>
      </c>
      <c r="AY495" s="35">
        <f t="shared" si="333"/>
        <v>0.44435493533041592</v>
      </c>
      <c r="AZ495" s="10">
        <f t="shared" si="334"/>
        <v>-45.689079360493409</v>
      </c>
      <c r="BA495" s="10">
        <f t="shared" si="335"/>
        <v>-202.53128357633247</v>
      </c>
      <c r="BB495" s="10">
        <f t="shared" si="336"/>
        <v>-22.53128357633247</v>
      </c>
      <c r="BC495" s="48"/>
      <c r="BD495" s="46">
        <f t="shared" si="337"/>
        <v>-46</v>
      </c>
      <c r="BE495" s="46">
        <f t="shared" si="338"/>
        <v>-203</v>
      </c>
      <c r="BF495" s="46">
        <f t="shared" si="339"/>
        <v>-23</v>
      </c>
    </row>
    <row r="496" spans="22:58" x14ac:dyDescent="0.2">
      <c r="V496" s="29">
        <v>5.9200000000000603</v>
      </c>
      <c r="W496" s="38">
        <f t="shared" si="309"/>
        <v>8317637.7110278793</v>
      </c>
      <c r="X496" s="30">
        <f t="shared" si="308"/>
        <v>-0.43247621687911453</v>
      </c>
      <c r="Y496" s="31">
        <f t="shared" si="310"/>
        <v>-72.376401298087586</v>
      </c>
      <c r="Z496" s="31">
        <f t="shared" si="311"/>
        <v>-89.986218306989883</v>
      </c>
      <c r="AA496" s="31">
        <f t="shared" si="312"/>
        <v>41.400152691020992</v>
      </c>
      <c r="AB496" s="31">
        <f t="shared" si="313"/>
        <v>-89.512336511057157</v>
      </c>
      <c r="AC496" s="31">
        <f t="shared" si="314"/>
        <v>7.817597733795516</v>
      </c>
      <c r="AD496" s="31">
        <f t="shared" si="315"/>
        <v>66.011344433044854</v>
      </c>
      <c r="AE496" s="31">
        <f t="shared" si="316"/>
        <v>-23.591127090150188</v>
      </c>
      <c r="AF496" s="31">
        <f t="shared" si="317"/>
        <v>-113.48721038500219</v>
      </c>
      <c r="AG496" s="31">
        <f t="shared" si="305"/>
        <v>92.110410468749379</v>
      </c>
      <c r="AH496" s="31">
        <f t="shared" si="318"/>
        <v>-141.62530222795024</v>
      </c>
      <c r="AI496" s="31">
        <f t="shared" si="319"/>
        <v>-89.999995248206915</v>
      </c>
      <c r="AJ496" s="31">
        <f t="shared" si="320"/>
        <v>65.609455849837985</v>
      </c>
      <c r="AK496" s="31">
        <f t="shared" si="321"/>
        <v>89.96996346302285</v>
      </c>
      <c r="AL496" s="32">
        <f t="shared" si="322"/>
        <v>-35.153205709506601</v>
      </c>
      <c r="AM496" s="31">
        <f t="shared" si="323"/>
        <v>-88.998883900988119</v>
      </c>
      <c r="AN496" s="31">
        <f t="shared" si="324"/>
        <v>-19.05864161886948</v>
      </c>
      <c r="AO496" s="31">
        <f t="shared" si="325"/>
        <v>-89.028915686172184</v>
      </c>
      <c r="AP496" s="30">
        <f t="shared" si="306"/>
        <v>23.609121289162623</v>
      </c>
      <c r="AQ496" s="30">
        <f t="shared" si="307"/>
        <v>-26.68237036067254</v>
      </c>
      <c r="AR496" s="31">
        <f t="shared" si="326"/>
        <v>-45.723017780529588</v>
      </c>
      <c r="AS496" s="33">
        <f t="shared" si="327"/>
        <v>-202.51612607117437</v>
      </c>
      <c r="AT496" s="31">
        <f t="shared" si="328"/>
        <v>3.0075283013313644E-4</v>
      </c>
      <c r="AU496" s="31">
        <f t="shared" si="329"/>
        <v>0.47679625095265632</v>
      </c>
      <c r="AV496" s="32">
        <f t="shared" si="330"/>
        <v>-6.4563593223274826E-7</v>
      </c>
      <c r="AW496" s="31">
        <f t="shared" si="331"/>
        <v>-2.209145484288081E-2</v>
      </c>
      <c r="AX496" s="34">
        <f t="shared" si="332"/>
        <v>3.0010719420090371E-4</v>
      </c>
      <c r="AY496" s="35">
        <f t="shared" si="333"/>
        <v>0.45470479610977549</v>
      </c>
      <c r="AZ496" s="10">
        <f t="shared" si="334"/>
        <v>-45.722717673335389</v>
      </c>
      <c r="BA496" s="10">
        <f t="shared" si="335"/>
        <v>-202.06142127506459</v>
      </c>
      <c r="BB496" s="10">
        <f t="shared" si="336"/>
        <v>-22.061421275064589</v>
      </c>
      <c r="BC496" s="37"/>
      <c r="BD496" s="46">
        <f t="shared" si="337"/>
        <v>-46</v>
      </c>
      <c r="BE496" s="46">
        <f t="shared" si="338"/>
        <v>-202</v>
      </c>
      <c r="BF496" s="46">
        <f t="shared" si="339"/>
        <v>-22</v>
      </c>
    </row>
    <row r="497" spans="22:58" x14ac:dyDescent="0.2">
      <c r="V497" s="29">
        <v>5.9300000000000601</v>
      </c>
      <c r="W497" s="38">
        <f t="shared" si="309"/>
        <v>8511380.3820249606</v>
      </c>
      <c r="X497" s="30">
        <f t="shared" si="308"/>
        <v>-0.43247621687911453</v>
      </c>
      <c r="Y497" s="31">
        <f t="shared" si="310"/>
        <v>-72.576401286778477</v>
      </c>
      <c r="Z497" s="31">
        <f t="shared" si="311"/>
        <v>-89.986532016611037</v>
      </c>
      <c r="AA497" s="31">
        <f t="shared" si="312"/>
        <v>41.600138531328874</v>
      </c>
      <c r="AB497" s="31">
        <f t="shared" si="313"/>
        <v>-89.523436569371782</v>
      </c>
      <c r="AC497" s="31">
        <f t="shared" si="314"/>
        <v>7.9851690723912947</v>
      </c>
      <c r="AD497" s="31">
        <f t="shared" si="315"/>
        <v>66.497598349302294</v>
      </c>
      <c r="AE497" s="31">
        <f t="shared" si="316"/>
        <v>-23.423569899937419</v>
      </c>
      <c r="AF497" s="31">
        <f t="shared" si="317"/>
        <v>-113.01237023668052</v>
      </c>
      <c r="AG497" s="31">
        <f t="shared" si="305"/>
        <v>92.110410468749379</v>
      </c>
      <c r="AH497" s="31">
        <f t="shared" si="318"/>
        <v>-141.82530222795026</v>
      </c>
      <c r="AI497" s="31">
        <f t="shared" si="319"/>
        <v>-89.999995356370945</v>
      </c>
      <c r="AJ497" s="31">
        <f t="shared" si="320"/>
        <v>65.809455796119622</v>
      </c>
      <c r="AK497" s="31">
        <f t="shared" si="321"/>
        <v>89.970647177956295</v>
      </c>
      <c r="AL497" s="32">
        <f t="shared" si="322"/>
        <v>-35.353146040228459</v>
      </c>
      <c r="AM497" s="31">
        <f t="shared" si="323"/>
        <v>-89.021667604826135</v>
      </c>
      <c r="AN497" s="31">
        <f t="shared" si="324"/>
        <v>-19.258582003309719</v>
      </c>
      <c r="AO497" s="31">
        <f t="shared" si="325"/>
        <v>-89.051015783240786</v>
      </c>
      <c r="AP497" s="30">
        <f t="shared" si="306"/>
        <v>23.609121289162623</v>
      </c>
      <c r="AQ497" s="30">
        <f t="shared" si="307"/>
        <v>-26.68237036067254</v>
      </c>
      <c r="AR497" s="31">
        <f t="shared" si="326"/>
        <v>-45.755400974757052</v>
      </c>
      <c r="AS497" s="33">
        <f t="shared" si="327"/>
        <v>-202.06338601992132</v>
      </c>
      <c r="AT497" s="31">
        <f t="shared" si="328"/>
        <v>3.1492636044037231E-4</v>
      </c>
      <c r="AU497" s="31">
        <f t="shared" si="329"/>
        <v>0.48790173157216349</v>
      </c>
      <c r="AV497" s="32">
        <f t="shared" si="330"/>
        <v>-6.7606381329819E-7</v>
      </c>
      <c r="AW497" s="31">
        <f t="shared" si="331"/>
        <v>-2.2606030877211941E-2</v>
      </c>
      <c r="AX497" s="34">
        <f t="shared" si="332"/>
        <v>3.1425029662707411E-4</v>
      </c>
      <c r="AY497" s="35">
        <f t="shared" si="333"/>
        <v>0.46529570069495152</v>
      </c>
      <c r="AZ497" s="10">
        <f t="shared" si="334"/>
        <v>-45.755086724460426</v>
      </c>
      <c r="BA497" s="10">
        <f t="shared" si="335"/>
        <v>-201.59809031922637</v>
      </c>
      <c r="BB497" s="10">
        <f t="shared" si="336"/>
        <v>-21.598090319226372</v>
      </c>
      <c r="BC497" s="37"/>
      <c r="BD497" s="46">
        <f t="shared" si="337"/>
        <v>-46</v>
      </c>
      <c r="BE497" s="46">
        <f t="shared" si="338"/>
        <v>-202</v>
      </c>
      <c r="BF497" s="46">
        <f t="shared" si="339"/>
        <v>-22</v>
      </c>
    </row>
    <row r="498" spans="22:58" x14ac:dyDescent="0.2">
      <c r="V498" s="29">
        <v>5.9400000000000599</v>
      </c>
      <c r="W498" s="36">
        <f t="shared" si="309"/>
        <v>8709635.8995620143</v>
      </c>
      <c r="X498" s="30">
        <f t="shared" si="308"/>
        <v>-0.43247621687911453</v>
      </c>
      <c r="Y498" s="31">
        <f t="shared" si="310"/>
        <v>-72.776401275978358</v>
      </c>
      <c r="Z498" s="31">
        <f t="shared" si="311"/>
        <v>-89.986838585330176</v>
      </c>
      <c r="AA498" s="31">
        <f t="shared" si="312"/>
        <v>41.80012500888477</v>
      </c>
      <c r="AB498" s="31">
        <f t="shared" si="313"/>
        <v>-89.534283994079502</v>
      </c>
      <c r="AC498" s="31">
        <f t="shared" si="314"/>
        <v>8.1539722491980058</v>
      </c>
      <c r="AD498" s="31">
        <f t="shared" si="315"/>
        <v>66.976277184093263</v>
      </c>
      <c r="AE498" s="31">
        <f t="shared" si="316"/>
        <v>-23.254780234774692</v>
      </c>
      <c r="AF498" s="31">
        <f t="shared" si="317"/>
        <v>-112.54484539531641</v>
      </c>
      <c r="AG498" s="31">
        <f t="shared" si="305"/>
        <v>92.110410468749379</v>
      </c>
      <c r="AH498" s="31">
        <f t="shared" si="318"/>
        <v>-142.02530222795022</v>
      </c>
      <c r="AI498" s="31">
        <f t="shared" si="319"/>
        <v>-89.999995462072832</v>
      </c>
      <c r="AJ498" s="31">
        <f t="shared" si="320"/>
        <v>66.009455744818965</v>
      </c>
      <c r="AK498" s="31">
        <f t="shared" si="321"/>
        <v>89.971315329645861</v>
      </c>
      <c r="AL498" s="32">
        <f t="shared" si="322"/>
        <v>-35.553089055744898</v>
      </c>
      <c r="AM498" s="31">
        <f t="shared" si="323"/>
        <v>-89.043932987249363</v>
      </c>
      <c r="AN498" s="31">
        <f t="shared" si="324"/>
        <v>-19.458525070126775</v>
      </c>
      <c r="AO498" s="31">
        <f t="shared" si="325"/>
        <v>-89.072613119676333</v>
      </c>
      <c r="AP498" s="30">
        <f t="shared" si="306"/>
        <v>23.609121289162623</v>
      </c>
      <c r="AQ498" s="30">
        <f t="shared" si="307"/>
        <v>-26.68237036067254</v>
      </c>
      <c r="AR498" s="31">
        <f t="shared" si="326"/>
        <v>-45.786554376411388</v>
      </c>
      <c r="AS498" s="33">
        <f t="shared" si="327"/>
        <v>-201.61745851499273</v>
      </c>
      <c r="AT498" s="31">
        <f t="shared" si="328"/>
        <v>3.2976781907456936E-4</v>
      </c>
      <c r="AU498" s="31">
        <f t="shared" si="329"/>
        <v>0.49926585410774699</v>
      </c>
      <c r="AV498" s="32">
        <f t="shared" si="330"/>
        <v>-7.0792571703267074E-7</v>
      </c>
      <c r="AW498" s="31">
        <f t="shared" si="331"/>
        <v>-2.3132592923362724E-2</v>
      </c>
      <c r="AX498" s="34">
        <f t="shared" si="332"/>
        <v>3.2905989335753669E-4</v>
      </c>
      <c r="AY498" s="35">
        <f t="shared" si="333"/>
        <v>0.47613326118438426</v>
      </c>
      <c r="AZ498" s="10">
        <f t="shared" si="334"/>
        <v>-45.786225316518028</v>
      </c>
      <c r="BA498" s="10">
        <f t="shared" si="335"/>
        <v>-201.14132525380836</v>
      </c>
      <c r="BB498" s="10">
        <f t="shared" si="336"/>
        <v>-21.141325253808361</v>
      </c>
      <c r="BC498" s="48"/>
      <c r="BD498" s="46">
        <f t="shared" si="337"/>
        <v>-46</v>
      </c>
      <c r="BE498" s="46">
        <f t="shared" si="338"/>
        <v>-201</v>
      </c>
      <c r="BF498" s="46">
        <f t="shared" si="339"/>
        <v>-21</v>
      </c>
    </row>
    <row r="499" spans="22:58" x14ac:dyDescent="0.2">
      <c r="V499" s="29">
        <v>5.9500000000000597</v>
      </c>
      <c r="W499" s="38">
        <f t="shared" si="309"/>
        <v>8912509.3813386895</v>
      </c>
      <c r="X499" s="30">
        <f t="shared" si="308"/>
        <v>-0.43247621687911453</v>
      </c>
      <c r="Y499" s="31">
        <f t="shared" si="310"/>
        <v>-72.976401265664322</v>
      </c>
      <c r="Z499" s="31">
        <f t="shared" si="311"/>
        <v>-89.987138175694042</v>
      </c>
      <c r="AA499" s="31">
        <f t="shared" si="312"/>
        <v>42.000112095011616</v>
      </c>
      <c r="AB499" s="31">
        <f t="shared" si="313"/>
        <v>-89.544884533516253</v>
      </c>
      <c r="AC499" s="31">
        <f t="shared" si="314"/>
        <v>8.3239688505257483</v>
      </c>
      <c r="AD499" s="31">
        <f t="shared" si="315"/>
        <v>67.447367392315982</v>
      </c>
      <c r="AE499" s="31">
        <f t="shared" si="316"/>
        <v>-23.084796537006067</v>
      </c>
      <c r="AF499" s="31">
        <f t="shared" si="317"/>
        <v>-112.08465531689433</v>
      </c>
      <c r="AG499" s="31">
        <f t="shared" si="305"/>
        <v>92.110410468749379</v>
      </c>
      <c r="AH499" s="31">
        <f t="shared" si="318"/>
        <v>-142.22530222795024</v>
      </c>
      <c r="AI499" s="31">
        <f t="shared" si="319"/>
        <v>-89.999995565368678</v>
      </c>
      <c r="AJ499" s="31">
        <f t="shared" si="320"/>
        <v>66.209455695827216</v>
      </c>
      <c r="AK499" s="31">
        <f t="shared" si="321"/>
        <v>89.971968272353678</v>
      </c>
      <c r="AL499" s="32">
        <f t="shared" si="322"/>
        <v>-35.753034635287598</v>
      </c>
      <c r="AM499" s="31">
        <f t="shared" si="323"/>
        <v>-89.065691826743915</v>
      </c>
      <c r="AN499" s="31">
        <f t="shared" si="324"/>
        <v>-19.65847069866124</v>
      </c>
      <c r="AO499" s="31">
        <f t="shared" si="325"/>
        <v>-89.093719119758916</v>
      </c>
      <c r="AP499" s="30">
        <f t="shared" si="306"/>
        <v>23.609121289162623</v>
      </c>
      <c r="AQ499" s="30">
        <f t="shared" si="307"/>
        <v>-26.68237036067254</v>
      </c>
      <c r="AR499" s="31">
        <f t="shared" si="326"/>
        <v>-45.816516307177224</v>
      </c>
      <c r="AS499" s="33">
        <f t="shared" si="327"/>
        <v>-201.17837443665326</v>
      </c>
      <c r="AT499" s="31">
        <f t="shared" si="328"/>
        <v>3.4530867974384932E-4</v>
      </c>
      <c r="AU499" s="31">
        <f t="shared" si="329"/>
        <v>0.51089464038909271</v>
      </c>
      <c r="AV499" s="32">
        <f t="shared" si="330"/>
        <v>-7.412892244909227E-7</v>
      </c>
      <c r="AW499" s="31">
        <f t="shared" si="331"/>
        <v>-2.3671420171143993E-2</v>
      </c>
      <c r="AX499" s="34">
        <f t="shared" si="332"/>
        <v>3.4456739051935838E-4</v>
      </c>
      <c r="AY499" s="35">
        <f t="shared" si="333"/>
        <v>0.48722322021794873</v>
      </c>
      <c r="AZ499" s="10">
        <f t="shared" si="334"/>
        <v>-45.816171739786704</v>
      </c>
      <c r="BA499" s="10">
        <f t="shared" si="335"/>
        <v>-200.69115121643532</v>
      </c>
      <c r="BB499" s="10">
        <f t="shared" si="336"/>
        <v>-20.691151216435316</v>
      </c>
      <c r="BC499" s="37"/>
      <c r="BD499" s="46">
        <f t="shared" si="337"/>
        <v>-46</v>
      </c>
      <c r="BE499" s="46">
        <f t="shared" si="338"/>
        <v>-201</v>
      </c>
      <c r="BF499" s="46">
        <f t="shared" si="339"/>
        <v>-21</v>
      </c>
    </row>
    <row r="500" spans="22:58" x14ac:dyDescent="0.2">
      <c r="V500" s="29">
        <v>5.9600000000000604</v>
      </c>
      <c r="W500" s="38">
        <f t="shared" si="309"/>
        <v>9120108.393560376</v>
      </c>
      <c r="X500" s="30">
        <f t="shared" si="308"/>
        <v>-0.43247621687911453</v>
      </c>
      <c r="Y500" s="31">
        <f t="shared" si="310"/>
        <v>-73.176401255814511</v>
      </c>
      <c r="Z500" s="31">
        <f t="shared" si="311"/>
        <v>-89.987430946549324</v>
      </c>
      <c r="AA500" s="31">
        <f t="shared" si="312"/>
        <v>42.200099762322665</v>
      </c>
      <c r="AB500" s="31">
        <f t="shared" si="313"/>
        <v>-89.555243805323798</v>
      </c>
      <c r="AC500" s="31">
        <f t="shared" si="314"/>
        <v>8.4951210252349139</v>
      </c>
      <c r="AD500" s="31">
        <f t="shared" si="315"/>
        <v>67.910863916945857</v>
      </c>
      <c r="AE500" s="31">
        <f t="shared" si="316"/>
        <v>-22.91365668513604</v>
      </c>
      <c r="AF500" s="31">
        <f t="shared" si="317"/>
        <v>-111.63181083492725</v>
      </c>
      <c r="AG500" s="31">
        <f t="shared" si="305"/>
        <v>92.110410468749379</v>
      </c>
      <c r="AH500" s="31">
        <f t="shared" si="318"/>
        <v>-142.42530222795023</v>
      </c>
      <c r="AI500" s="31">
        <f t="shared" si="319"/>
        <v>-89.999995666313211</v>
      </c>
      <c r="AJ500" s="31">
        <f t="shared" si="320"/>
        <v>66.409455649040495</v>
      </c>
      <c r="AK500" s="31">
        <f t="shared" si="321"/>
        <v>89.972606352277964</v>
      </c>
      <c r="AL500" s="32">
        <f t="shared" si="322"/>
        <v>-35.952982663517773</v>
      </c>
      <c r="AM500" s="31">
        <f t="shared" si="323"/>
        <v>-89.086955635015556</v>
      </c>
      <c r="AN500" s="31">
        <f t="shared" si="324"/>
        <v>-19.858418773678125</v>
      </c>
      <c r="AO500" s="31">
        <f t="shared" si="325"/>
        <v>-89.114344949050803</v>
      </c>
      <c r="AP500" s="30">
        <f t="shared" si="306"/>
        <v>23.609121289162623</v>
      </c>
      <c r="AQ500" s="30">
        <f t="shared" si="307"/>
        <v>-26.68237036067254</v>
      </c>
      <c r="AR500" s="31">
        <f t="shared" si="326"/>
        <v>-45.845324530324078</v>
      </c>
      <c r="AS500" s="33">
        <f t="shared" si="327"/>
        <v>-200.74615578397805</v>
      </c>
      <c r="AT500" s="31">
        <f t="shared" si="328"/>
        <v>3.6158189900683564E-4</v>
      </c>
      <c r="AU500" s="31">
        <f t="shared" si="329"/>
        <v>0.52279425231821397</v>
      </c>
      <c r="AV500" s="32">
        <f t="shared" si="330"/>
        <v>-7.7622510672501647E-7</v>
      </c>
      <c r="AW500" s="31">
        <f t="shared" si="331"/>
        <v>-2.4222798313513288E-2</v>
      </c>
      <c r="AX500" s="34">
        <f t="shared" si="332"/>
        <v>3.6080567390011064E-4</v>
      </c>
      <c r="AY500" s="35">
        <f t="shared" si="333"/>
        <v>0.49857145400470071</v>
      </c>
      <c r="AZ500" s="10">
        <f t="shared" si="334"/>
        <v>-45.844963724650178</v>
      </c>
      <c r="BA500" s="10">
        <f t="shared" si="335"/>
        <v>-200.24758432997336</v>
      </c>
      <c r="BB500" s="10">
        <f t="shared" si="336"/>
        <v>-20.247584329973364</v>
      </c>
      <c r="BC500" s="37"/>
      <c r="BD500" s="46">
        <f t="shared" si="337"/>
        <v>-46</v>
      </c>
      <c r="BE500" s="46">
        <f t="shared" si="338"/>
        <v>-200</v>
      </c>
      <c r="BF500" s="46">
        <f t="shared" si="339"/>
        <v>-20</v>
      </c>
    </row>
    <row r="501" spans="22:58" x14ac:dyDescent="0.2">
      <c r="V501" s="29">
        <v>5.9700000000000601</v>
      </c>
      <c r="W501" s="36">
        <f t="shared" si="309"/>
        <v>9332543.0079712179</v>
      </c>
      <c r="X501" s="30">
        <f t="shared" si="308"/>
        <v>-0.43247621687911453</v>
      </c>
      <c r="Y501" s="31">
        <f t="shared" si="310"/>
        <v>-73.376401246408008</v>
      </c>
      <c r="Z501" s="31">
        <f t="shared" si="311"/>
        <v>-89.987717053126943</v>
      </c>
      <c r="AA501" s="31">
        <f t="shared" si="312"/>
        <v>42.400087984663443</v>
      </c>
      <c r="AB501" s="31">
        <f t="shared" si="313"/>
        <v>-89.565367299414461</v>
      </c>
      <c r="AC501" s="31">
        <f t="shared" si="314"/>
        <v>8.6673915273212572</v>
      </c>
      <c r="AD501" s="31">
        <f t="shared" si="315"/>
        <v>68.366769797848647</v>
      </c>
      <c r="AE501" s="31">
        <f t="shared" si="316"/>
        <v>-22.741397951302417</v>
      </c>
      <c r="AF501" s="31">
        <f t="shared" si="317"/>
        <v>-111.18631455469277</v>
      </c>
      <c r="AG501" s="31">
        <f t="shared" si="305"/>
        <v>92.110410468749379</v>
      </c>
      <c r="AH501" s="31">
        <f t="shared" si="318"/>
        <v>-142.62530222795024</v>
      </c>
      <c r="AI501" s="31">
        <f t="shared" si="319"/>
        <v>-89.999995764959962</v>
      </c>
      <c r="AJ501" s="31">
        <f t="shared" si="320"/>
        <v>66.609455604359511</v>
      </c>
      <c r="AK501" s="31">
        <f t="shared" si="321"/>
        <v>89.973229907736453</v>
      </c>
      <c r="AL501" s="32">
        <f t="shared" si="322"/>
        <v>-36.152933030282306</v>
      </c>
      <c r="AM501" s="31">
        <f t="shared" si="323"/>
        <v>-89.10773566297371</v>
      </c>
      <c r="AN501" s="31">
        <f t="shared" si="324"/>
        <v>-20.058369185123659</v>
      </c>
      <c r="AO501" s="31">
        <f t="shared" si="325"/>
        <v>-89.134501520197219</v>
      </c>
      <c r="AP501" s="30">
        <f t="shared" si="306"/>
        <v>23.609121289162623</v>
      </c>
      <c r="AQ501" s="30">
        <f t="shared" si="307"/>
        <v>-26.68237036067254</v>
      </c>
      <c r="AR501" s="31">
        <f t="shared" si="326"/>
        <v>-45.87301620793599</v>
      </c>
      <c r="AS501" s="33">
        <f t="shared" si="327"/>
        <v>-200.32081607488999</v>
      </c>
      <c r="AT501" s="31">
        <f t="shared" si="328"/>
        <v>3.7862198611203116E-4</v>
      </c>
      <c r="AU501" s="31">
        <f t="shared" si="329"/>
        <v>0.53497099511827695</v>
      </c>
      <c r="AV501" s="32">
        <f t="shared" si="330"/>
        <v>-8.1280746557637114E-7</v>
      </c>
      <c r="AW501" s="31">
        <f t="shared" si="331"/>
        <v>-2.4787019698051221E-2</v>
      </c>
      <c r="AX501" s="34">
        <f t="shared" si="332"/>
        <v>3.7780917864645478E-4</v>
      </c>
      <c r="AY501" s="35">
        <f t="shared" si="333"/>
        <v>0.51018397542022575</v>
      </c>
      <c r="AZ501" s="10">
        <f t="shared" si="334"/>
        <v>-45.872638398757346</v>
      </c>
      <c r="BA501" s="10">
        <f t="shared" si="335"/>
        <v>-199.81063209946976</v>
      </c>
      <c r="BB501" s="10">
        <f t="shared" si="336"/>
        <v>-19.810632099469757</v>
      </c>
      <c r="BC501" s="48"/>
      <c r="BD501" s="46">
        <f t="shared" si="337"/>
        <v>-46</v>
      </c>
      <c r="BE501" s="46">
        <f t="shared" si="338"/>
        <v>-200</v>
      </c>
      <c r="BF501" s="46">
        <f t="shared" si="339"/>
        <v>-20</v>
      </c>
    </row>
    <row r="502" spans="22:58" x14ac:dyDescent="0.2">
      <c r="V502" s="29">
        <v>5.9800000000000599</v>
      </c>
      <c r="W502" s="38">
        <f t="shared" si="309"/>
        <v>9549925.8602156974</v>
      </c>
      <c r="X502" s="30">
        <f t="shared" si="308"/>
        <v>-0.43247621687911453</v>
      </c>
      <c r="Y502" s="31">
        <f t="shared" si="310"/>
        <v>-73.576401237424875</v>
      </c>
      <c r="Z502" s="31">
        <f t="shared" si="311"/>
        <v>-89.987996647124348</v>
      </c>
      <c r="AA502" s="31">
        <f t="shared" si="312"/>
        <v>42.600076737056398</v>
      </c>
      <c r="AB502" s="31">
        <f t="shared" si="313"/>
        <v>-89.575260380869011</v>
      </c>
      <c r="AC502" s="31">
        <f t="shared" si="314"/>
        <v>8.8407437539584262</v>
      </c>
      <c r="AD502" s="31">
        <f t="shared" si="315"/>
        <v>68.815095778181259</v>
      </c>
      <c r="AE502" s="31">
        <f t="shared" si="316"/>
        <v>-22.568056963289159</v>
      </c>
      <c r="AF502" s="31">
        <f t="shared" si="317"/>
        <v>-110.7481612498121</v>
      </c>
      <c r="AG502" s="31">
        <f t="shared" si="305"/>
        <v>92.110410468749379</v>
      </c>
      <c r="AH502" s="31">
        <f t="shared" si="318"/>
        <v>-142.82530222795026</v>
      </c>
      <c r="AI502" s="31">
        <f t="shared" si="319"/>
        <v>-89.999995861361242</v>
      </c>
      <c r="AJ502" s="31">
        <f t="shared" si="320"/>
        <v>66.809455561689489</v>
      </c>
      <c r="AK502" s="31">
        <f t="shared" si="321"/>
        <v>89.973839269345959</v>
      </c>
      <c r="AL502" s="32">
        <f t="shared" si="322"/>
        <v>-36.352885630380896</v>
      </c>
      <c r="AM502" s="31">
        <f t="shared" si="323"/>
        <v>-89.128042906585009</v>
      </c>
      <c r="AN502" s="31">
        <f t="shared" si="324"/>
        <v>-20.258321827892289</v>
      </c>
      <c r="AO502" s="31">
        <f t="shared" si="325"/>
        <v>-89.154199498600292</v>
      </c>
      <c r="AP502" s="30">
        <f t="shared" si="306"/>
        <v>23.609121289162623</v>
      </c>
      <c r="AQ502" s="30">
        <f t="shared" si="307"/>
        <v>-26.68237036067254</v>
      </c>
      <c r="AR502" s="31">
        <f t="shared" si="326"/>
        <v>-45.899627862691361</v>
      </c>
      <c r="AS502" s="33">
        <f t="shared" si="327"/>
        <v>-199.90236074841238</v>
      </c>
      <c r="AT502" s="31">
        <f t="shared" si="328"/>
        <v>3.964650761213573E-4</v>
      </c>
      <c r="AU502" s="31">
        <f t="shared" si="329"/>
        <v>0.54743132065711442</v>
      </c>
      <c r="AV502" s="32">
        <f t="shared" si="330"/>
        <v>-8.5111389761164472E-7</v>
      </c>
      <c r="AW502" s="31">
        <f t="shared" si="331"/>
        <v>-2.5364383481966311E-2</v>
      </c>
      <c r="AX502" s="34">
        <f t="shared" si="332"/>
        <v>3.9561396222374568E-4</v>
      </c>
      <c r="AY502" s="35">
        <f t="shared" si="333"/>
        <v>0.52206693717514807</v>
      </c>
      <c r="AZ502" s="10">
        <f t="shared" si="334"/>
        <v>-45.899232248729135</v>
      </c>
      <c r="BA502" s="10">
        <f t="shared" si="335"/>
        <v>-199.38029381123724</v>
      </c>
      <c r="BB502" s="10">
        <f t="shared" si="336"/>
        <v>-19.380293811237237</v>
      </c>
      <c r="BC502" s="37"/>
      <c r="BD502" s="46">
        <f t="shared" si="337"/>
        <v>-46</v>
      </c>
      <c r="BE502" s="46">
        <f t="shared" si="338"/>
        <v>-199</v>
      </c>
      <c r="BF502" s="46">
        <f t="shared" si="339"/>
        <v>-19</v>
      </c>
    </row>
    <row r="503" spans="22:58" x14ac:dyDescent="0.2">
      <c r="V503" s="29">
        <v>5.9900000000000597</v>
      </c>
      <c r="W503" s="38">
        <f t="shared" si="309"/>
        <v>9772372.2095594574</v>
      </c>
      <c r="X503" s="30">
        <f t="shared" si="308"/>
        <v>-0.43247621687911453</v>
      </c>
      <c r="Y503" s="31">
        <f t="shared" si="310"/>
        <v>-73.776401228846026</v>
      </c>
      <c r="Z503" s="31">
        <f t="shared" si="311"/>
        <v>-89.988269876785921</v>
      </c>
      <c r="AA503" s="31">
        <f t="shared" si="312"/>
        <v>42.800065995647842</v>
      </c>
      <c r="AB503" s="31">
        <f t="shared" si="313"/>
        <v>-89.584928292769234</v>
      </c>
      <c r="AC503" s="31">
        <f t="shared" si="314"/>
        <v>9.0151417791510458</v>
      </c>
      <c r="AD503" s="31">
        <f t="shared" si="315"/>
        <v>69.255859910399494</v>
      </c>
      <c r="AE503" s="31">
        <f t="shared" si="316"/>
        <v>-22.393669670926251</v>
      </c>
      <c r="AF503" s="31">
        <f t="shared" si="317"/>
        <v>-110.31733825915566</v>
      </c>
      <c r="AG503" s="31">
        <f t="shared" si="305"/>
        <v>92.110410468749379</v>
      </c>
      <c r="AH503" s="31">
        <f t="shared" si="318"/>
        <v>-143.02530222795022</v>
      </c>
      <c r="AI503" s="31">
        <f t="shared" si="319"/>
        <v>-89.999995955568153</v>
      </c>
      <c r="AJ503" s="31">
        <f t="shared" si="320"/>
        <v>67.009455520939923</v>
      </c>
      <c r="AK503" s="31">
        <f t="shared" si="321"/>
        <v>89.974434760197525</v>
      </c>
      <c r="AL503" s="32">
        <f t="shared" si="322"/>
        <v>-36.55284036334352</v>
      </c>
      <c r="AM503" s="31">
        <f t="shared" si="323"/>
        <v>-89.147888112599233</v>
      </c>
      <c r="AN503" s="31">
        <f t="shared" si="324"/>
        <v>-20.458276601604439</v>
      </c>
      <c r="AO503" s="31">
        <f t="shared" si="325"/>
        <v>-89.173449307969861</v>
      </c>
      <c r="AP503" s="30">
        <f t="shared" si="306"/>
        <v>23.609121289162623</v>
      </c>
      <c r="AQ503" s="30">
        <f t="shared" si="307"/>
        <v>-26.68237036067254</v>
      </c>
      <c r="AR503" s="31">
        <f t="shared" si="326"/>
        <v>-45.925195344040603</v>
      </c>
      <c r="AS503" s="33">
        <f t="shared" si="327"/>
        <v>-199.49078756712552</v>
      </c>
      <c r="AT503" s="31">
        <f t="shared" si="328"/>
        <v>4.1514900648331233E-4</v>
      </c>
      <c r="AU503" s="31">
        <f t="shared" si="329"/>
        <v>0.56018183084707995</v>
      </c>
      <c r="AV503" s="32">
        <f t="shared" si="330"/>
        <v>-8.9122565516566083E-7</v>
      </c>
      <c r="AW503" s="31">
        <f t="shared" si="331"/>
        <v>-2.5955195790709755E-2</v>
      </c>
      <c r="AX503" s="34">
        <f t="shared" si="332"/>
        <v>4.1425778082814668E-4</v>
      </c>
      <c r="AY503" s="35">
        <f t="shared" si="333"/>
        <v>0.53422663505637025</v>
      </c>
      <c r="AZ503" s="10">
        <f t="shared" si="334"/>
        <v>-45.924781086259777</v>
      </c>
      <c r="BA503" s="10">
        <f t="shared" si="335"/>
        <v>-198.95656093206915</v>
      </c>
      <c r="BB503" s="10">
        <f t="shared" si="336"/>
        <v>-18.956560932069152</v>
      </c>
      <c r="BC503" s="37"/>
      <c r="BD503" s="46">
        <f t="shared" si="337"/>
        <v>-46</v>
      </c>
      <c r="BE503" s="46">
        <f t="shared" si="338"/>
        <v>-199</v>
      </c>
      <c r="BF503" s="46">
        <f t="shared" si="339"/>
        <v>-19</v>
      </c>
    </row>
    <row r="504" spans="22:58" x14ac:dyDescent="0.2">
      <c r="V504" s="29">
        <v>6.0000000000000604</v>
      </c>
      <c r="W504" s="36">
        <f t="shared" si="309"/>
        <v>10000000.000001399</v>
      </c>
      <c r="X504" s="30">
        <f t="shared" si="308"/>
        <v>-0.43247621687911453</v>
      </c>
      <c r="Y504" s="31">
        <f t="shared" si="310"/>
        <v>-73.976401220653315</v>
      </c>
      <c r="Z504" s="31">
        <f t="shared" si="311"/>
        <v>-89.988536886981606</v>
      </c>
      <c r="AA504" s="31">
        <f t="shared" si="312"/>
        <v>43.000055737657533</v>
      </c>
      <c r="AB504" s="31">
        <f t="shared" si="313"/>
        <v>-89.594376158966611</v>
      </c>
      <c r="AC504" s="31">
        <f t="shared" si="314"/>
        <v>9.190550383167654</v>
      </c>
      <c r="AD504" s="31">
        <f t="shared" si="315"/>
        <v>69.689087163725375</v>
      </c>
      <c r="AE504" s="31">
        <f t="shared" si="316"/>
        <v>-22.218271316707238</v>
      </c>
      <c r="AF504" s="31">
        <f t="shared" si="317"/>
        <v>-109.89382588222283</v>
      </c>
      <c r="AG504" s="31">
        <f t="shared" si="305"/>
        <v>92.110410468749379</v>
      </c>
      <c r="AH504" s="31">
        <f t="shared" si="318"/>
        <v>-143.22530222795024</v>
      </c>
      <c r="AI504" s="31">
        <f t="shared" si="319"/>
        <v>-89.999996047630674</v>
      </c>
      <c r="AJ504" s="31">
        <f t="shared" si="320"/>
        <v>67.209455482024424</v>
      </c>
      <c r="AK504" s="31">
        <f t="shared" si="321"/>
        <v>89.975016696027737</v>
      </c>
      <c r="AL504" s="32">
        <f t="shared" si="322"/>
        <v>-36.752797133218003</v>
      </c>
      <c r="AM504" s="31">
        <f t="shared" si="323"/>
        <v>-89.167281784150006</v>
      </c>
      <c r="AN504" s="31">
        <f t="shared" si="324"/>
        <v>-20.658233410394438</v>
      </c>
      <c r="AO504" s="31">
        <f t="shared" si="325"/>
        <v>-89.192261135752943</v>
      </c>
      <c r="AP504" s="30">
        <f t="shared" si="306"/>
        <v>23.609121289162623</v>
      </c>
      <c r="AQ504" s="30">
        <f t="shared" si="307"/>
        <v>-26.68237036067254</v>
      </c>
      <c r="AR504" s="31">
        <f t="shared" si="326"/>
        <v>-45.949753798611596</v>
      </c>
      <c r="AS504" s="33">
        <f t="shared" si="327"/>
        <v>-199.08608701797579</v>
      </c>
      <c r="AT504" s="31">
        <f t="shared" si="328"/>
        <v>4.3471339720574159E-4</v>
      </c>
      <c r="AU504" s="31">
        <f t="shared" si="329"/>
        <v>0.57322928112296967</v>
      </c>
      <c r="AV504" s="32">
        <f t="shared" si="330"/>
        <v>-9.3322782281360091E-7</v>
      </c>
      <c r="AW504" s="31">
        <f t="shared" si="331"/>
        <v>-2.6559769880285265E-2</v>
      </c>
      <c r="AX504" s="34">
        <f t="shared" si="332"/>
        <v>4.3378016938292797E-4</v>
      </c>
      <c r="AY504" s="35">
        <f t="shared" si="333"/>
        <v>0.54666951124268437</v>
      </c>
      <c r="AZ504" s="10">
        <f t="shared" si="334"/>
        <v>-45.949320018442215</v>
      </c>
      <c r="BA504" s="10">
        <f t="shared" si="335"/>
        <v>-198.53941750673309</v>
      </c>
      <c r="BB504" s="10">
        <f t="shared" si="336"/>
        <v>-18.539417506733088</v>
      </c>
      <c r="BC504" s="48"/>
      <c r="BD504" s="46">
        <f t="shared" si="337"/>
        <v>-46</v>
      </c>
      <c r="BE504" s="46">
        <f t="shared" si="338"/>
        <v>-199</v>
      </c>
      <c r="BF504" s="46">
        <f t="shared" si="339"/>
        <v>-19</v>
      </c>
    </row>
    <row r="505" spans="22:58" x14ac:dyDescent="0.2">
      <c r="V505" s="29">
        <v>6.0100000000000602</v>
      </c>
      <c r="W505" s="38">
        <f t="shared" si="309"/>
        <v>10232929.922808971</v>
      </c>
      <c r="X505" s="30">
        <f t="shared" si="308"/>
        <v>-0.43247621687911453</v>
      </c>
      <c r="Y505" s="31">
        <f t="shared" si="310"/>
        <v>-74.176401212829319</v>
      </c>
      <c r="Z505" s="31">
        <f t="shared" si="311"/>
        <v>-89.988797819283675</v>
      </c>
      <c r="AA505" s="31">
        <f t="shared" si="312"/>
        <v>43.200045941330217</v>
      </c>
      <c r="AB505" s="31">
        <f t="shared" si="313"/>
        <v>-89.603608986788487</v>
      </c>
      <c r="AC505" s="31">
        <f t="shared" si="314"/>
        <v>9.3669350779345439</v>
      </c>
      <c r="AD505" s="31">
        <f t="shared" si="315"/>
        <v>70.114809034757712</v>
      </c>
      <c r="AE505" s="31">
        <f t="shared" si="316"/>
        <v>-22.04189641044367</v>
      </c>
      <c r="AF505" s="31">
        <f t="shared" si="317"/>
        <v>-109.47759777131446</v>
      </c>
      <c r="AG505" s="31">
        <f t="shared" si="305"/>
        <v>92.110410468749379</v>
      </c>
      <c r="AH505" s="31">
        <f t="shared" si="318"/>
        <v>-143.42530222795023</v>
      </c>
      <c r="AI505" s="31">
        <f t="shared" si="319"/>
        <v>-89.999996137597577</v>
      </c>
      <c r="AJ505" s="31">
        <f t="shared" si="320"/>
        <v>67.409455444860384</v>
      </c>
      <c r="AK505" s="31">
        <f t="shared" si="321"/>
        <v>89.975585385386211</v>
      </c>
      <c r="AL505" s="32">
        <f t="shared" si="322"/>
        <v>-36.952755848366927</v>
      </c>
      <c r="AM505" s="31">
        <f t="shared" si="323"/>
        <v>-89.186234186232895</v>
      </c>
      <c r="AN505" s="31">
        <f t="shared" si="324"/>
        <v>-20.85819216270739</v>
      </c>
      <c r="AO505" s="31">
        <f t="shared" si="325"/>
        <v>-89.210644938444261</v>
      </c>
      <c r="AP505" s="30">
        <f t="shared" si="306"/>
        <v>23.609121289162623</v>
      </c>
      <c r="AQ505" s="30">
        <f t="shared" si="307"/>
        <v>-26.68237036067254</v>
      </c>
      <c r="AR505" s="31">
        <f t="shared" si="326"/>
        <v>-45.973337644660973</v>
      </c>
      <c r="AS505" s="33">
        <f t="shared" si="327"/>
        <v>-198.68824270975873</v>
      </c>
      <c r="AT505" s="31">
        <f t="shared" si="328"/>
        <v>4.5519973478974049E-4</v>
      </c>
      <c r="AU505" s="31">
        <f t="shared" si="329"/>
        <v>0.58658058399971558</v>
      </c>
      <c r="AV505" s="32">
        <f t="shared" si="330"/>
        <v>-9.7720948805725439E-7</v>
      </c>
      <c r="AW505" s="31">
        <f t="shared" si="331"/>
        <v>-2.7178426303338651E-2</v>
      </c>
      <c r="AX505" s="34">
        <f t="shared" si="332"/>
        <v>4.5422252530168323E-4</v>
      </c>
      <c r="AY505" s="35">
        <f t="shared" si="333"/>
        <v>0.55940215769637691</v>
      </c>
      <c r="AZ505" s="10">
        <f t="shared" si="334"/>
        <v>-45.972883422135673</v>
      </c>
      <c r="BA505" s="10">
        <f t="shared" si="335"/>
        <v>-198.12884055206234</v>
      </c>
      <c r="BB505" s="10">
        <f t="shared" si="336"/>
        <v>-18.128840552062343</v>
      </c>
      <c r="BC505" s="37"/>
      <c r="BD505" s="46">
        <f t="shared" si="337"/>
        <v>-46</v>
      </c>
      <c r="BE505" s="46">
        <f t="shared" si="338"/>
        <v>-198</v>
      </c>
      <c r="BF505" s="46">
        <f t="shared" si="339"/>
        <v>-18</v>
      </c>
    </row>
    <row r="506" spans="22:58" x14ac:dyDescent="0.2">
      <c r="V506" s="29">
        <v>6.02000000000006</v>
      </c>
      <c r="W506" s="38">
        <f t="shared" si="309"/>
        <v>10471285.480510458</v>
      </c>
      <c r="X506" s="30">
        <f t="shared" si="308"/>
        <v>-0.43247621687911453</v>
      </c>
      <c r="Y506" s="31">
        <f t="shared" si="310"/>
        <v>-74.376401205357467</v>
      </c>
      <c r="Z506" s="31">
        <f t="shared" si="311"/>
        <v>-89.989052812041848</v>
      </c>
      <c r="AA506" s="31">
        <f t="shared" si="312"/>
        <v>43.40003658588963</v>
      </c>
      <c r="AB506" s="31">
        <f t="shared" si="313"/>
        <v>-89.61263166968331</v>
      </c>
      <c r="AC506" s="31">
        <f t="shared" si="314"/>
        <v>9.5442621285822806</v>
      </c>
      <c r="AD506" s="31">
        <f t="shared" si="315"/>
        <v>70.533063162745762</v>
      </c>
      <c r="AE506" s="31">
        <f t="shared" si="316"/>
        <v>-21.864578707764665</v>
      </c>
      <c r="AF506" s="31">
        <f t="shared" si="317"/>
        <v>-109.0686213189794</v>
      </c>
      <c r="AG506" s="31">
        <f t="shared" si="305"/>
        <v>92.110410468749379</v>
      </c>
      <c r="AH506" s="31">
        <f t="shared" si="318"/>
        <v>-143.62530222795021</v>
      </c>
      <c r="AI506" s="31">
        <f t="shared" si="319"/>
        <v>-89.999996225516597</v>
      </c>
      <c r="AJ506" s="31">
        <f t="shared" si="320"/>
        <v>67.609455409369005</v>
      </c>
      <c r="AK506" s="31">
        <f t="shared" si="321"/>
        <v>89.976141129799117</v>
      </c>
      <c r="AL506" s="32">
        <f t="shared" si="322"/>
        <v>-37.152716421273865</v>
      </c>
      <c r="AM506" s="31">
        <f t="shared" si="323"/>
        <v>-89.204755351063142</v>
      </c>
      <c r="AN506" s="31">
        <f t="shared" si="324"/>
        <v>-21.058152771105696</v>
      </c>
      <c r="AO506" s="31">
        <f t="shared" si="325"/>
        <v>-89.228610446780621</v>
      </c>
      <c r="AP506" s="30">
        <f t="shared" si="306"/>
        <v>23.609121289162623</v>
      </c>
      <c r="AQ506" s="30">
        <f t="shared" si="307"/>
        <v>-26.68237036067254</v>
      </c>
      <c r="AR506" s="31">
        <f t="shared" si="326"/>
        <v>-45.995980550380281</v>
      </c>
      <c r="AS506" s="33">
        <f t="shared" si="327"/>
        <v>-198.29723176576002</v>
      </c>
      <c r="AT506" s="31">
        <f t="shared" si="328"/>
        <v>4.7665146014594991E-4</v>
      </c>
      <c r="AU506" s="31">
        <f t="shared" si="329"/>
        <v>0.6002428127116638</v>
      </c>
      <c r="AV506" s="32">
        <f t="shared" si="330"/>
        <v>-1.0232639476914156E-6</v>
      </c>
      <c r="AW506" s="31">
        <f t="shared" si="331"/>
        <v>-2.7811493079117004E-2</v>
      </c>
      <c r="AX506" s="34">
        <f t="shared" si="332"/>
        <v>4.7562819619825851E-4</v>
      </c>
      <c r="AY506" s="35">
        <f t="shared" si="333"/>
        <v>0.57243131963254679</v>
      </c>
      <c r="AZ506" s="10">
        <f t="shared" si="334"/>
        <v>-45.995504922184082</v>
      </c>
      <c r="BA506" s="10">
        <f t="shared" si="335"/>
        <v>-197.72480044612746</v>
      </c>
      <c r="BB506" s="10">
        <f t="shared" si="336"/>
        <v>-17.72480044612746</v>
      </c>
      <c r="BC506" s="37"/>
      <c r="BD506" s="46">
        <f t="shared" si="337"/>
        <v>-46</v>
      </c>
      <c r="BE506" s="46">
        <f t="shared" si="338"/>
        <v>-198</v>
      </c>
      <c r="BF506" s="46">
        <f t="shared" si="339"/>
        <v>-18</v>
      </c>
    </row>
    <row r="507" spans="22:58" x14ac:dyDescent="0.2">
      <c r="V507" s="29">
        <v>6.0300000000000598</v>
      </c>
      <c r="W507" s="36">
        <f t="shared" si="309"/>
        <v>10715193.052377559</v>
      </c>
      <c r="X507" s="30">
        <f t="shared" si="308"/>
        <v>-0.43247621687911453</v>
      </c>
      <c r="Y507" s="31">
        <f t="shared" si="310"/>
        <v>-74.576401198221902</v>
      </c>
      <c r="Z507" s="31">
        <f t="shared" si="311"/>
        <v>-89.989302000456647</v>
      </c>
      <c r="AA507" s="31">
        <f t="shared" si="312"/>
        <v>43.600027651494422</v>
      </c>
      <c r="AB507" s="31">
        <f t="shared" si="313"/>
        <v>-89.621448989805927</v>
      </c>
      <c r="AC507" s="31">
        <f t="shared" si="314"/>
        <v>9.7224985713428964</v>
      </c>
      <c r="AD507" s="31">
        <f t="shared" si="315"/>
        <v>70.943892950882557</v>
      </c>
      <c r="AE507" s="31">
        <f t="shared" si="316"/>
        <v>-21.686351192263693</v>
      </c>
      <c r="AF507" s="31">
        <f t="shared" si="317"/>
        <v>-108.66685803938002</v>
      </c>
      <c r="AG507" s="31">
        <f t="shared" si="305"/>
        <v>92.110410468749379</v>
      </c>
      <c r="AH507" s="31">
        <f t="shared" si="318"/>
        <v>-143.82530222795023</v>
      </c>
      <c r="AI507" s="31">
        <f t="shared" si="319"/>
        <v>-89.99999631143433</v>
      </c>
      <c r="AJ507" s="31">
        <f t="shared" si="320"/>
        <v>67.809455375475011</v>
      </c>
      <c r="AK507" s="31">
        <f t="shared" si="321"/>
        <v>89.976684223929084</v>
      </c>
      <c r="AL507" s="32">
        <f t="shared" si="322"/>
        <v>-37.352678768358174</v>
      </c>
      <c r="AM507" s="31">
        <f t="shared" si="323"/>
        <v>-89.222855083315821</v>
      </c>
      <c r="AN507" s="31">
        <f t="shared" si="324"/>
        <v>-21.258115152084017</v>
      </c>
      <c r="AO507" s="31">
        <f t="shared" si="325"/>
        <v>-89.246167170821067</v>
      </c>
      <c r="AP507" s="30">
        <f t="shared" si="306"/>
        <v>23.609121289162623</v>
      </c>
      <c r="AQ507" s="30">
        <f t="shared" si="307"/>
        <v>-26.68237036067254</v>
      </c>
      <c r="AR507" s="31">
        <f t="shared" si="326"/>
        <v>-46.017715415857623</v>
      </c>
      <c r="AS507" s="33">
        <f t="shared" si="327"/>
        <v>-197.91302521020108</v>
      </c>
      <c r="AT507" s="31">
        <f t="shared" si="328"/>
        <v>4.9911406060259623E-4</v>
      </c>
      <c r="AU507" s="31">
        <f t="shared" si="329"/>
        <v>0.61422320493520399</v>
      </c>
      <c r="AV507" s="32">
        <f t="shared" si="330"/>
        <v>-1.0714888862048125E-6</v>
      </c>
      <c r="AW507" s="31">
        <f t="shared" si="331"/>
        <v>-2.8459305867385817E-2</v>
      </c>
      <c r="AX507" s="34">
        <f t="shared" si="332"/>
        <v>4.9804257171639143E-4</v>
      </c>
      <c r="AY507" s="35">
        <f t="shared" si="333"/>
        <v>0.58576389906781823</v>
      </c>
      <c r="AZ507" s="10">
        <f t="shared" si="334"/>
        <v>-46.017217373285909</v>
      </c>
      <c r="BA507" s="10">
        <f t="shared" si="335"/>
        <v>-197.32726131113327</v>
      </c>
      <c r="BB507" s="10">
        <f t="shared" si="336"/>
        <v>-17.32726131113327</v>
      </c>
      <c r="BC507" s="48"/>
      <c r="BD507" s="46">
        <f t="shared" si="337"/>
        <v>-46</v>
      </c>
      <c r="BE507" s="46">
        <f t="shared" si="338"/>
        <v>-197</v>
      </c>
      <c r="BF507" s="46">
        <f t="shared" si="339"/>
        <v>-17</v>
      </c>
    </row>
    <row r="508" spans="22:58" x14ac:dyDescent="0.2">
      <c r="V508" s="29">
        <v>6.0400000000000604</v>
      </c>
      <c r="W508" s="38">
        <f t="shared" si="309"/>
        <v>10964781.961433399</v>
      </c>
      <c r="X508" s="30">
        <f t="shared" si="308"/>
        <v>-0.43247621687911453</v>
      </c>
      <c r="Y508" s="31">
        <f t="shared" si="310"/>
        <v>-74.776401191407516</v>
      </c>
      <c r="Z508" s="31">
        <f t="shared" si="311"/>
        <v>-89.989545516650992</v>
      </c>
      <c r="AA508" s="31">
        <f t="shared" si="312"/>
        <v>43.800019119196094</v>
      </c>
      <c r="AB508" s="31">
        <f t="shared" si="313"/>
        <v>-89.630065620544713</v>
      </c>
      <c r="AC508" s="31">
        <f t="shared" si="314"/>
        <v>9.9016122280014169</v>
      </c>
      <c r="AD508" s="31">
        <f t="shared" si="315"/>
        <v>71.347347194818823</v>
      </c>
      <c r="AE508" s="31">
        <f t="shared" si="316"/>
        <v>-21.507246061089113</v>
      </c>
      <c r="AF508" s="31">
        <f t="shared" si="317"/>
        <v>-108.27226394237688</v>
      </c>
      <c r="AG508" s="31">
        <f t="shared" si="305"/>
        <v>92.110410468749379</v>
      </c>
      <c r="AH508" s="31">
        <f t="shared" si="318"/>
        <v>-144.02530222795025</v>
      </c>
      <c r="AI508" s="31">
        <f t="shared" si="319"/>
        <v>-89.999996395396323</v>
      </c>
      <c r="AJ508" s="31">
        <f t="shared" si="320"/>
        <v>68.009455343106509</v>
      </c>
      <c r="AK508" s="31">
        <f t="shared" si="321"/>
        <v>89.977214955731426</v>
      </c>
      <c r="AL508" s="32">
        <f t="shared" si="322"/>
        <v>-37.552642809798115</v>
      </c>
      <c r="AM508" s="31">
        <f t="shared" si="323"/>
        <v>-89.240542965250455</v>
      </c>
      <c r="AN508" s="31">
        <f t="shared" si="324"/>
        <v>-21.458079225892476</v>
      </c>
      <c r="AO508" s="31">
        <f t="shared" si="325"/>
        <v>-89.263324404915352</v>
      </c>
      <c r="AP508" s="30">
        <f t="shared" si="306"/>
        <v>23.609121289162623</v>
      </c>
      <c r="AQ508" s="30">
        <f t="shared" si="307"/>
        <v>-26.68237036067254</v>
      </c>
      <c r="AR508" s="31">
        <f t="shared" si="326"/>
        <v>-46.038574358491502</v>
      </c>
      <c r="AS508" s="33">
        <f t="shared" si="327"/>
        <v>-197.53558834729222</v>
      </c>
      <c r="AT508" s="31">
        <f t="shared" si="328"/>
        <v>5.2263516628042836E-4</v>
      </c>
      <c r="AU508" s="31">
        <f t="shared" si="329"/>
        <v>0.62852916659661895</v>
      </c>
      <c r="AV508" s="32">
        <f t="shared" si="330"/>
        <v>-1.1219865956471526E-6</v>
      </c>
      <c r="AW508" s="31">
        <f t="shared" si="331"/>
        <v>-2.9122208146397415E-2</v>
      </c>
      <c r="AX508" s="34">
        <f t="shared" si="332"/>
        <v>5.2151317968478119E-4</v>
      </c>
      <c r="AY508" s="35">
        <f t="shared" si="333"/>
        <v>0.59940695845022152</v>
      </c>
      <c r="AZ508" s="10">
        <f t="shared" si="334"/>
        <v>-46.038052845311817</v>
      </c>
      <c r="BA508" s="10">
        <f t="shared" si="335"/>
        <v>-196.93618138884199</v>
      </c>
      <c r="BB508" s="10">
        <f t="shared" si="336"/>
        <v>-16.936181388841987</v>
      </c>
      <c r="BC508" s="37"/>
      <c r="BD508" s="46">
        <f t="shared" si="337"/>
        <v>-46</v>
      </c>
      <c r="BE508" s="46">
        <f t="shared" si="338"/>
        <v>-197</v>
      </c>
      <c r="BF508" s="46">
        <f t="shared" si="339"/>
        <v>-17</v>
      </c>
    </row>
    <row r="509" spans="22:58" x14ac:dyDescent="0.2">
      <c r="V509" s="29">
        <v>6.0500000000000602</v>
      </c>
      <c r="W509" s="38">
        <f t="shared" si="309"/>
        <v>11220184.543021198</v>
      </c>
      <c r="X509" s="30">
        <f t="shared" si="308"/>
        <v>-0.43247621687911453</v>
      </c>
      <c r="Y509" s="31">
        <f t="shared" si="310"/>
        <v>-74.976401184899785</v>
      </c>
      <c r="Z509" s="31">
        <f t="shared" si="311"/>
        <v>-89.989783489740375</v>
      </c>
      <c r="AA509" s="31">
        <f t="shared" si="312"/>
        <v>44.000010970898764</v>
      </c>
      <c r="AB509" s="31">
        <f t="shared" si="313"/>
        <v>-89.638486128991374</v>
      </c>
      <c r="AC509" s="31">
        <f t="shared" si="314"/>
        <v>10.081571717107614</v>
      </c>
      <c r="AD509" s="31">
        <f t="shared" si="315"/>
        <v>71.743479719447379</v>
      </c>
      <c r="AE509" s="31">
        <f t="shared" si="316"/>
        <v>-21.327294713772517</v>
      </c>
      <c r="AF509" s="31">
        <f t="shared" si="317"/>
        <v>-107.88478989928436</v>
      </c>
      <c r="AG509" s="31">
        <f t="shared" si="305"/>
        <v>92.110410468749379</v>
      </c>
      <c r="AH509" s="31">
        <f t="shared" si="318"/>
        <v>-144.22530222795024</v>
      </c>
      <c r="AI509" s="31">
        <f t="shared" si="319"/>
        <v>-89.999996477447127</v>
      </c>
      <c r="AJ509" s="31">
        <f t="shared" si="320"/>
        <v>68.209455312194791</v>
      </c>
      <c r="AK509" s="31">
        <f t="shared" si="321"/>
        <v>89.97773360660679</v>
      </c>
      <c r="AL509" s="32">
        <f t="shared" si="322"/>
        <v>-37.752608469361896</v>
      </c>
      <c r="AM509" s="31">
        <f t="shared" si="323"/>
        <v>-89.257828361722815</v>
      </c>
      <c r="AN509" s="31">
        <f t="shared" si="324"/>
        <v>-21.658044916367963</v>
      </c>
      <c r="AO509" s="31">
        <f t="shared" si="325"/>
        <v>-89.280091232563151</v>
      </c>
      <c r="AP509" s="30">
        <f t="shared" si="306"/>
        <v>23.609121289162623</v>
      </c>
      <c r="AQ509" s="30">
        <f t="shared" si="307"/>
        <v>-26.68237036067254</v>
      </c>
      <c r="AR509" s="31">
        <f t="shared" si="326"/>
        <v>-46.058588701650393</v>
      </c>
      <c r="AS509" s="33">
        <f t="shared" si="327"/>
        <v>-197.16488113184749</v>
      </c>
      <c r="AT509" s="31">
        <f t="shared" si="328"/>
        <v>5.4726465098428774E-4</v>
      </c>
      <c r="AU509" s="31">
        <f t="shared" si="329"/>
        <v>0.64316827576701097</v>
      </c>
      <c r="AV509" s="32">
        <f t="shared" si="330"/>
        <v>-1.1748641868172549E-6</v>
      </c>
      <c r="AW509" s="31">
        <f t="shared" si="331"/>
        <v>-2.9800551395004211E-2</v>
      </c>
      <c r="AX509" s="34">
        <f t="shared" si="332"/>
        <v>5.4608978679747053E-4</v>
      </c>
      <c r="AY509" s="35">
        <f t="shared" si="333"/>
        <v>0.61336772437200671</v>
      </c>
      <c r="AZ509" s="10">
        <f t="shared" si="334"/>
        <v>-46.058042611863598</v>
      </c>
      <c r="BA509" s="10">
        <f t="shared" si="335"/>
        <v>-196.55151340747548</v>
      </c>
      <c r="BB509" s="10">
        <f t="shared" si="336"/>
        <v>-16.551513407475483</v>
      </c>
      <c r="BC509" s="37"/>
      <c r="BD509" s="46">
        <f t="shared" si="337"/>
        <v>-46</v>
      </c>
      <c r="BE509" s="46">
        <f t="shared" si="338"/>
        <v>-197</v>
      </c>
      <c r="BF509" s="46">
        <f t="shared" si="339"/>
        <v>-17</v>
      </c>
    </row>
    <row r="510" spans="22:58" x14ac:dyDescent="0.2">
      <c r="V510" s="29">
        <v>6.06000000000006</v>
      </c>
      <c r="W510" s="36">
        <f t="shared" si="309"/>
        <v>11481536.214970427</v>
      </c>
      <c r="X510" s="30">
        <f t="shared" si="308"/>
        <v>-0.43247621687911453</v>
      </c>
      <c r="Y510" s="31">
        <f t="shared" si="310"/>
        <v>-75.176401178684969</v>
      </c>
      <c r="Z510" s="31">
        <f t="shared" si="311"/>
        <v>-89.990016045901257</v>
      </c>
      <c r="AA510" s="31">
        <f t="shared" si="312"/>
        <v>44.200003189320967</v>
      </c>
      <c r="AB510" s="31">
        <f t="shared" si="313"/>
        <v>-89.646714978355163</v>
      </c>
      <c r="AC510" s="31">
        <f t="shared" si="314"/>
        <v>10.262346462155222</v>
      </c>
      <c r="AD510" s="31">
        <f t="shared" si="315"/>
        <v>72.132349024865235</v>
      </c>
      <c r="AE510" s="31">
        <f t="shared" si="316"/>
        <v>-21.146527744087891</v>
      </c>
      <c r="AF510" s="31">
        <f t="shared" si="317"/>
        <v>-107.50438199939119</v>
      </c>
      <c r="AG510" s="31">
        <f t="shared" si="305"/>
        <v>92.110410468749379</v>
      </c>
      <c r="AH510" s="31">
        <f t="shared" si="318"/>
        <v>-144.42530222795023</v>
      </c>
      <c r="AI510" s="31">
        <f t="shared" si="319"/>
        <v>-89.999996557630226</v>
      </c>
      <c r="AJ510" s="31">
        <f t="shared" si="320"/>
        <v>68.409455282674344</v>
      </c>
      <c r="AK510" s="31">
        <f t="shared" si="321"/>
        <v>89.978240451550406</v>
      </c>
      <c r="AL510" s="32">
        <f t="shared" si="322"/>
        <v>-37.952575674246432</v>
      </c>
      <c r="AM510" s="31">
        <f t="shared" si="323"/>
        <v>-89.274720425085789</v>
      </c>
      <c r="AN510" s="31">
        <f t="shared" si="324"/>
        <v>-21.858012150772936</v>
      </c>
      <c r="AO510" s="31">
        <f t="shared" si="325"/>
        <v>-89.296476531165609</v>
      </c>
      <c r="AP510" s="30">
        <f t="shared" si="306"/>
        <v>23.609121289162623</v>
      </c>
      <c r="AQ510" s="30">
        <f t="shared" si="307"/>
        <v>-26.68237036067254</v>
      </c>
      <c r="AR510" s="31">
        <f t="shared" si="326"/>
        <v>-46.077788966370747</v>
      </c>
      <c r="AS510" s="33">
        <f t="shared" si="327"/>
        <v>-196.80085853055681</v>
      </c>
      <c r="AT510" s="31">
        <f t="shared" si="328"/>
        <v>5.7305473783619018E-4</v>
      </c>
      <c r="AU510" s="31">
        <f t="shared" si="329"/>
        <v>0.65814828664625091</v>
      </c>
      <c r="AV510" s="32">
        <f t="shared" si="330"/>
        <v>-1.2302338216664323E-6</v>
      </c>
      <c r="AW510" s="31">
        <f t="shared" si="331"/>
        <v>-3.0494695279014619E-2</v>
      </c>
      <c r="AX510" s="34">
        <f t="shared" si="332"/>
        <v>5.7182450401452377E-4</v>
      </c>
      <c r="AY510" s="35">
        <f t="shared" si="333"/>
        <v>0.62765359136723631</v>
      </c>
      <c r="AZ510" s="10">
        <f t="shared" si="334"/>
        <v>-46.077217141866733</v>
      </c>
      <c r="BA510" s="10">
        <f t="shared" si="335"/>
        <v>-196.17320493918956</v>
      </c>
      <c r="BB510" s="10">
        <f t="shared" si="336"/>
        <v>-16.17320493918956</v>
      </c>
      <c r="BC510" s="48"/>
      <c r="BD510" s="46">
        <f t="shared" si="337"/>
        <v>-46</v>
      </c>
      <c r="BE510" s="46">
        <f t="shared" si="338"/>
        <v>-196</v>
      </c>
      <c r="BF510" s="46">
        <f t="shared" si="339"/>
        <v>-16</v>
      </c>
    </row>
    <row r="511" spans="22:58" x14ac:dyDescent="0.2">
      <c r="V511" s="29">
        <v>6.0700000000000598</v>
      </c>
      <c r="W511" s="38">
        <f t="shared" si="309"/>
        <v>11748975.54939693</v>
      </c>
      <c r="X511" s="30">
        <f t="shared" si="308"/>
        <v>-0.43247621687911453</v>
      </c>
      <c r="Y511" s="31">
        <f t="shared" si="310"/>
        <v>-75.376401172749866</v>
      </c>
      <c r="Z511" s="31">
        <f t="shared" si="311"/>
        <v>-89.990243308437954</v>
      </c>
      <c r="AA511" s="31">
        <f t="shared" si="312"/>
        <v>44.399995757958848</v>
      </c>
      <c r="AB511" s="31">
        <f t="shared" si="313"/>
        <v>-89.654756530322246</v>
      </c>
      <c r="AC511" s="31">
        <f t="shared" si="314"/>
        <v>10.443906696934103</v>
      </c>
      <c r="AD511" s="31">
        <f t="shared" si="315"/>
        <v>72.51401794228255</v>
      </c>
      <c r="AE511" s="31">
        <f t="shared" si="316"/>
        <v>-20.964974934736023</v>
      </c>
      <c r="AF511" s="31">
        <f t="shared" si="317"/>
        <v>-107.13098189647766</v>
      </c>
      <c r="AG511" s="31">
        <f t="shared" si="305"/>
        <v>92.110410468749379</v>
      </c>
      <c r="AH511" s="31">
        <f t="shared" si="318"/>
        <v>-144.62530222795021</v>
      </c>
      <c r="AI511" s="31">
        <f t="shared" si="319"/>
        <v>-89.999996635988126</v>
      </c>
      <c r="AJ511" s="31">
        <f t="shared" si="320"/>
        <v>68.609455254482555</v>
      </c>
      <c r="AK511" s="31">
        <f t="shared" si="321"/>
        <v>89.978735759297862</v>
      </c>
      <c r="AL511" s="32">
        <f t="shared" si="322"/>
        <v>-38.15254435492313</v>
      </c>
      <c r="AM511" s="31">
        <f t="shared" si="323"/>
        <v>-89.291228099982149</v>
      </c>
      <c r="AN511" s="31">
        <f t="shared" si="324"/>
        <v>-22.057980859641411</v>
      </c>
      <c r="AO511" s="31">
        <f t="shared" si="325"/>
        <v>-89.312488976672412</v>
      </c>
      <c r="AP511" s="30">
        <f t="shared" si="306"/>
        <v>23.609121289162623</v>
      </c>
      <c r="AQ511" s="30">
        <f t="shared" si="307"/>
        <v>-26.68237036067254</v>
      </c>
      <c r="AR511" s="31">
        <f t="shared" si="326"/>
        <v>-46.096204865887358</v>
      </c>
      <c r="AS511" s="33">
        <f t="shared" si="327"/>
        <v>-196.44347087315009</v>
      </c>
      <c r="AT511" s="31">
        <f t="shared" si="328"/>
        <v>6.0006010988822929E-4</v>
      </c>
      <c r="AU511" s="31">
        <f t="shared" si="329"/>
        <v>0.67347713363785311</v>
      </c>
      <c r="AV511" s="32">
        <f t="shared" si="330"/>
        <v>-1.2882129476305668E-6</v>
      </c>
      <c r="AW511" s="31">
        <f t="shared" si="331"/>
        <v>-3.1205007841888406E-2</v>
      </c>
      <c r="AX511" s="34">
        <f t="shared" si="332"/>
        <v>5.9877189694059873E-4</v>
      </c>
      <c r="AY511" s="35">
        <f t="shared" si="333"/>
        <v>0.64227212579596471</v>
      </c>
      <c r="AZ511" s="10">
        <f t="shared" si="334"/>
        <v>-46.095606093990419</v>
      </c>
      <c r="BA511" s="10">
        <f t="shared" si="335"/>
        <v>-195.80119874735414</v>
      </c>
      <c r="BB511" s="10">
        <f t="shared" si="336"/>
        <v>-15.801198747354135</v>
      </c>
      <c r="BC511" s="37"/>
      <c r="BD511" s="46">
        <f t="shared" si="337"/>
        <v>-46</v>
      </c>
      <c r="BE511" s="46">
        <f t="shared" si="338"/>
        <v>-196</v>
      </c>
      <c r="BF511" s="46">
        <f t="shared" si="339"/>
        <v>-16</v>
      </c>
    </row>
    <row r="512" spans="22:58" x14ac:dyDescent="0.2">
      <c r="V512" s="29">
        <v>6.0800000000000702</v>
      </c>
      <c r="W512" s="38">
        <f t="shared" si="309"/>
        <v>12022644.346176079</v>
      </c>
      <c r="X512" s="30">
        <f t="shared" si="308"/>
        <v>-0.43247621687911453</v>
      </c>
      <c r="Y512" s="31">
        <f t="shared" si="310"/>
        <v>-75.576401167082082</v>
      </c>
      <c r="Z512" s="31">
        <f t="shared" si="311"/>
        <v>-89.990465397848041</v>
      </c>
      <c r="AA512" s="31">
        <f t="shared" si="312"/>
        <v>44.599988661051462</v>
      </c>
      <c r="AB512" s="31">
        <f t="shared" si="313"/>
        <v>-89.662615047361953</v>
      </c>
      <c r="AC512" s="31">
        <f t="shared" si="314"/>
        <v>10.62622346825969</v>
      </c>
      <c r="AD512" s="31">
        <f t="shared" si="315"/>
        <v>72.888553300522545</v>
      </c>
      <c r="AE512" s="31">
        <f t="shared" si="316"/>
        <v>-20.782665254650041</v>
      </c>
      <c r="AF512" s="31">
        <f t="shared" si="317"/>
        <v>-106.76452714468743</v>
      </c>
      <c r="AG512" s="31">
        <f t="shared" si="305"/>
        <v>92.110410468749379</v>
      </c>
      <c r="AH512" s="31">
        <f t="shared" si="318"/>
        <v>-144.82530222795043</v>
      </c>
      <c r="AI512" s="31">
        <f t="shared" si="319"/>
        <v>-89.999996712562378</v>
      </c>
      <c r="AJ512" s="31">
        <f t="shared" si="320"/>
        <v>68.809455227559781</v>
      </c>
      <c r="AK512" s="31">
        <f t="shared" si="321"/>
        <v>89.979219792467575</v>
      </c>
      <c r="AL512" s="32">
        <f t="shared" si="322"/>
        <v>-38.352514444990938</v>
      </c>
      <c r="AM512" s="31">
        <f t="shared" si="323"/>
        <v>-89.30736012803105</v>
      </c>
      <c r="AN512" s="31">
        <f t="shared" si="324"/>
        <v>-22.257950976632209</v>
      </c>
      <c r="AO512" s="31">
        <f t="shared" si="325"/>
        <v>-89.328137048125853</v>
      </c>
      <c r="AP512" s="30">
        <f t="shared" si="306"/>
        <v>23.609121289162623</v>
      </c>
      <c r="AQ512" s="30">
        <f t="shared" si="307"/>
        <v>-26.68237036067254</v>
      </c>
      <c r="AR512" s="31">
        <f t="shared" si="326"/>
        <v>-46.113865302792163</v>
      </c>
      <c r="AS512" s="33">
        <f t="shared" si="327"/>
        <v>-196.09266419281329</v>
      </c>
      <c r="AT512" s="31">
        <f t="shared" si="328"/>
        <v>6.2833802593038456E-4</v>
      </c>
      <c r="AU512" s="31">
        <f t="shared" si="329"/>
        <v>0.68916293551682217</v>
      </c>
      <c r="AV512" s="32">
        <f t="shared" si="330"/>
        <v>-1.3489245444984939E-6</v>
      </c>
      <c r="AW512" s="31">
        <f t="shared" si="331"/>
        <v>-3.1931865699875418E-2</v>
      </c>
      <c r="AX512" s="34">
        <f t="shared" si="332"/>
        <v>6.2698910138588612E-4</v>
      </c>
      <c r="AY512" s="35">
        <f t="shared" si="333"/>
        <v>0.65723106981694679</v>
      </c>
      <c r="AZ512" s="10">
        <f t="shared" si="334"/>
        <v>-46.113238313690779</v>
      </c>
      <c r="BA512" s="10">
        <f t="shared" si="335"/>
        <v>-195.43543312299633</v>
      </c>
      <c r="BB512" s="10">
        <f t="shared" si="336"/>
        <v>-15.435433122996329</v>
      </c>
      <c r="BC512" s="37"/>
      <c r="BD512" s="46">
        <f t="shared" si="337"/>
        <v>-46</v>
      </c>
      <c r="BE512" s="46">
        <f t="shared" si="338"/>
        <v>-195</v>
      </c>
      <c r="BF512" s="46">
        <f t="shared" si="339"/>
        <v>-15</v>
      </c>
    </row>
    <row r="513" spans="22:58" x14ac:dyDescent="0.2">
      <c r="V513" s="29">
        <v>6.09000000000007</v>
      </c>
      <c r="W513" s="36">
        <f t="shared" si="309"/>
        <v>12302687.708125811</v>
      </c>
      <c r="X513" s="30">
        <f t="shared" si="308"/>
        <v>-0.43247621687911453</v>
      </c>
      <c r="Y513" s="31">
        <f t="shared" si="310"/>
        <v>-75.776401161669199</v>
      </c>
      <c r="Z513" s="31">
        <f t="shared" si="311"/>
        <v>-89.990682431886228</v>
      </c>
      <c r="AA513" s="31">
        <f t="shared" si="312"/>
        <v>44.799981883546501</v>
      </c>
      <c r="AB513" s="31">
        <f t="shared" si="313"/>
        <v>-89.670294694980655</v>
      </c>
      <c r="AC513" s="31">
        <f t="shared" si="314"/>
        <v>10.8092686362781</v>
      </c>
      <c r="AD513" s="31">
        <f t="shared" si="315"/>
        <v>73.256025603632466</v>
      </c>
      <c r="AE513" s="31">
        <f t="shared" si="316"/>
        <v>-20.59962685872371</v>
      </c>
      <c r="AF513" s="31">
        <f t="shared" si="317"/>
        <v>-106.40495152323443</v>
      </c>
      <c r="AG513" s="31">
        <f t="shared" si="305"/>
        <v>92.110410468749379</v>
      </c>
      <c r="AH513" s="31">
        <f t="shared" si="318"/>
        <v>-145.02530222795042</v>
      </c>
      <c r="AI513" s="31">
        <f t="shared" si="319"/>
        <v>-89.999996787393599</v>
      </c>
      <c r="AJ513" s="31">
        <f t="shared" si="320"/>
        <v>69.009455201848553</v>
      </c>
      <c r="AK513" s="31">
        <f t="shared" si="321"/>
        <v>89.979692807700047</v>
      </c>
      <c r="AL513" s="32">
        <f t="shared" si="322"/>
        <v>-38.552485881034954</v>
      </c>
      <c r="AM513" s="31">
        <f t="shared" si="323"/>
        <v>-89.323125052410532</v>
      </c>
      <c r="AN513" s="31">
        <f t="shared" si="324"/>
        <v>-22.457922438387442</v>
      </c>
      <c r="AO513" s="31">
        <f t="shared" si="325"/>
        <v>-89.343429032104083</v>
      </c>
      <c r="AP513" s="30">
        <f t="shared" si="306"/>
        <v>23.609121289162623</v>
      </c>
      <c r="AQ513" s="30">
        <f t="shared" si="307"/>
        <v>-26.68237036067254</v>
      </c>
      <c r="AR513" s="31">
        <f t="shared" si="326"/>
        <v>-46.130798368621072</v>
      </c>
      <c r="AS513" s="33">
        <f t="shared" si="327"/>
        <v>-195.74838055533851</v>
      </c>
      <c r="AT513" s="31">
        <f t="shared" si="328"/>
        <v>6.5794844175644186E-4</v>
      </c>
      <c r="AU513" s="31">
        <f t="shared" si="329"/>
        <v>0.70521399969237775</v>
      </c>
      <c r="AV513" s="32">
        <f t="shared" si="330"/>
        <v>-1.4124973886383353E-6</v>
      </c>
      <c r="AW513" s="31">
        <f t="shared" si="331"/>
        <v>-3.2675654241695225E-2</v>
      </c>
      <c r="AX513" s="34">
        <f t="shared" si="332"/>
        <v>6.5653594436780355E-4</v>
      </c>
      <c r="AY513" s="35">
        <f t="shared" si="333"/>
        <v>0.67253834545068247</v>
      </c>
      <c r="AZ513" s="10">
        <f t="shared" si="334"/>
        <v>-46.130141832676706</v>
      </c>
      <c r="BA513" s="10">
        <f t="shared" si="335"/>
        <v>-195.07584220988784</v>
      </c>
      <c r="BB513" s="10">
        <f t="shared" si="336"/>
        <v>-15.075842209887838</v>
      </c>
      <c r="BC513" s="48"/>
      <c r="BD513" s="46">
        <f t="shared" si="337"/>
        <v>-46</v>
      </c>
      <c r="BE513" s="46">
        <f t="shared" si="338"/>
        <v>-195</v>
      </c>
      <c r="BF513" s="46">
        <f t="shared" si="339"/>
        <v>-15</v>
      </c>
    </row>
    <row r="514" spans="22:58" x14ac:dyDescent="0.2">
      <c r="V514" s="29">
        <v>6.1000000000000698</v>
      </c>
      <c r="W514" s="38">
        <f t="shared" si="309"/>
        <v>12589254.117943712</v>
      </c>
      <c r="X514" s="30">
        <f t="shared" si="308"/>
        <v>-0.43247621687911453</v>
      </c>
      <c r="Y514" s="31">
        <f t="shared" si="310"/>
        <v>-75.976401156499946</v>
      </c>
      <c r="Z514" s="31">
        <f t="shared" si="311"/>
        <v>-89.990894525626814</v>
      </c>
      <c r="AA514" s="31">
        <f t="shared" si="312"/>
        <v>44.999975411069634</v>
      </c>
      <c r="AB514" s="31">
        <f t="shared" si="313"/>
        <v>-89.677799543924806</v>
      </c>
      <c r="AC514" s="31">
        <f t="shared" si="314"/>
        <v>10.993014872544936</v>
      </c>
      <c r="AD514" s="31">
        <f t="shared" si="315"/>
        <v>73.616508720023361</v>
      </c>
      <c r="AE514" s="31">
        <f t="shared" si="316"/>
        <v>-20.415887089764485</v>
      </c>
      <c r="AF514" s="31">
        <f t="shared" si="317"/>
        <v>-106.05218534952827</v>
      </c>
      <c r="AG514" s="31">
        <f t="shared" si="305"/>
        <v>92.110410468749379</v>
      </c>
      <c r="AH514" s="31">
        <f t="shared" si="318"/>
        <v>-145.22530222795044</v>
      </c>
      <c r="AI514" s="31">
        <f t="shared" si="319"/>
        <v>-89.999996860521449</v>
      </c>
      <c r="AJ514" s="31">
        <f t="shared" si="320"/>
        <v>69.209455177294515</v>
      </c>
      <c r="AK514" s="31">
        <f t="shared" si="321"/>
        <v>89.980155055793986</v>
      </c>
      <c r="AL514" s="32">
        <f t="shared" si="322"/>
        <v>-38.752458602493391</v>
      </c>
      <c r="AM514" s="31">
        <f t="shared" si="323"/>
        <v>-89.338531222338545</v>
      </c>
      <c r="AN514" s="31">
        <f t="shared" si="324"/>
        <v>-22.657895184399933</v>
      </c>
      <c r="AO514" s="31">
        <f t="shared" si="325"/>
        <v>-89.358373027066008</v>
      </c>
      <c r="AP514" s="30">
        <f t="shared" si="306"/>
        <v>23.609121289162623</v>
      </c>
      <c r="AQ514" s="30">
        <f t="shared" si="307"/>
        <v>-26.68237036067254</v>
      </c>
      <c r="AR514" s="31">
        <f t="shared" si="326"/>
        <v>-46.147031345674336</v>
      </c>
      <c r="AS514" s="33">
        <f t="shared" si="327"/>
        <v>-195.41055837659428</v>
      </c>
      <c r="AT514" s="31">
        <f t="shared" si="328"/>
        <v>6.8895413710678283E-4</v>
      </c>
      <c r="AU514" s="31">
        <f t="shared" si="329"/>
        <v>0.72163882656785683</v>
      </c>
      <c r="AV514" s="32">
        <f t="shared" si="330"/>
        <v>-1.4790663297601459E-6</v>
      </c>
      <c r="AW514" s="31">
        <f t="shared" si="331"/>
        <v>-3.3436767832875289E-2</v>
      </c>
      <c r="AX514" s="34">
        <f t="shared" si="332"/>
        <v>6.874750707770227E-4</v>
      </c>
      <c r="AY514" s="35">
        <f t="shared" si="333"/>
        <v>0.68820205873498153</v>
      </c>
      <c r="AZ514" s="10">
        <f t="shared" si="334"/>
        <v>-46.146343870603559</v>
      </c>
      <c r="BA514" s="10">
        <f t="shared" si="335"/>
        <v>-194.72235631785929</v>
      </c>
      <c r="BB514" s="10">
        <f t="shared" si="336"/>
        <v>-14.722356317859294</v>
      </c>
      <c r="BC514" s="37"/>
      <c r="BD514" s="46">
        <f t="shared" si="337"/>
        <v>-46</v>
      </c>
      <c r="BE514" s="46">
        <f t="shared" si="338"/>
        <v>-195</v>
      </c>
      <c r="BF514" s="46">
        <f t="shared" si="339"/>
        <v>-15</v>
      </c>
    </row>
    <row r="515" spans="22:58" x14ac:dyDescent="0.2">
      <c r="V515" s="29">
        <v>6.1100000000000696</v>
      </c>
      <c r="W515" s="38">
        <f t="shared" si="309"/>
        <v>12882495.516933426</v>
      </c>
      <c r="X515" s="30">
        <f t="shared" si="308"/>
        <v>-0.43247621687911453</v>
      </c>
      <c r="Y515" s="31">
        <f t="shared" si="310"/>
        <v>-76.17640115156334</v>
      </c>
      <c r="Z515" s="31">
        <f t="shared" si="311"/>
        <v>-89.991101791524699</v>
      </c>
      <c r="AA515" s="31">
        <f t="shared" si="312"/>
        <v>45.199969229893213</v>
      </c>
      <c r="AB515" s="31">
        <f t="shared" si="313"/>
        <v>-89.685133572333982</v>
      </c>
      <c r="AC515" s="31">
        <f t="shared" si="314"/>
        <v>11.177435656063304</v>
      </c>
      <c r="AD515" s="31">
        <f t="shared" si="315"/>
        <v>73.97007958344102</v>
      </c>
      <c r="AE515" s="31">
        <f t="shared" si="316"/>
        <v>-20.231472482485934</v>
      </c>
      <c r="AF515" s="31">
        <f t="shared" si="317"/>
        <v>-105.70615578041765</v>
      </c>
      <c r="AG515" s="31">
        <f t="shared" si="305"/>
        <v>92.110410468749379</v>
      </c>
      <c r="AH515" s="31">
        <f t="shared" si="318"/>
        <v>-145.42530222795043</v>
      </c>
      <c r="AI515" s="31">
        <f t="shared" si="319"/>
        <v>-89.999996931984697</v>
      </c>
      <c r="AJ515" s="31">
        <f t="shared" si="320"/>
        <v>69.409455153845599</v>
      </c>
      <c r="AK515" s="31">
        <f t="shared" si="321"/>
        <v>89.980606781839185</v>
      </c>
      <c r="AL515" s="32">
        <f t="shared" si="322"/>
        <v>-38.952432551528496</v>
      </c>
      <c r="AM515" s="31">
        <f t="shared" si="323"/>
        <v>-89.353586797454128</v>
      </c>
      <c r="AN515" s="31">
        <f t="shared" si="324"/>
        <v>-22.857869156883943</v>
      </c>
      <c r="AO515" s="31">
        <f t="shared" si="325"/>
        <v>-89.372976947599639</v>
      </c>
      <c r="AP515" s="30">
        <f t="shared" si="306"/>
        <v>23.609121289162623</v>
      </c>
      <c r="AQ515" s="30">
        <f t="shared" si="307"/>
        <v>-26.68237036067254</v>
      </c>
      <c r="AR515" s="31">
        <f t="shared" si="326"/>
        <v>-46.162590710879797</v>
      </c>
      <c r="AS515" s="33">
        <f t="shared" si="327"/>
        <v>-195.07913272801727</v>
      </c>
      <c r="AT515" s="31">
        <f t="shared" si="328"/>
        <v>7.2142084860697545E-4</v>
      </c>
      <c r="AU515" s="31">
        <f t="shared" si="329"/>
        <v>0.73844611399958382</v>
      </c>
      <c r="AV515" s="32">
        <f t="shared" si="330"/>
        <v>-1.5487725647856403E-6</v>
      </c>
      <c r="AW515" s="31">
        <f t="shared" si="331"/>
        <v>-3.4215610024841123E-2</v>
      </c>
      <c r="AX515" s="34">
        <f t="shared" si="332"/>
        <v>7.1987207604218978E-4</v>
      </c>
      <c r="AY515" s="35">
        <f t="shared" si="333"/>
        <v>0.70423050397474274</v>
      </c>
      <c r="AZ515" s="10">
        <f t="shared" si="334"/>
        <v>-46.161870838803758</v>
      </c>
      <c r="BA515" s="10">
        <f t="shared" si="335"/>
        <v>-194.37490222404253</v>
      </c>
      <c r="BB515" s="10">
        <f t="shared" si="336"/>
        <v>-14.374902224042529</v>
      </c>
      <c r="BC515" s="37"/>
      <c r="BD515" s="46">
        <f t="shared" si="337"/>
        <v>-46</v>
      </c>
      <c r="BE515" s="46">
        <f t="shared" si="338"/>
        <v>-194</v>
      </c>
      <c r="BF515" s="46">
        <f t="shared" si="339"/>
        <v>-14</v>
      </c>
    </row>
    <row r="516" spans="22:58" x14ac:dyDescent="0.2">
      <c r="V516" s="29">
        <v>6.1200000000000703</v>
      </c>
      <c r="W516" s="36">
        <f t="shared" si="309"/>
        <v>13182567.385566227</v>
      </c>
      <c r="X516" s="30">
        <f t="shared" si="308"/>
        <v>-0.43247621687911453</v>
      </c>
      <c r="Y516" s="31">
        <f t="shared" si="310"/>
        <v>-76.376401146848934</v>
      </c>
      <c r="Z516" s="31">
        <f t="shared" si="311"/>
        <v>-89.991304339474951</v>
      </c>
      <c r="AA516" s="31">
        <f t="shared" si="312"/>
        <v>45.399963326907354</v>
      </c>
      <c r="AB516" s="31">
        <f t="shared" si="313"/>
        <v>-89.692300667845245</v>
      </c>
      <c r="AC516" s="31">
        <f t="shared" si="314"/>
        <v>11.362505267466501</v>
      </c>
      <c r="AD516" s="31">
        <f t="shared" si="315"/>
        <v>74.316817905989353</v>
      </c>
      <c r="AE516" s="31">
        <f t="shared" si="316"/>
        <v>-20.046408769354187</v>
      </c>
      <c r="AF516" s="31">
        <f t="shared" si="317"/>
        <v>-105.36678710133083</v>
      </c>
      <c r="AG516" s="31">
        <f t="shared" ref="AG516:AG579" si="340">DC_gain_comp</f>
        <v>92.110410468749379</v>
      </c>
      <c r="AH516" s="31">
        <f t="shared" si="318"/>
        <v>-145.62530222795044</v>
      </c>
      <c r="AI516" s="31">
        <f t="shared" si="319"/>
        <v>-89.999997001821257</v>
      </c>
      <c r="AJ516" s="31">
        <f t="shared" si="320"/>
        <v>69.609455131452066</v>
      </c>
      <c r="AK516" s="31">
        <f t="shared" si="321"/>
        <v>89.981048225346555</v>
      </c>
      <c r="AL516" s="32">
        <f t="shared" si="322"/>
        <v>-39.152407672904289</v>
      </c>
      <c r="AM516" s="31">
        <f t="shared" si="323"/>
        <v>-89.368299752101308</v>
      </c>
      <c r="AN516" s="31">
        <f t="shared" si="324"/>
        <v>-23.057844300653286</v>
      </c>
      <c r="AO516" s="31">
        <f t="shared" si="325"/>
        <v>-89.387248528576009</v>
      </c>
      <c r="AP516" s="30">
        <f t="shared" ref="AP516:AP579" si="341">-20*LOG(GmPS*Rsns)</f>
        <v>23.609121289162623</v>
      </c>
      <c r="AQ516" s="30">
        <f t="shared" ref="AQ516:AQ579" si="342">20*LOG(Vref/Vout)</f>
        <v>-26.68237036067254</v>
      </c>
      <c r="AR516" s="31">
        <f t="shared" si="326"/>
        <v>-46.177502141517394</v>
      </c>
      <c r="AS516" s="33">
        <f t="shared" si="327"/>
        <v>-194.75403562990684</v>
      </c>
      <c r="AT516" s="31">
        <f t="shared" si="328"/>
        <v>7.5541740894383928E-4</v>
      </c>
      <c r="AU516" s="31">
        <f t="shared" si="329"/>
        <v>0.75564476185707186</v>
      </c>
      <c r="AV516" s="32">
        <f t="shared" si="330"/>
        <v>-1.6217639531840762E-6</v>
      </c>
      <c r="AW516" s="31">
        <f t="shared" si="331"/>
        <v>-3.5012593768880169E-2</v>
      </c>
      <c r="AX516" s="34">
        <f t="shared" si="332"/>
        <v>7.5379564499065521E-4</v>
      </c>
      <c r="AY516" s="35">
        <f t="shared" si="333"/>
        <v>0.72063216808819164</v>
      </c>
      <c r="AZ516" s="10">
        <f t="shared" si="334"/>
        <v>-46.176748345872404</v>
      </c>
      <c r="BA516" s="10">
        <f t="shared" si="335"/>
        <v>-194.03340346181864</v>
      </c>
      <c r="BB516" s="10">
        <f t="shared" si="336"/>
        <v>-14.033403461818637</v>
      </c>
      <c r="BC516" s="48"/>
      <c r="BD516" s="46">
        <f t="shared" si="337"/>
        <v>-46</v>
      </c>
      <c r="BE516" s="46">
        <f t="shared" si="338"/>
        <v>-194</v>
      </c>
      <c r="BF516" s="46">
        <f t="shared" si="339"/>
        <v>-14</v>
      </c>
    </row>
    <row r="517" spans="22:58" x14ac:dyDescent="0.2">
      <c r="V517" s="29">
        <v>6.1300000000000701</v>
      </c>
      <c r="W517" s="38">
        <f t="shared" si="309"/>
        <v>13489628.825918742</v>
      </c>
      <c r="X517" s="30">
        <f t="shared" ref="X517:X580" si="343">DC_gain_power</f>
        <v>-0.43247621687911453</v>
      </c>
      <c r="Y517" s="31">
        <f t="shared" si="310"/>
        <v>-76.576401142346697</v>
      </c>
      <c r="Z517" s="31">
        <f t="shared" si="311"/>
        <v>-89.991502276871202</v>
      </c>
      <c r="AA517" s="31">
        <f t="shared" si="312"/>
        <v>45.599957689592124</v>
      </c>
      <c r="AB517" s="31">
        <f t="shared" si="313"/>
        <v>-89.699304629649802</v>
      </c>
      <c r="AC517" s="31">
        <f t="shared" si="314"/>
        <v>11.548198781519831</v>
      </c>
      <c r="AD517" s="31">
        <f t="shared" si="315"/>
        <v>74.6568059033347</v>
      </c>
      <c r="AE517" s="31">
        <f t="shared" si="316"/>
        <v>-19.860720888113853</v>
      </c>
      <c r="AF517" s="31">
        <f t="shared" si="317"/>
        <v>-105.0340010031863</v>
      </c>
      <c r="AG517" s="31">
        <f t="shared" si="340"/>
        <v>92.110410468749379</v>
      </c>
      <c r="AH517" s="31">
        <f t="shared" si="318"/>
        <v>-145.82530222795043</v>
      </c>
      <c r="AI517" s="31">
        <f t="shared" si="319"/>
        <v>-89.999997070068147</v>
      </c>
      <c r="AJ517" s="31">
        <f t="shared" si="320"/>
        <v>69.809455110066395</v>
      </c>
      <c r="AK517" s="31">
        <f t="shared" si="321"/>
        <v>89.981479620375083</v>
      </c>
      <c r="AL517" s="32">
        <f t="shared" si="322"/>
        <v>-39.352383913869581</v>
      </c>
      <c r="AM517" s="31">
        <f t="shared" si="323"/>
        <v>-89.382677879517431</v>
      </c>
      <c r="AN517" s="31">
        <f t="shared" si="324"/>
        <v>-23.257820563004238</v>
      </c>
      <c r="AO517" s="31">
        <f t="shared" si="325"/>
        <v>-89.401195329210495</v>
      </c>
      <c r="AP517" s="30">
        <f t="shared" si="341"/>
        <v>23.609121289162623</v>
      </c>
      <c r="AQ517" s="30">
        <f t="shared" si="342"/>
        <v>-26.68237036067254</v>
      </c>
      <c r="AR517" s="31">
        <f t="shared" si="326"/>
        <v>-46.191790522628011</v>
      </c>
      <c r="AS517" s="33">
        <f t="shared" si="327"/>
        <v>-194.4351963323968</v>
      </c>
      <c r="AT517" s="31">
        <f t="shared" si="328"/>
        <v>7.9101589257645996E-4</v>
      </c>
      <c r="AU517" s="31">
        <f t="shared" si="329"/>
        <v>0.77324387668663175</v>
      </c>
      <c r="AV517" s="32">
        <f t="shared" si="330"/>
        <v>-1.6981953188076242E-6</v>
      </c>
      <c r="AW517" s="31">
        <f t="shared" si="331"/>
        <v>-3.5828141635088372E-2</v>
      </c>
      <c r="AX517" s="34">
        <f t="shared" si="332"/>
        <v>7.8931769725765232E-4</v>
      </c>
      <c r="AY517" s="35">
        <f t="shared" si="333"/>
        <v>0.73741573505154334</v>
      </c>
      <c r="AZ517" s="10">
        <f t="shared" si="334"/>
        <v>-46.191001204930757</v>
      </c>
      <c r="BA517" s="10">
        <f t="shared" si="335"/>
        <v>-193.69778059734526</v>
      </c>
      <c r="BB517" s="10">
        <f t="shared" si="336"/>
        <v>-13.697780597345258</v>
      </c>
      <c r="BC517" s="37"/>
      <c r="BD517" s="46">
        <f t="shared" si="337"/>
        <v>-46</v>
      </c>
      <c r="BE517" s="46">
        <f t="shared" si="338"/>
        <v>-194</v>
      </c>
      <c r="BF517" s="46">
        <f t="shared" si="339"/>
        <v>-14</v>
      </c>
    </row>
    <row r="518" spans="22:58" x14ac:dyDescent="0.2">
      <c r="V518" s="29">
        <v>6.1400000000000698</v>
      </c>
      <c r="W518" s="38">
        <f t="shared" si="309"/>
        <v>13803842.64603108</v>
      </c>
      <c r="X518" s="30">
        <f t="shared" si="343"/>
        <v>-0.43247621687911453</v>
      </c>
      <c r="Y518" s="31">
        <f t="shared" si="310"/>
        <v>-76.776401138047078</v>
      </c>
      <c r="Z518" s="31">
        <f t="shared" si="311"/>
        <v>-89.991695708662419</v>
      </c>
      <c r="AA518" s="31">
        <f t="shared" si="312"/>
        <v>45.799952305991027</v>
      </c>
      <c r="AB518" s="31">
        <f t="shared" si="313"/>
        <v>-89.706149170503167</v>
      </c>
      <c r="AC518" s="31">
        <f t="shared" si="314"/>
        <v>11.734492058109726</v>
      </c>
      <c r="AD518" s="31">
        <f t="shared" si="315"/>
        <v>74.990128032145321</v>
      </c>
      <c r="AE518" s="31">
        <f t="shared" si="316"/>
        <v>-19.674432990825434</v>
      </c>
      <c r="AF518" s="31">
        <f t="shared" si="317"/>
        <v>-104.70771684702027</v>
      </c>
      <c r="AG518" s="31">
        <f t="shared" si="340"/>
        <v>92.110410468749379</v>
      </c>
      <c r="AH518" s="31">
        <f t="shared" si="318"/>
        <v>-146.02530222795042</v>
      </c>
      <c r="AI518" s="31">
        <f t="shared" si="319"/>
        <v>-89.999997136761522</v>
      </c>
      <c r="AJ518" s="31">
        <f t="shared" si="320"/>
        <v>70.009455089643225</v>
      </c>
      <c r="AK518" s="31">
        <f t="shared" si="321"/>
        <v>89.981901195655936</v>
      </c>
      <c r="AL518" s="32">
        <f t="shared" si="322"/>
        <v>-39.552361224046223</v>
      </c>
      <c r="AM518" s="31">
        <f t="shared" si="323"/>
        <v>-89.396728795928269</v>
      </c>
      <c r="AN518" s="31">
        <f t="shared" si="324"/>
        <v>-23.457797893604038</v>
      </c>
      <c r="AO518" s="31">
        <f t="shared" si="325"/>
        <v>-89.414824737033854</v>
      </c>
      <c r="AP518" s="30">
        <f t="shared" si="341"/>
        <v>23.609121289162623</v>
      </c>
      <c r="AQ518" s="30">
        <f t="shared" si="342"/>
        <v>-26.68237036067254</v>
      </c>
      <c r="AR518" s="31">
        <f t="shared" si="326"/>
        <v>-46.205479955939396</v>
      </c>
      <c r="AS518" s="33">
        <f t="shared" si="327"/>
        <v>-194.12254158405412</v>
      </c>
      <c r="AT518" s="31">
        <f t="shared" si="328"/>
        <v>8.2829176831034112E-4</v>
      </c>
      <c r="AU518" s="31">
        <f t="shared" si="329"/>
        <v>0.79125277648062964</v>
      </c>
      <c r="AV518" s="32">
        <f t="shared" si="330"/>
        <v>-1.7782287825853055E-6</v>
      </c>
      <c r="AW518" s="31">
        <f t="shared" si="331"/>
        <v>-3.66626860364168E-2</v>
      </c>
      <c r="AX518" s="34">
        <f t="shared" si="332"/>
        <v>8.2651353952775577E-4</v>
      </c>
      <c r="AY518" s="35">
        <f t="shared" si="333"/>
        <v>0.75459009044421288</v>
      </c>
      <c r="AZ518" s="10">
        <f t="shared" si="334"/>
        <v>-46.204653442399866</v>
      </c>
      <c r="BA518" s="10">
        <f t="shared" si="335"/>
        <v>-193.36795149360989</v>
      </c>
      <c r="BB518" s="10">
        <f t="shared" si="336"/>
        <v>-13.367951493609894</v>
      </c>
      <c r="BC518" s="37"/>
      <c r="BD518" s="46">
        <f t="shared" si="337"/>
        <v>-46</v>
      </c>
      <c r="BE518" s="46">
        <f t="shared" si="338"/>
        <v>-193</v>
      </c>
      <c r="BF518" s="46">
        <f t="shared" si="339"/>
        <v>-13</v>
      </c>
    </row>
    <row r="519" spans="22:58" x14ac:dyDescent="0.2">
      <c r="V519" s="29">
        <v>6.1500000000000696</v>
      </c>
      <c r="W519" s="36">
        <f t="shared" si="309"/>
        <v>14125375.446229823</v>
      </c>
      <c r="X519" s="30">
        <f t="shared" si="343"/>
        <v>-0.43247621687911453</v>
      </c>
      <c r="Y519" s="31">
        <f t="shared" si="310"/>
        <v>-76.976401133940996</v>
      </c>
      <c r="Z519" s="31">
        <f t="shared" si="311"/>
        <v>-89.991884737408697</v>
      </c>
      <c r="AA519" s="31">
        <f t="shared" si="312"/>
        <v>45.999947164685679</v>
      </c>
      <c r="AB519" s="31">
        <f t="shared" si="313"/>
        <v>-89.71283791868963</v>
      </c>
      <c r="AC519" s="31">
        <f t="shared" si="314"/>
        <v>11.921361731879907</v>
      </c>
      <c r="AD519" s="31">
        <f t="shared" si="315"/>
        <v>75.316870739749575</v>
      </c>
      <c r="AE519" s="31">
        <f t="shared" si="316"/>
        <v>-19.487568454254522</v>
      </c>
      <c r="AF519" s="31">
        <f t="shared" si="317"/>
        <v>-104.38785191634877</v>
      </c>
      <c r="AG519" s="31">
        <f t="shared" si="340"/>
        <v>92.110410468749379</v>
      </c>
      <c r="AH519" s="31">
        <f t="shared" si="318"/>
        <v>-146.22530222795041</v>
      </c>
      <c r="AI519" s="31">
        <f t="shared" si="319"/>
        <v>-89.999997201936793</v>
      </c>
      <c r="AJ519" s="31">
        <f t="shared" si="320"/>
        <v>70.209455070139256</v>
      </c>
      <c r="AK519" s="31">
        <f t="shared" si="321"/>
        <v>89.98231317471371</v>
      </c>
      <c r="AL519" s="32">
        <f t="shared" si="322"/>
        <v>-39.752339555322493</v>
      </c>
      <c r="AM519" s="31">
        <f t="shared" si="323"/>
        <v>-89.410459944551633</v>
      </c>
      <c r="AN519" s="31">
        <f t="shared" si="324"/>
        <v>-23.657776244384266</v>
      </c>
      <c r="AO519" s="31">
        <f t="shared" si="325"/>
        <v>-89.428143971774716</v>
      </c>
      <c r="AP519" s="30">
        <f t="shared" si="341"/>
        <v>23.609121289162623</v>
      </c>
      <c r="AQ519" s="30">
        <f t="shared" si="342"/>
        <v>-26.68237036067254</v>
      </c>
      <c r="AR519" s="31">
        <f t="shared" si="326"/>
        <v>-46.218593770148701</v>
      </c>
      <c r="AS519" s="33">
        <f t="shared" si="327"/>
        <v>-193.8159958881235</v>
      </c>
      <c r="AT519" s="31">
        <f t="shared" si="328"/>
        <v>8.6732405903380187E-4</v>
      </c>
      <c r="AU519" s="31">
        <f t="shared" si="329"/>
        <v>0.80968099555462292</v>
      </c>
      <c r="AV519" s="32">
        <f t="shared" si="330"/>
        <v>-1.8620341067889493E-6</v>
      </c>
      <c r="AW519" s="31">
        <f t="shared" si="331"/>
        <v>-3.7516669457936407E-2</v>
      </c>
      <c r="AX519" s="34">
        <f t="shared" si="332"/>
        <v>8.6546202492701293E-4</v>
      </c>
      <c r="AY519" s="35">
        <f t="shared" si="333"/>
        <v>0.7721643260966865</v>
      </c>
      <c r="AZ519" s="10">
        <f t="shared" si="334"/>
        <v>-46.217728308123775</v>
      </c>
      <c r="BA519" s="10">
        <f t="shared" si="335"/>
        <v>-193.04383156202681</v>
      </c>
      <c r="BB519" s="10">
        <f t="shared" si="336"/>
        <v>-13.04383156202681</v>
      </c>
      <c r="BC519" s="48"/>
      <c r="BD519" s="46">
        <f t="shared" si="337"/>
        <v>-46</v>
      </c>
      <c r="BE519" s="46">
        <f t="shared" si="338"/>
        <v>-193</v>
      </c>
      <c r="BF519" s="46">
        <f t="shared" si="339"/>
        <v>-13</v>
      </c>
    </row>
    <row r="520" spans="22:58" x14ac:dyDescent="0.2">
      <c r="V520" s="29">
        <v>6.1600000000000703</v>
      </c>
      <c r="W520" s="38">
        <f t="shared" si="309"/>
        <v>14454397.707461633</v>
      </c>
      <c r="X520" s="30">
        <f t="shared" si="343"/>
        <v>-0.43247621687911453</v>
      </c>
      <c r="Y520" s="31">
        <f t="shared" si="310"/>
        <v>-77.176401130019727</v>
      </c>
      <c r="Z520" s="31">
        <f t="shared" si="311"/>
        <v>-89.992069463335554</v>
      </c>
      <c r="AA520" s="31">
        <f t="shared" si="312"/>
        <v>46.199942254771528</v>
      </c>
      <c r="AB520" s="31">
        <f t="shared" si="313"/>
        <v>-89.719374419942341</v>
      </c>
      <c r="AC520" s="31">
        <f t="shared" si="314"/>
        <v>12.108785200666183</v>
      </c>
      <c r="AD520" s="31">
        <f t="shared" si="315"/>
        <v>75.637122225936167</v>
      </c>
      <c r="AE520" s="31">
        <f t="shared" si="316"/>
        <v>-19.300149891461125</v>
      </c>
      <c r="AF520" s="31">
        <f t="shared" si="317"/>
        <v>-104.07432165734173</v>
      </c>
      <c r="AG520" s="31">
        <f t="shared" si="340"/>
        <v>92.110410468749379</v>
      </c>
      <c r="AH520" s="31">
        <f t="shared" si="318"/>
        <v>-146.42530222795043</v>
      </c>
      <c r="AI520" s="31">
        <f t="shared" si="319"/>
        <v>-89.999997265628494</v>
      </c>
      <c r="AJ520" s="31">
        <f t="shared" si="320"/>
        <v>70.409455051513135</v>
      </c>
      <c r="AK520" s="31">
        <f t="shared" si="321"/>
        <v>89.982715775984985</v>
      </c>
      <c r="AL520" s="32">
        <f t="shared" si="322"/>
        <v>-39.952318861751081</v>
      </c>
      <c r="AM520" s="31">
        <f t="shared" si="323"/>
        <v>-89.423878599511568</v>
      </c>
      <c r="AN520" s="31">
        <f t="shared" si="324"/>
        <v>-23.857755569438993</v>
      </c>
      <c r="AO520" s="31">
        <f t="shared" si="325"/>
        <v>-89.441160089155076</v>
      </c>
      <c r="AP520" s="30">
        <f t="shared" si="341"/>
        <v>23.609121289162623</v>
      </c>
      <c r="AQ520" s="30">
        <f t="shared" si="342"/>
        <v>-26.68237036067254</v>
      </c>
      <c r="AR520" s="31">
        <f t="shared" si="326"/>
        <v>-46.231154532410031</v>
      </c>
      <c r="AS520" s="33">
        <f t="shared" si="327"/>
        <v>-193.51548174649679</v>
      </c>
      <c r="AT520" s="31">
        <f t="shared" si="328"/>
        <v>9.0819550895605784E-4</v>
      </c>
      <c r="AU520" s="31">
        <f t="shared" si="329"/>
        <v>0.82853828953466058</v>
      </c>
      <c r="AV520" s="32">
        <f t="shared" si="330"/>
        <v>-1.9497890499068542E-6</v>
      </c>
      <c r="AW520" s="31">
        <f t="shared" si="331"/>
        <v>-3.8390544691442527E-2</v>
      </c>
      <c r="AX520" s="34">
        <f t="shared" si="332"/>
        <v>9.0624571990615094E-4</v>
      </c>
      <c r="AY520" s="35">
        <f t="shared" si="333"/>
        <v>0.79014774484321804</v>
      </c>
      <c r="AZ520" s="10">
        <f t="shared" si="334"/>
        <v>-46.230248286690127</v>
      </c>
      <c r="BA520" s="10">
        <f t="shared" si="335"/>
        <v>-192.72533400165358</v>
      </c>
      <c r="BB520" s="10">
        <f t="shared" si="336"/>
        <v>-12.725334001653579</v>
      </c>
      <c r="BC520" s="37"/>
      <c r="BD520" s="46">
        <f t="shared" si="337"/>
        <v>-46</v>
      </c>
      <c r="BE520" s="46">
        <f t="shared" si="338"/>
        <v>-193</v>
      </c>
      <c r="BF520" s="46">
        <f t="shared" si="339"/>
        <v>-13</v>
      </c>
    </row>
    <row r="521" spans="22:58" x14ac:dyDescent="0.2">
      <c r="V521" s="29">
        <v>6.1700000000000701</v>
      </c>
      <c r="W521" s="38">
        <f t="shared" si="309"/>
        <v>14791083.881684486</v>
      </c>
      <c r="X521" s="30">
        <f t="shared" si="343"/>
        <v>-0.43247621687911453</v>
      </c>
      <c r="Y521" s="31">
        <f t="shared" si="310"/>
        <v>-77.376401126274928</v>
      </c>
      <c r="Z521" s="31">
        <f t="shared" si="311"/>
        <v>-89.992249984387129</v>
      </c>
      <c r="AA521" s="31">
        <f t="shared" si="312"/>
        <v>46.399937565834712</v>
      </c>
      <c r="AB521" s="31">
        <f t="shared" si="313"/>
        <v>-89.725762139319812</v>
      </c>
      <c r="AC521" s="31">
        <f t="shared" si="314"/>
        <v>12.296740612873251</v>
      </c>
      <c r="AD521" s="31">
        <f t="shared" si="315"/>
        <v>75.950972216764157</v>
      </c>
      <c r="AE521" s="31">
        <f t="shared" si="316"/>
        <v>-19.112199164446075</v>
      </c>
      <c r="AF521" s="31">
        <f t="shared" si="317"/>
        <v>-103.7670399069428</v>
      </c>
      <c r="AG521" s="31">
        <f t="shared" si="340"/>
        <v>92.110410468749379</v>
      </c>
      <c r="AH521" s="31">
        <f t="shared" si="318"/>
        <v>-146.62530222795044</v>
      </c>
      <c r="AI521" s="31">
        <f t="shared" si="319"/>
        <v>-89.999997327870375</v>
      </c>
      <c r="AJ521" s="31">
        <f t="shared" si="320"/>
        <v>70.609455033725311</v>
      </c>
      <c r="AK521" s="31">
        <f t="shared" si="321"/>
        <v>89.983109212934139</v>
      </c>
      <c r="AL521" s="32">
        <f t="shared" si="322"/>
        <v>-40.152299099451731</v>
      </c>
      <c r="AM521" s="31">
        <f t="shared" si="323"/>
        <v>-89.436991869665135</v>
      </c>
      <c r="AN521" s="31">
        <f t="shared" si="324"/>
        <v>-24.057735824927484</v>
      </c>
      <c r="AO521" s="31">
        <f t="shared" si="325"/>
        <v>-89.453879984601372</v>
      </c>
      <c r="AP521" s="30">
        <f t="shared" si="341"/>
        <v>23.609121289162623</v>
      </c>
      <c r="AQ521" s="30">
        <f t="shared" si="342"/>
        <v>-26.68237036067254</v>
      </c>
      <c r="AR521" s="31">
        <f t="shared" si="326"/>
        <v>-46.243184060883479</v>
      </c>
      <c r="AS521" s="33">
        <f t="shared" si="327"/>
        <v>-193.22091989154416</v>
      </c>
      <c r="AT521" s="31">
        <f t="shared" si="328"/>
        <v>9.5099275871516459E-4</v>
      </c>
      <c r="AU521" s="31">
        <f t="shared" si="329"/>
        <v>0.84783464045707613</v>
      </c>
      <c r="AV521" s="32">
        <f t="shared" si="330"/>
        <v>-2.0416797543046971E-6</v>
      </c>
      <c r="AW521" s="31">
        <f t="shared" si="331"/>
        <v>-3.9284775075523727E-2</v>
      </c>
      <c r="AX521" s="34">
        <f t="shared" si="332"/>
        <v>9.4895107896085995E-4</v>
      </c>
      <c r="AY521" s="35">
        <f t="shared" si="333"/>
        <v>0.80854986538155238</v>
      </c>
      <c r="AZ521" s="10">
        <f t="shared" si="334"/>
        <v>-46.242235109804518</v>
      </c>
      <c r="BA521" s="10">
        <f t="shared" si="335"/>
        <v>-192.41237002616259</v>
      </c>
      <c r="BB521" s="10">
        <f t="shared" si="336"/>
        <v>-12.412370026162591</v>
      </c>
      <c r="BC521" s="37"/>
      <c r="BD521" s="46">
        <f t="shared" si="337"/>
        <v>-46</v>
      </c>
      <c r="BE521" s="46">
        <f t="shared" si="338"/>
        <v>-192</v>
      </c>
      <c r="BF521" s="46">
        <f t="shared" si="339"/>
        <v>-12</v>
      </c>
    </row>
    <row r="522" spans="22:58" x14ac:dyDescent="0.2">
      <c r="V522" s="29">
        <v>6.1800000000000699</v>
      </c>
      <c r="W522" s="36">
        <f t="shared" si="309"/>
        <v>15135612.484364549</v>
      </c>
      <c r="X522" s="30">
        <f t="shared" si="343"/>
        <v>-0.43247621687911453</v>
      </c>
      <c r="Y522" s="31">
        <f t="shared" si="310"/>
        <v>-77.57640112269867</v>
      </c>
      <c r="Z522" s="31">
        <f t="shared" si="311"/>
        <v>-89.992426396278034</v>
      </c>
      <c r="AA522" s="31">
        <f t="shared" si="312"/>
        <v>46.59993308793009</v>
      </c>
      <c r="AB522" s="31">
        <f t="shared" si="313"/>
        <v>-89.732004463039871</v>
      </c>
      <c r="AC522" s="31">
        <f t="shared" si="314"/>
        <v>12.485206853928259</v>
      </c>
      <c r="AD522" s="31">
        <f t="shared" si="315"/>
        <v>76.25851175020388</v>
      </c>
      <c r="AE522" s="31">
        <f t="shared" si="316"/>
        <v>-18.923737397719428</v>
      </c>
      <c r="AF522" s="31">
        <f t="shared" si="317"/>
        <v>-103.46591910911404</v>
      </c>
      <c r="AG522" s="31">
        <f t="shared" si="340"/>
        <v>92.110410468749379</v>
      </c>
      <c r="AH522" s="31">
        <f t="shared" si="318"/>
        <v>-146.82530222795043</v>
      </c>
      <c r="AI522" s="31">
        <f t="shared" si="319"/>
        <v>-89.999997388695476</v>
      </c>
      <c r="AJ522" s="31">
        <f t="shared" si="320"/>
        <v>70.80945501673807</v>
      </c>
      <c r="AK522" s="31">
        <f t="shared" si="321"/>
        <v>89.983493694166469</v>
      </c>
      <c r="AL522" s="32">
        <f t="shared" si="322"/>
        <v>-40.352280226518431</v>
      </c>
      <c r="AM522" s="31">
        <f t="shared" si="323"/>
        <v>-89.449806702343423</v>
      </c>
      <c r="AN522" s="31">
        <f t="shared" si="324"/>
        <v>-24.257716968981413</v>
      </c>
      <c r="AO522" s="31">
        <f t="shared" si="325"/>
        <v>-89.46631039687243</v>
      </c>
      <c r="AP522" s="30">
        <f t="shared" si="341"/>
        <v>23.609121289162623</v>
      </c>
      <c r="AQ522" s="30">
        <f t="shared" si="342"/>
        <v>-26.68237036067254</v>
      </c>
      <c r="AR522" s="31">
        <f t="shared" si="326"/>
        <v>-46.254703438210754</v>
      </c>
      <c r="AS522" s="33">
        <f t="shared" si="327"/>
        <v>-192.93222950598647</v>
      </c>
      <c r="AT522" s="31">
        <f t="shared" si="328"/>
        <v>9.9580652869487294E-4</v>
      </c>
      <c r="AU522" s="31">
        <f t="shared" si="329"/>
        <v>0.86758026198313742</v>
      </c>
      <c r="AV522" s="32">
        <f t="shared" si="330"/>
        <v>-2.1379011338865602E-6</v>
      </c>
      <c r="AW522" s="31">
        <f t="shared" si="331"/>
        <v>-4.0199834741222656E-2</v>
      </c>
      <c r="AX522" s="34">
        <f t="shared" si="332"/>
        <v>9.9366862756098632E-4</v>
      </c>
      <c r="AY522" s="35">
        <f t="shared" si="333"/>
        <v>0.82738042724191474</v>
      </c>
      <c r="AZ522" s="10">
        <f t="shared" si="334"/>
        <v>-46.253709769583196</v>
      </c>
      <c r="BA522" s="10">
        <f t="shared" si="335"/>
        <v>-192.10484907874456</v>
      </c>
      <c r="BB522" s="10">
        <f t="shared" si="336"/>
        <v>-12.104849078744564</v>
      </c>
      <c r="BC522" s="48"/>
      <c r="BD522" s="46">
        <f t="shared" si="337"/>
        <v>-46</v>
      </c>
      <c r="BE522" s="46">
        <f t="shared" si="338"/>
        <v>-192</v>
      </c>
      <c r="BF522" s="46">
        <f t="shared" si="339"/>
        <v>-12</v>
      </c>
    </row>
    <row r="523" spans="22:58" x14ac:dyDescent="0.2">
      <c r="V523" s="29">
        <v>6.1900000000000697</v>
      </c>
      <c r="W523" s="38">
        <f t="shared" si="309"/>
        <v>15488166.189127307</v>
      </c>
      <c r="X523" s="30">
        <f t="shared" si="343"/>
        <v>-0.43247621687911453</v>
      </c>
      <c r="Y523" s="31">
        <f t="shared" si="310"/>
        <v>-77.776401119283364</v>
      </c>
      <c r="Z523" s="31">
        <f t="shared" si="311"/>
        <v>-89.992598792544186</v>
      </c>
      <c r="AA523" s="31">
        <f t="shared" si="312"/>
        <v>46.799928811560051</v>
      </c>
      <c r="AB523" s="31">
        <f t="shared" si="313"/>
        <v>-89.738104700272089</v>
      </c>
      <c r="AC523" s="31">
        <f t="shared" si="314"/>
        <v>12.674163531937324</v>
      </c>
      <c r="AD523" s="31">
        <f t="shared" si="315"/>
        <v>76.5598329733875</v>
      </c>
      <c r="AE523" s="31">
        <f t="shared" si="316"/>
        <v>-18.734784992665098</v>
      </c>
      <c r="AF523" s="31">
        <f t="shared" si="317"/>
        <v>-103.17087051942877</v>
      </c>
      <c r="AG523" s="31">
        <f t="shared" si="340"/>
        <v>92.110410468749379</v>
      </c>
      <c r="AH523" s="31">
        <f t="shared" si="318"/>
        <v>-147.02530222795042</v>
      </c>
      <c r="AI523" s="31">
        <f t="shared" si="319"/>
        <v>-89.999997448136028</v>
      </c>
      <c r="AJ523" s="31">
        <f t="shared" si="320"/>
        <v>71.009455000515359</v>
      </c>
      <c r="AK523" s="31">
        <f t="shared" si="321"/>
        <v>89.98386942353892</v>
      </c>
      <c r="AL523" s="32">
        <f t="shared" si="322"/>
        <v>-40.552262202930471</v>
      </c>
      <c r="AM523" s="31">
        <f t="shared" si="323"/>
        <v>-89.46232988700902</v>
      </c>
      <c r="AN523" s="31">
        <f t="shared" si="324"/>
        <v>-24.457698961616153</v>
      </c>
      <c r="AO523" s="31">
        <f t="shared" si="325"/>
        <v>-89.478457911606128</v>
      </c>
      <c r="AP523" s="30">
        <f t="shared" si="341"/>
        <v>23.609121289162623</v>
      </c>
      <c r="AQ523" s="30">
        <f t="shared" si="342"/>
        <v>-26.68237036067254</v>
      </c>
      <c r="AR523" s="31">
        <f t="shared" si="326"/>
        <v>-46.265733025791164</v>
      </c>
      <c r="AS523" s="33">
        <f t="shared" si="327"/>
        <v>-192.64932843103492</v>
      </c>
      <c r="AT523" s="31">
        <f t="shared" si="328"/>
        <v>1.0427318109644354E-3</v>
      </c>
      <c r="AU523" s="31">
        <f t="shared" si="329"/>
        <v>0.88778560473092261</v>
      </c>
      <c r="AV523" s="32">
        <f t="shared" si="330"/>
        <v>-2.2386572848999555E-6</v>
      </c>
      <c r="AW523" s="31">
        <f t="shared" si="331"/>
        <v>-4.1136208863417963E-2</v>
      </c>
      <c r="AX523" s="34">
        <f t="shared" si="332"/>
        <v>1.0404931536795354E-3</v>
      </c>
      <c r="AY523" s="35">
        <f t="shared" si="333"/>
        <v>0.84664939586750465</v>
      </c>
      <c r="AZ523" s="10">
        <f t="shared" si="334"/>
        <v>-46.264692532637483</v>
      </c>
      <c r="BA523" s="10">
        <f t="shared" si="335"/>
        <v>-191.80267903516742</v>
      </c>
      <c r="BB523" s="10">
        <f t="shared" si="336"/>
        <v>-11.802679035167415</v>
      </c>
      <c r="BC523" s="37"/>
      <c r="BD523" s="46">
        <f t="shared" si="337"/>
        <v>-46</v>
      </c>
      <c r="BE523" s="46">
        <f t="shared" si="338"/>
        <v>-192</v>
      </c>
      <c r="BF523" s="46">
        <f t="shared" si="339"/>
        <v>-12</v>
      </c>
    </row>
    <row r="524" spans="22:58" x14ac:dyDescent="0.2">
      <c r="V524" s="29">
        <v>6.2000000000000703</v>
      </c>
      <c r="W524" s="38">
        <f t="shared" si="309"/>
        <v>15848931.924613714</v>
      </c>
      <c r="X524" s="30">
        <f t="shared" si="343"/>
        <v>-0.43247621687911453</v>
      </c>
      <c r="Y524" s="31">
        <f t="shared" si="310"/>
        <v>-77.97640111602179</v>
      </c>
      <c r="Z524" s="31">
        <f t="shared" si="311"/>
        <v>-89.992767264592359</v>
      </c>
      <c r="AA524" s="31">
        <f t="shared" si="312"/>
        <v>46.999924727654474</v>
      </c>
      <c r="AB524" s="31">
        <f t="shared" si="313"/>
        <v>-89.744066084889468</v>
      </c>
      <c r="AC524" s="31">
        <f t="shared" si="314"/>
        <v>12.863590962663277</v>
      </c>
      <c r="AD524" s="31">
        <f t="shared" si="315"/>
        <v>76.855028951213797</v>
      </c>
      <c r="AE524" s="31">
        <f t="shared" si="316"/>
        <v>-18.545361642583149</v>
      </c>
      <c r="AF524" s="31">
        <f t="shared" si="317"/>
        <v>-102.88180439826803</v>
      </c>
      <c r="AG524" s="31">
        <f t="shared" si="340"/>
        <v>92.110410468749379</v>
      </c>
      <c r="AH524" s="31">
        <f t="shared" si="318"/>
        <v>-147.22530222795041</v>
      </c>
      <c r="AI524" s="31">
        <f t="shared" si="319"/>
        <v>-89.999997506223551</v>
      </c>
      <c r="AJ524" s="31">
        <f t="shared" si="320"/>
        <v>71.209454985022816</v>
      </c>
      <c r="AK524" s="31">
        <f t="shared" si="321"/>
        <v>89.984236600268005</v>
      </c>
      <c r="AL524" s="32">
        <f t="shared" si="322"/>
        <v>-40.752244990467801</v>
      </c>
      <c r="AM524" s="31">
        <f t="shared" si="323"/>
        <v>-89.474568058831238</v>
      </c>
      <c r="AN524" s="31">
        <f t="shared" si="324"/>
        <v>-24.657681764646014</v>
      </c>
      <c r="AO524" s="31">
        <f t="shared" si="325"/>
        <v>-89.490328964786784</v>
      </c>
      <c r="AP524" s="30">
        <f t="shared" si="341"/>
        <v>23.609121289162623</v>
      </c>
      <c r="AQ524" s="30">
        <f t="shared" si="342"/>
        <v>-26.68237036067254</v>
      </c>
      <c r="AR524" s="31">
        <f t="shared" si="326"/>
        <v>-46.27629247873908</v>
      </c>
      <c r="AS524" s="33">
        <f t="shared" si="327"/>
        <v>-192.37213336305481</v>
      </c>
      <c r="AT524" s="31">
        <f t="shared" si="328"/>
        <v>1.091868070232015E-3</v>
      </c>
      <c r="AU524" s="31">
        <f t="shared" si="329"/>
        <v>0.90846136172688408</v>
      </c>
      <c r="AV524" s="32">
        <f t="shared" si="330"/>
        <v>-2.3441619218135038E-6</v>
      </c>
      <c r="AW524" s="31">
        <f t="shared" si="331"/>
        <v>-4.2094393918061947E-2</v>
      </c>
      <c r="AX524" s="34">
        <f t="shared" si="332"/>
        <v>1.0895239083102016E-3</v>
      </c>
      <c r="AY524" s="35">
        <f t="shared" si="333"/>
        <v>0.86636696780882216</v>
      </c>
      <c r="AZ524" s="10">
        <f t="shared" si="334"/>
        <v>-46.275202954830768</v>
      </c>
      <c r="BA524" s="10">
        <f t="shared" si="335"/>
        <v>-191.50576639524598</v>
      </c>
      <c r="BB524" s="10">
        <f t="shared" si="336"/>
        <v>-11.505766395245985</v>
      </c>
      <c r="BC524" s="37"/>
      <c r="BD524" s="46">
        <f t="shared" si="337"/>
        <v>-46</v>
      </c>
      <c r="BE524" s="46">
        <f t="shared" si="338"/>
        <v>-192</v>
      </c>
      <c r="BF524" s="46">
        <f t="shared" si="339"/>
        <v>-12</v>
      </c>
    </row>
    <row r="525" spans="22:58" x14ac:dyDescent="0.2">
      <c r="V525" s="29">
        <v>6.2100000000000701</v>
      </c>
      <c r="W525" s="36">
        <f t="shared" si="309"/>
        <v>16218100.973591939</v>
      </c>
      <c r="X525" s="30">
        <f t="shared" si="343"/>
        <v>-0.43247621687911453</v>
      </c>
      <c r="Y525" s="31">
        <f t="shared" si="310"/>
        <v>-78.176401112907016</v>
      </c>
      <c r="Z525" s="31">
        <f t="shared" si="311"/>
        <v>-89.992931901748634</v>
      </c>
      <c r="AA525" s="31">
        <f t="shared" si="312"/>
        <v>47.199920827551324</v>
      </c>
      <c r="AB525" s="31">
        <f t="shared" si="313"/>
        <v>-89.74989177718048</v>
      </c>
      <c r="AC525" s="31">
        <f t="shared" si="314"/>
        <v>13.053470153934191</v>
      </c>
      <c r="AD525" s="31">
        <f t="shared" si="315"/>
        <v>77.144193486020669</v>
      </c>
      <c r="AE525" s="31">
        <f t="shared" si="316"/>
        <v>-18.355486348300609</v>
      </c>
      <c r="AF525" s="31">
        <f t="shared" si="317"/>
        <v>-102.59863019290844</v>
      </c>
      <c r="AG525" s="31">
        <f t="shared" si="340"/>
        <v>92.110410468749379</v>
      </c>
      <c r="AH525" s="31">
        <f t="shared" si="318"/>
        <v>-147.42530222795043</v>
      </c>
      <c r="AI525" s="31">
        <f t="shared" si="319"/>
        <v>-89.999997562988824</v>
      </c>
      <c r="AJ525" s="31">
        <f t="shared" si="320"/>
        <v>71.409454970227543</v>
      </c>
      <c r="AK525" s="31">
        <f t="shared" si="321"/>
        <v>89.9845954190356</v>
      </c>
      <c r="AL525" s="32">
        <f t="shared" si="322"/>
        <v>-40.952228552629876</v>
      </c>
      <c r="AM525" s="31">
        <f t="shared" si="323"/>
        <v>-89.486527702181462</v>
      </c>
      <c r="AN525" s="31">
        <f t="shared" si="324"/>
        <v>-24.857665341603379</v>
      </c>
      <c r="AO525" s="31">
        <f t="shared" si="325"/>
        <v>-89.501929846134686</v>
      </c>
      <c r="AP525" s="30">
        <f t="shared" si="341"/>
        <v>23.609121289162623</v>
      </c>
      <c r="AQ525" s="30">
        <f t="shared" si="342"/>
        <v>-26.68237036067254</v>
      </c>
      <c r="AR525" s="31">
        <f t="shared" si="326"/>
        <v>-46.286400761413901</v>
      </c>
      <c r="AS525" s="33">
        <f t="shared" si="327"/>
        <v>-192.10056003904313</v>
      </c>
      <c r="AT525" s="31">
        <f t="shared" si="328"/>
        <v>1.1433194542136524E-3</v>
      </c>
      <c r="AU525" s="31">
        <f t="shared" si="329"/>
        <v>0.92961847397952146</v>
      </c>
      <c r="AV525" s="32">
        <f t="shared" si="330"/>
        <v>-2.4546388392316277E-6</v>
      </c>
      <c r="AW525" s="31">
        <f t="shared" si="331"/>
        <v>-4.3074897945408343E-2</v>
      </c>
      <c r="AX525" s="34">
        <f t="shared" si="332"/>
        <v>1.1408648153744209E-3</v>
      </c>
      <c r="AY525" s="35">
        <f t="shared" si="333"/>
        <v>0.88654357603411316</v>
      </c>
      <c r="AZ525" s="10">
        <f t="shared" si="334"/>
        <v>-46.285259896598525</v>
      </c>
      <c r="BA525" s="10">
        <f t="shared" si="335"/>
        <v>-191.21401646300902</v>
      </c>
      <c r="BB525" s="10">
        <f t="shared" si="336"/>
        <v>-11.214016463009017</v>
      </c>
      <c r="BC525" s="48"/>
      <c r="BD525" s="46">
        <f t="shared" si="337"/>
        <v>-46</v>
      </c>
      <c r="BE525" s="46">
        <f t="shared" si="338"/>
        <v>-191</v>
      </c>
      <c r="BF525" s="46">
        <f t="shared" si="339"/>
        <v>-11</v>
      </c>
    </row>
    <row r="526" spans="22:58" x14ac:dyDescent="0.2">
      <c r="V526" s="29">
        <v>6.2200000000000699</v>
      </c>
      <c r="W526" s="38">
        <f t="shared" si="309"/>
        <v>16595869.074378304</v>
      </c>
      <c r="X526" s="30">
        <f t="shared" si="343"/>
        <v>-0.43247621687911453</v>
      </c>
      <c r="Y526" s="31">
        <f t="shared" si="310"/>
        <v>-78.376401109932402</v>
      </c>
      <c r="Z526" s="31">
        <f t="shared" si="311"/>
        <v>-89.993092791305813</v>
      </c>
      <c r="AA526" s="31">
        <f t="shared" si="312"/>
        <v>47.399917102978449</v>
      </c>
      <c r="AB526" s="31">
        <f t="shared" si="313"/>
        <v>-89.755584865522167</v>
      </c>
      <c r="AC526" s="31">
        <f t="shared" si="314"/>
        <v>13.243782789584994</v>
      </c>
      <c r="AD526" s="31">
        <f t="shared" si="315"/>
        <v>77.42742094801585</v>
      </c>
      <c r="AE526" s="31">
        <f t="shared" si="316"/>
        <v>-18.165177434248069</v>
      </c>
      <c r="AF526" s="31">
        <f t="shared" si="317"/>
        <v>-102.32125670881211</v>
      </c>
      <c r="AG526" s="31">
        <f t="shared" si="340"/>
        <v>92.110410468749379</v>
      </c>
      <c r="AH526" s="31">
        <f t="shared" si="318"/>
        <v>-147.62530222795044</v>
      </c>
      <c r="AI526" s="31">
        <f t="shared" si="319"/>
        <v>-89.999997618461975</v>
      </c>
      <c r="AJ526" s="31">
        <f t="shared" si="320"/>
        <v>71.609454956098176</v>
      </c>
      <c r="AK526" s="31">
        <f t="shared" si="321"/>
        <v>89.984946070092036</v>
      </c>
      <c r="AL526" s="32">
        <f t="shared" si="322"/>
        <v>-41.152212854558428</v>
      </c>
      <c r="AM526" s="31">
        <f t="shared" si="323"/>
        <v>-89.498215154049788</v>
      </c>
      <c r="AN526" s="31">
        <f t="shared" si="324"/>
        <v>-25.057649657661315</v>
      </c>
      <c r="AO526" s="31">
        <f t="shared" si="325"/>
        <v>-89.513266702419727</v>
      </c>
      <c r="AP526" s="30">
        <f t="shared" si="341"/>
        <v>23.609121289162623</v>
      </c>
      <c r="AQ526" s="30">
        <f t="shared" si="342"/>
        <v>-26.68237036067254</v>
      </c>
      <c r="AR526" s="31">
        <f t="shared" si="326"/>
        <v>-46.296076163419301</v>
      </c>
      <c r="AS526" s="33">
        <f t="shared" si="327"/>
        <v>-191.83452341123183</v>
      </c>
      <c r="AT526" s="31">
        <f t="shared" si="328"/>
        <v>1.1971950139062365E-3</v>
      </c>
      <c r="AU526" s="31">
        <f t="shared" si="329"/>
        <v>0.95126813617772066</v>
      </c>
      <c r="AV526" s="32">
        <f t="shared" si="330"/>
        <v>-2.5703223689877696E-6</v>
      </c>
      <c r="AW526" s="31">
        <f t="shared" si="331"/>
        <v>-4.4078240819372554E-2</v>
      </c>
      <c r="AX526" s="34">
        <f t="shared" si="332"/>
        <v>1.1946246915372487E-3</v>
      </c>
      <c r="AY526" s="35">
        <f t="shared" si="333"/>
        <v>0.90718989535834815</v>
      </c>
      <c r="AZ526" s="10">
        <f t="shared" si="334"/>
        <v>-46.294881538727765</v>
      </c>
      <c r="BA526" s="10">
        <f t="shared" si="335"/>
        <v>-190.92733351587347</v>
      </c>
      <c r="BB526" s="10">
        <f t="shared" si="336"/>
        <v>-10.927333515873471</v>
      </c>
      <c r="BC526" s="37"/>
      <c r="BD526" s="46">
        <f t="shared" si="337"/>
        <v>-46</v>
      </c>
      <c r="BE526" s="46">
        <f t="shared" si="338"/>
        <v>-191</v>
      </c>
      <c r="BF526" s="46">
        <f t="shared" si="339"/>
        <v>-11</v>
      </c>
    </row>
    <row r="527" spans="22:58" x14ac:dyDescent="0.2">
      <c r="V527" s="29">
        <v>6.2300000000000697</v>
      </c>
      <c r="W527" s="38">
        <f t="shared" si="309"/>
        <v>16982436.524620201</v>
      </c>
      <c r="X527" s="30">
        <f t="shared" si="343"/>
        <v>-0.43247621687911453</v>
      </c>
      <c r="Y527" s="31">
        <f t="shared" si="310"/>
        <v>-78.576401107091684</v>
      </c>
      <c r="Z527" s="31">
        <f t="shared" si="311"/>
        <v>-89.993250018569654</v>
      </c>
      <c r="AA527" s="31">
        <f t="shared" si="312"/>
        <v>47.599913546035992</v>
      </c>
      <c r="AB527" s="31">
        <f t="shared" si="313"/>
        <v>-89.761148368015398</v>
      </c>
      <c r="AC527" s="31">
        <f t="shared" si="314"/>
        <v>13.434511213025985</v>
      </c>
      <c r="AD527" s="31">
        <f t="shared" si="315"/>
        <v>77.704806116134336</v>
      </c>
      <c r="AE527" s="31">
        <f t="shared" si="316"/>
        <v>-17.974452564908816</v>
      </c>
      <c r="AF527" s="31">
        <f t="shared" si="317"/>
        <v>-102.04959227045072</v>
      </c>
      <c r="AG527" s="31">
        <f t="shared" si="340"/>
        <v>92.110410468749379</v>
      </c>
      <c r="AH527" s="31">
        <f t="shared" si="318"/>
        <v>-147.82530222795043</v>
      </c>
      <c r="AI527" s="31">
        <f t="shared" si="319"/>
        <v>-89.999997672672393</v>
      </c>
      <c r="AJ527" s="31">
        <f t="shared" si="320"/>
        <v>71.809454942604731</v>
      </c>
      <c r="AK527" s="31">
        <f t="shared" si="321"/>
        <v>89.985288739357046</v>
      </c>
      <c r="AL527" s="32">
        <f t="shared" si="322"/>
        <v>-41.352197862963621</v>
      </c>
      <c r="AM527" s="31">
        <f t="shared" si="323"/>
        <v>-89.50963660738519</v>
      </c>
      <c r="AN527" s="31">
        <f t="shared" si="324"/>
        <v>-25.257634679559942</v>
      </c>
      <c r="AO527" s="31">
        <f t="shared" si="325"/>
        <v>-89.524345540700537</v>
      </c>
      <c r="AP527" s="30">
        <f t="shared" si="341"/>
        <v>23.609121289162623</v>
      </c>
      <c r="AQ527" s="30">
        <f t="shared" si="342"/>
        <v>-26.68237036067254</v>
      </c>
      <c r="AR527" s="31">
        <f t="shared" si="326"/>
        <v>-46.305336315978678</v>
      </c>
      <c r="AS527" s="33">
        <f t="shared" si="327"/>
        <v>-191.57393781115127</v>
      </c>
      <c r="AT527" s="31">
        <f t="shared" si="328"/>
        <v>1.2536089341812448E-3</v>
      </c>
      <c r="AU527" s="31">
        <f t="shared" si="329"/>
        <v>0.97342180251623989</v>
      </c>
      <c r="AV527" s="32">
        <f t="shared" si="330"/>
        <v>-2.6914578931688052E-6</v>
      </c>
      <c r="AW527" s="31">
        <f t="shared" si="331"/>
        <v>-4.5104954523164292E-2</v>
      </c>
      <c r="AX527" s="34">
        <f t="shared" si="332"/>
        <v>1.2509174762880759E-3</v>
      </c>
      <c r="AY527" s="35">
        <f t="shared" si="333"/>
        <v>0.92831684799307557</v>
      </c>
      <c r="AZ527" s="10">
        <f t="shared" si="334"/>
        <v>-46.304085398502387</v>
      </c>
      <c r="BA527" s="10">
        <f t="shared" si="335"/>
        <v>-190.64562096315819</v>
      </c>
      <c r="BB527" s="10">
        <f t="shared" si="336"/>
        <v>-10.645620963158194</v>
      </c>
      <c r="BC527" s="37"/>
      <c r="BD527" s="46">
        <f t="shared" si="337"/>
        <v>-46</v>
      </c>
      <c r="BE527" s="46">
        <f t="shared" si="338"/>
        <v>-191</v>
      </c>
      <c r="BF527" s="46">
        <f t="shared" si="339"/>
        <v>-11</v>
      </c>
    </row>
    <row r="528" spans="22:58" x14ac:dyDescent="0.2">
      <c r="V528" s="29">
        <v>6.2400000000000704</v>
      </c>
      <c r="W528" s="36">
        <f t="shared" si="309"/>
        <v>17378008.287496608</v>
      </c>
      <c r="X528" s="30">
        <f t="shared" si="343"/>
        <v>-0.43247621687911453</v>
      </c>
      <c r="Y528" s="31">
        <f t="shared" si="310"/>
        <v>-78.776401104378834</v>
      </c>
      <c r="Z528" s="31">
        <f t="shared" si="311"/>
        <v>-89.993403666904129</v>
      </c>
      <c r="AA528" s="31">
        <f t="shared" si="312"/>
        <v>47.799910149179617</v>
      </c>
      <c r="AB528" s="31">
        <f t="shared" si="313"/>
        <v>-89.766585234082967</v>
      </c>
      <c r="AC528" s="31">
        <f t="shared" si="314"/>
        <v>13.625638410525108</v>
      </c>
      <c r="AD528" s="31">
        <f t="shared" si="315"/>
        <v>77.976444028976445</v>
      </c>
      <c r="AE528" s="31">
        <f t="shared" si="316"/>
        <v>-17.783328761553221</v>
      </c>
      <c r="AF528" s="31">
        <f t="shared" si="317"/>
        <v>-101.78354487201064</v>
      </c>
      <c r="AG528" s="31">
        <f t="shared" si="340"/>
        <v>92.110410468749379</v>
      </c>
      <c r="AH528" s="31">
        <f t="shared" si="318"/>
        <v>-148.02530222795045</v>
      </c>
      <c r="AI528" s="31">
        <f t="shared" si="319"/>
        <v>-89.999997725648839</v>
      </c>
      <c r="AJ528" s="31">
        <f t="shared" si="320"/>
        <v>72.009454929718601</v>
      </c>
      <c r="AK528" s="31">
        <f t="shared" si="321"/>
        <v>89.985623608518296</v>
      </c>
      <c r="AL528" s="32">
        <f t="shared" si="322"/>
        <v>-41.552183546053442</v>
      </c>
      <c r="AM528" s="31">
        <f t="shared" si="323"/>
        <v>-89.52079811436046</v>
      </c>
      <c r="AN528" s="31">
        <f t="shared" si="324"/>
        <v>-25.45762037553591</v>
      </c>
      <c r="AO528" s="31">
        <f t="shared" si="325"/>
        <v>-89.535172231491003</v>
      </c>
      <c r="AP528" s="30">
        <f t="shared" si="341"/>
        <v>23.609121289162623</v>
      </c>
      <c r="AQ528" s="30">
        <f t="shared" si="342"/>
        <v>-26.68237036067254</v>
      </c>
      <c r="AR528" s="31">
        <f t="shared" si="326"/>
        <v>-46.314198208599052</v>
      </c>
      <c r="AS528" s="33">
        <f t="shared" si="327"/>
        <v>-191.31871710350163</v>
      </c>
      <c r="AT528" s="31">
        <f t="shared" si="328"/>
        <v>1.3126807751966708E-3</v>
      </c>
      <c r="AU528" s="31">
        <f t="shared" si="329"/>
        <v>0.99609119265093404</v>
      </c>
      <c r="AV528" s="32">
        <f t="shared" si="330"/>
        <v>-2.818302354246687E-6</v>
      </c>
      <c r="AW528" s="31">
        <f t="shared" si="331"/>
        <v>-4.6155583431340526E-2</v>
      </c>
      <c r="AX528" s="34">
        <f t="shared" si="332"/>
        <v>1.3098624728424242E-3</v>
      </c>
      <c r="AY528" s="35">
        <f t="shared" si="333"/>
        <v>0.94993560921959352</v>
      </c>
      <c r="AZ528" s="10">
        <f t="shared" si="334"/>
        <v>-46.312888346126208</v>
      </c>
      <c r="BA528" s="10">
        <f t="shared" si="335"/>
        <v>-190.36878149428205</v>
      </c>
      <c r="BB528" s="10">
        <f t="shared" si="336"/>
        <v>-10.368781494282047</v>
      </c>
      <c r="BC528" s="48"/>
      <c r="BD528" s="46">
        <f t="shared" si="337"/>
        <v>-46</v>
      </c>
      <c r="BE528" s="46">
        <f t="shared" si="338"/>
        <v>-190</v>
      </c>
      <c r="BF528" s="46">
        <f t="shared" si="339"/>
        <v>-10</v>
      </c>
    </row>
    <row r="529" spans="22:58" x14ac:dyDescent="0.2">
      <c r="V529" s="29">
        <v>6.2500000000000702</v>
      </c>
      <c r="W529" s="38">
        <f t="shared" si="309"/>
        <v>17782794.100392114</v>
      </c>
      <c r="X529" s="30">
        <f t="shared" si="343"/>
        <v>-0.43247621687911453</v>
      </c>
      <c r="Y529" s="31">
        <f t="shared" si="310"/>
        <v>-78.976401101788056</v>
      </c>
      <c r="Z529" s="31">
        <f t="shared" si="311"/>
        <v>-89.99355381777562</v>
      </c>
      <c r="AA529" s="31">
        <f t="shared" si="312"/>
        <v>47.999906905204455</v>
      </c>
      <c r="AB529" s="31">
        <f t="shared" si="313"/>
        <v>-89.771898346031335</v>
      </c>
      <c r="AC529" s="31">
        <f t="shared" si="314"/>
        <v>13.81714799428342</v>
      </c>
      <c r="AD529" s="31">
        <f t="shared" si="315"/>
        <v>78.24242984546818</v>
      </c>
      <c r="AE529" s="31">
        <f t="shared" si="316"/>
        <v>-17.591822419179291</v>
      </c>
      <c r="AF529" s="31">
        <f t="shared" si="317"/>
        <v>-101.52302231833879</v>
      </c>
      <c r="AG529" s="31">
        <f t="shared" si="340"/>
        <v>92.110410468749379</v>
      </c>
      <c r="AH529" s="31">
        <f t="shared" si="318"/>
        <v>-148.22530222795041</v>
      </c>
      <c r="AI529" s="31">
        <f t="shared" si="319"/>
        <v>-89.999997777419395</v>
      </c>
      <c r="AJ529" s="31">
        <f t="shared" si="320"/>
        <v>72.209454917412415</v>
      </c>
      <c r="AK529" s="31">
        <f t="shared" si="321"/>
        <v>89.985950855127783</v>
      </c>
      <c r="AL529" s="32">
        <f t="shared" si="322"/>
        <v>-41.752169873466272</v>
      </c>
      <c r="AM529" s="31">
        <f t="shared" si="323"/>
        <v>-89.531705589563842</v>
      </c>
      <c r="AN529" s="31">
        <f t="shared" si="324"/>
        <v>-25.657606715254886</v>
      </c>
      <c r="AO529" s="31">
        <f t="shared" si="325"/>
        <v>-89.545752511855454</v>
      </c>
      <c r="AP529" s="30">
        <f t="shared" si="341"/>
        <v>23.609121289162623</v>
      </c>
      <c r="AQ529" s="30">
        <f t="shared" si="342"/>
        <v>-26.68237036067254</v>
      </c>
      <c r="AR529" s="31">
        <f t="shared" si="326"/>
        <v>-46.322678205944101</v>
      </c>
      <c r="AS529" s="33">
        <f t="shared" si="327"/>
        <v>-191.06877483019423</v>
      </c>
      <c r="AT529" s="31">
        <f t="shared" si="328"/>
        <v>1.3745357251453713E-3</v>
      </c>
      <c r="AU529" s="31">
        <f t="shared" si="329"/>
        <v>1.0192882977862998</v>
      </c>
      <c r="AV529" s="32">
        <f t="shared" si="330"/>
        <v>-2.951124807640724E-6</v>
      </c>
      <c r="AW529" s="31">
        <f t="shared" si="331"/>
        <v>-4.7230684598427101E-2</v>
      </c>
      <c r="AX529" s="34">
        <f t="shared" si="332"/>
        <v>1.3715846003377306E-3</v>
      </c>
      <c r="AY529" s="35">
        <f t="shared" si="333"/>
        <v>0.97205761318787276</v>
      </c>
      <c r="AZ529" s="10">
        <f t="shared" si="334"/>
        <v>-46.321306621343766</v>
      </c>
      <c r="BA529" s="10">
        <f t="shared" si="335"/>
        <v>-190.09671721700636</v>
      </c>
      <c r="BB529" s="10">
        <f t="shared" si="336"/>
        <v>-10.096717217006358</v>
      </c>
      <c r="BC529" s="37"/>
      <c r="BD529" s="46">
        <f t="shared" si="337"/>
        <v>-46</v>
      </c>
      <c r="BE529" s="46">
        <f t="shared" si="338"/>
        <v>-190</v>
      </c>
      <c r="BF529" s="46">
        <f t="shared" si="339"/>
        <v>-10</v>
      </c>
    </row>
    <row r="530" spans="22:58" x14ac:dyDescent="0.2">
      <c r="V530" s="29">
        <v>6.26000000000007</v>
      </c>
      <c r="W530" s="38">
        <f t="shared" si="309"/>
        <v>18197008.586102787</v>
      </c>
      <c r="X530" s="30">
        <f t="shared" si="343"/>
        <v>-0.43247621687911453</v>
      </c>
      <c r="Y530" s="31">
        <f t="shared" si="310"/>
        <v>-79.176401099313892</v>
      </c>
      <c r="Z530" s="31">
        <f t="shared" si="311"/>
        <v>-89.993700550796063</v>
      </c>
      <c r="AA530" s="31">
        <f t="shared" si="312"/>
        <v>48.19990380722998</v>
      </c>
      <c r="AB530" s="31">
        <f t="shared" si="313"/>
        <v>-89.77709052057709</v>
      </c>
      <c r="AC530" s="31">
        <f t="shared" si="314"/>
        <v>14.009024185376791</v>
      </c>
      <c r="AD530" s="31">
        <f t="shared" si="315"/>
        <v>78.502858714876879</v>
      </c>
      <c r="AE530" s="31">
        <f t="shared" si="316"/>
        <v>-17.399949323586231</v>
      </c>
      <c r="AF530" s="31">
        <f t="shared" si="317"/>
        <v>-101.26793235649626</v>
      </c>
      <c r="AG530" s="31">
        <f t="shared" si="340"/>
        <v>92.110410468749379</v>
      </c>
      <c r="AH530" s="31">
        <f t="shared" si="318"/>
        <v>-148.4253022279504</v>
      </c>
      <c r="AI530" s="31">
        <f t="shared" si="319"/>
        <v>-89.999997828011516</v>
      </c>
      <c r="AJ530" s="31">
        <f t="shared" si="320"/>
        <v>72.409454905660112</v>
      </c>
      <c r="AK530" s="31">
        <f t="shared" si="321"/>
        <v>89.986270652695879</v>
      </c>
      <c r="AL530" s="32">
        <f t="shared" si="322"/>
        <v>-41.952156816206724</v>
      </c>
      <c r="AM530" s="31">
        <f t="shared" si="323"/>
        <v>-89.542364813118851</v>
      </c>
      <c r="AN530" s="31">
        <f t="shared" si="324"/>
        <v>-25.857593669747629</v>
      </c>
      <c r="AO530" s="31">
        <f t="shared" si="325"/>
        <v>-89.556091988434488</v>
      </c>
      <c r="AP530" s="30">
        <f t="shared" si="341"/>
        <v>23.609121289162623</v>
      </c>
      <c r="AQ530" s="30">
        <f t="shared" si="342"/>
        <v>-26.68237036067254</v>
      </c>
      <c r="AR530" s="31">
        <f t="shared" si="326"/>
        <v>-46.330792064843777</v>
      </c>
      <c r="AS530" s="33">
        <f t="shared" si="327"/>
        <v>-190.82402434493076</v>
      </c>
      <c r="AT530" s="31">
        <f t="shared" si="328"/>
        <v>1.4393048648537964E-3</v>
      </c>
      <c r="AU530" s="31">
        <f t="shared" si="329"/>
        <v>1.0430253868980031</v>
      </c>
      <c r="AV530" s="32">
        <f t="shared" si="330"/>
        <v>-3.0902069848877223E-6</v>
      </c>
      <c r="AW530" s="31">
        <f t="shared" si="331"/>
        <v>-4.833082805426369E-2</v>
      </c>
      <c r="AX530" s="34">
        <f t="shared" si="332"/>
        <v>1.4362146578689088E-3</v>
      </c>
      <c r="AY530" s="35">
        <f t="shared" si="333"/>
        <v>0.99469455884373936</v>
      </c>
      <c r="AZ530" s="10">
        <f t="shared" si="334"/>
        <v>-46.329355850185905</v>
      </c>
      <c r="BA530" s="10">
        <f t="shared" si="335"/>
        <v>-189.82932978608702</v>
      </c>
      <c r="BB530" s="10">
        <f t="shared" si="336"/>
        <v>-9.8293297860870155</v>
      </c>
      <c r="BC530" s="37"/>
      <c r="BD530" s="46">
        <f t="shared" si="337"/>
        <v>-46</v>
      </c>
      <c r="BE530" s="46">
        <f t="shared" si="338"/>
        <v>-190</v>
      </c>
      <c r="BF530" s="46">
        <f t="shared" si="339"/>
        <v>-10</v>
      </c>
    </row>
    <row r="531" spans="22:58" x14ac:dyDescent="0.2">
      <c r="V531" s="29">
        <v>6.2700000000000697</v>
      </c>
      <c r="W531" s="36">
        <f t="shared" si="309"/>
        <v>18620871.366631694</v>
      </c>
      <c r="X531" s="30">
        <f t="shared" si="343"/>
        <v>-0.43247621687911453</v>
      </c>
      <c r="Y531" s="31">
        <f t="shared" si="310"/>
        <v>-79.376401096951085</v>
      </c>
      <c r="Z531" s="31">
        <f t="shared" si="311"/>
        <v>-89.993843943765285</v>
      </c>
      <c r="AA531" s="31">
        <f t="shared" si="312"/>
        <v>48.399900848685249</v>
      </c>
      <c r="AB531" s="31">
        <f t="shared" si="313"/>
        <v>-89.782164510338589</v>
      </c>
      <c r="AC531" s="31">
        <f t="shared" si="314"/>
        <v>14.201251796629382</v>
      </c>
      <c r="AD531" s="31">
        <f t="shared" si="315"/>
        <v>78.757825655809498</v>
      </c>
      <c r="AE531" s="31">
        <f t="shared" si="316"/>
        <v>-17.207724668515564</v>
      </c>
      <c r="AF531" s="31">
        <f t="shared" si="317"/>
        <v>-101.01818279829438</v>
      </c>
      <c r="AG531" s="31">
        <f t="shared" si="340"/>
        <v>92.110410468749379</v>
      </c>
      <c r="AH531" s="31">
        <f t="shared" si="318"/>
        <v>-148.62530222795041</v>
      </c>
      <c r="AI531" s="31">
        <f t="shared" si="319"/>
        <v>-89.999997877452003</v>
      </c>
      <c r="AJ531" s="31">
        <f t="shared" si="320"/>
        <v>72.609454894436766</v>
      </c>
      <c r="AK531" s="31">
        <f t="shared" si="321"/>
        <v>89.986583170783419</v>
      </c>
      <c r="AL531" s="32">
        <f t="shared" si="322"/>
        <v>-42.152144346584009</v>
      </c>
      <c r="AM531" s="31">
        <f t="shared" si="323"/>
        <v>-89.55278143373387</v>
      </c>
      <c r="AN531" s="31">
        <f t="shared" si="324"/>
        <v>-26.057581211348278</v>
      </c>
      <c r="AO531" s="31">
        <f t="shared" si="325"/>
        <v>-89.566196140402454</v>
      </c>
      <c r="AP531" s="30">
        <f t="shared" si="341"/>
        <v>23.609121289162623</v>
      </c>
      <c r="AQ531" s="30">
        <f t="shared" si="342"/>
        <v>-26.68237036067254</v>
      </c>
      <c r="AR531" s="31">
        <f t="shared" si="326"/>
        <v>-46.338554951373766</v>
      </c>
      <c r="AS531" s="33">
        <f t="shared" si="327"/>
        <v>-190.58437893869683</v>
      </c>
      <c r="AT531" s="31">
        <f t="shared" si="328"/>
        <v>1.5071254447908767E-3</v>
      </c>
      <c r="AU531" s="31">
        <f t="shared" si="329"/>
        <v>1.0673150130929823</v>
      </c>
      <c r="AV531" s="32">
        <f t="shared" si="330"/>
        <v>-3.2358438992428144E-6</v>
      </c>
      <c r="AW531" s="31">
        <f t="shared" si="331"/>
        <v>-4.9456597106225922E-2</v>
      </c>
      <c r="AX531" s="34">
        <f t="shared" si="332"/>
        <v>1.5038896008916338E-3</v>
      </c>
      <c r="AY531" s="35">
        <f t="shared" si="333"/>
        <v>1.0178584159867563</v>
      </c>
      <c r="AZ531" s="10">
        <f t="shared" si="334"/>
        <v>-46.337051061772875</v>
      </c>
      <c r="BA531" s="10">
        <f t="shared" si="335"/>
        <v>-189.56652052271008</v>
      </c>
      <c r="BB531" s="10">
        <f t="shared" si="336"/>
        <v>-9.5665205227100785</v>
      </c>
      <c r="BC531" s="48"/>
      <c r="BD531" s="46">
        <f t="shared" si="337"/>
        <v>-46</v>
      </c>
      <c r="BE531" s="46">
        <f t="shared" si="338"/>
        <v>-190</v>
      </c>
      <c r="BF531" s="46">
        <f t="shared" si="339"/>
        <v>-10</v>
      </c>
    </row>
    <row r="532" spans="22:58" x14ac:dyDescent="0.2">
      <c r="V532" s="29">
        <v>6.2800000000000704</v>
      </c>
      <c r="W532" s="38">
        <f t="shared" si="309"/>
        <v>19054607.179635592</v>
      </c>
      <c r="X532" s="30">
        <f t="shared" si="343"/>
        <v>-0.43247621687911453</v>
      </c>
      <c r="Y532" s="31">
        <f t="shared" si="310"/>
        <v>-79.576401094694631</v>
      </c>
      <c r="Z532" s="31">
        <f t="shared" si="311"/>
        <v>-89.993984072712095</v>
      </c>
      <c r="AA532" s="31">
        <f t="shared" si="312"/>
        <v>48.599898023295111</v>
      </c>
      <c r="AB532" s="31">
        <f t="shared" si="313"/>
        <v>-89.78712300529385</v>
      </c>
      <c r="AC532" s="31">
        <f t="shared" si="314"/>
        <v>14.39381621547955</v>
      </c>
      <c r="AD532" s="31">
        <f t="shared" si="315"/>
        <v>79.007425443818761</v>
      </c>
      <c r="AE532" s="31">
        <f t="shared" si="316"/>
        <v>-17.01516307279908</v>
      </c>
      <c r="AF532" s="31">
        <f t="shared" si="317"/>
        <v>-100.7736816341872</v>
      </c>
      <c r="AG532" s="31">
        <f t="shared" si="340"/>
        <v>92.110410468749379</v>
      </c>
      <c r="AH532" s="31">
        <f t="shared" si="318"/>
        <v>-148.82530222795043</v>
      </c>
      <c r="AI532" s="31">
        <f t="shared" si="319"/>
        <v>-89.99999792576709</v>
      </c>
      <c r="AJ532" s="31">
        <f t="shared" si="320"/>
        <v>72.809454883718544</v>
      </c>
      <c r="AK532" s="31">
        <f t="shared" si="321"/>
        <v>89.986888575091569</v>
      </c>
      <c r="AL532" s="32">
        <f t="shared" si="322"/>
        <v>-42.352132438153369</v>
      </c>
      <c r="AM532" s="31">
        <f t="shared" si="323"/>
        <v>-89.562960971683026</v>
      </c>
      <c r="AN532" s="31">
        <f t="shared" si="324"/>
        <v>-26.257569313635877</v>
      </c>
      <c r="AO532" s="31">
        <f t="shared" si="325"/>
        <v>-89.576070322358547</v>
      </c>
      <c r="AP532" s="30">
        <f t="shared" si="341"/>
        <v>23.609121289162623</v>
      </c>
      <c r="AQ532" s="30">
        <f t="shared" si="342"/>
        <v>-26.68237036067254</v>
      </c>
      <c r="AR532" s="31">
        <f t="shared" si="326"/>
        <v>-46.345981457944873</v>
      </c>
      <c r="AS532" s="33">
        <f t="shared" si="327"/>
        <v>-190.34975195654573</v>
      </c>
      <c r="AT532" s="31">
        <f t="shared" si="328"/>
        <v>1.5781411750540532E-3</v>
      </c>
      <c r="AU532" s="31">
        <f t="shared" si="329"/>
        <v>1.092170020109875</v>
      </c>
      <c r="AV532" s="32">
        <f t="shared" si="330"/>
        <v>-3.3883444647811742E-6</v>
      </c>
      <c r="AW532" s="31">
        <f t="shared" si="331"/>
        <v>-5.0608588648487635E-2</v>
      </c>
      <c r="AX532" s="34">
        <f t="shared" si="332"/>
        <v>1.5747528305892721E-3</v>
      </c>
      <c r="AY532" s="35">
        <f t="shared" si="333"/>
        <v>1.0415614314613872</v>
      </c>
      <c r="AZ532" s="10">
        <f t="shared" si="334"/>
        <v>-46.344406705114281</v>
      </c>
      <c r="BA532" s="10">
        <f t="shared" si="335"/>
        <v>-189.30819052508434</v>
      </c>
      <c r="BB532" s="10">
        <f t="shared" si="336"/>
        <v>-9.308190525084342</v>
      </c>
      <c r="BC532" s="37"/>
      <c r="BD532" s="46">
        <f t="shared" si="337"/>
        <v>-46</v>
      </c>
      <c r="BE532" s="46">
        <f t="shared" si="338"/>
        <v>-189</v>
      </c>
      <c r="BF532" s="46">
        <f t="shared" si="339"/>
        <v>-9</v>
      </c>
    </row>
    <row r="533" spans="22:58" x14ac:dyDescent="0.2">
      <c r="V533" s="29">
        <v>6.2900000000000702</v>
      </c>
      <c r="W533" s="38">
        <f t="shared" si="309"/>
        <v>19498445.997583646</v>
      </c>
      <c r="X533" s="30">
        <f t="shared" si="343"/>
        <v>-0.43247621687911453</v>
      </c>
      <c r="Y533" s="31">
        <f t="shared" si="310"/>
        <v>-79.776401092539729</v>
      </c>
      <c r="Z533" s="31">
        <f t="shared" si="311"/>
        <v>-89.994121011934723</v>
      </c>
      <c r="AA533" s="31">
        <f t="shared" si="312"/>
        <v>48.799895325066736</v>
      </c>
      <c r="AB533" s="31">
        <f t="shared" si="313"/>
        <v>-89.791968634205276</v>
      </c>
      <c r="AC533" s="31">
        <f t="shared" si="314"/>
        <v>14.586703386891845</v>
      </c>
      <c r="AD533" s="31">
        <f t="shared" si="315"/>
        <v>79.251752507241562</v>
      </c>
      <c r="AE533" s="31">
        <f t="shared" si="316"/>
        <v>-16.822278597460258</v>
      </c>
      <c r="AF533" s="31">
        <f t="shared" si="317"/>
        <v>-100.53433713889844</v>
      </c>
      <c r="AG533" s="31">
        <f t="shared" si="340"/>
        <v>92.110410468749379</v>
      </c>
      <c r="AH533" s="31">
        <f t="shared" si="318"/>
        <v>-149.02530222795042</v>
      </c>
      <c r="AI533" s="31">
        <f t="shared" si="319"/>
        <v>-89.999997972982399</v>
      </c>
      <c r="AJ533" s="31">
        <f t="shared" si="320"/>
        <v>73.009454873482724</v>
      </c>
      <c r="AK533" s="31">
        <f t="shared" si="321"/>
        <v>89.987187027549638</v>
      </c>
      <c r="AL533" s="32">
        <f t="shared" si="322"/>
        <v>-42.552121065659904</v>
      </c>
      <c r="AM533" s="31">
        <f t="shared" si="323"/>
        <v>-89.572908821720063</v>
      </c>
      <c r="AN533" s="31">
        <f t="shared" si="324"/>
        <v>-26.45755795137822</v>
      </c>
      <c r="AO533" s="31">
        <f t="shared" si="325"/>
        <v>-89.585719767152824</v>
      </c>
      <c r="AP533" s="30">
        <f t="shared" si="341"/>
        <v>23.609121289162623</v>
      </c>
      <c r="AQ533" s="30">
        <f t="shared" si="342"/>
        <v>-26.68237036067254</v>
      </c>
      <c r="AR533" s="31">
        <f t="shared" si="326"/>
        <v>-46.353085620348395</v>
      </c>
      <c r="AS533" s="33">
        <f t="shared" si="327"/>
        <v>-190.12005690605127</v>
      </c>
      <c r="AT533" s="31">
        <f t="shared" si="328"/>
        <v>1.6525025289663609E-3</v>
      </c>
      <c r="AU533" s="31">
        <f t="shared" si="329"/>
        <v>1.1176035489624299</v>
      </c>
      <c r="AV533" s="32">
        <f t="shared" si="330"/>
        <v>-3.5480321540731766E-6</v>
      </c>
      <c r="AW533" s="31">
        <f t="shared" si="331"/>
        <v>-5.1787413478485082E-2</v>
      </c>
      <c r="AX533" s="34">
        <f t="shared" si="332"/>
        <v>1.6489544968122877E-3</v>
      </c>
      <c r="AY533" s="35">
        <f t="shared" si="333"/>
        <v>1.0658161354839448</v>
      </c>
      <c r="AZ533" s="10">
        <f t="shared" si="334"/>
        <v>-46.35143666585158</v>
      </c>
      <c r="BA533" s="10">
        <f t="shared" si="335"/>
        <v>-189.05424077056733</v>
      </c>
      <c r="BB533" s="10">
        <f t="shared" si="336"/>
        <v>-9.0542407705673327</v>
      </c>
      <c r="BC533" s="37"/>
      <c r="BD533" s="46">
        <f t="shared" si="337"/>
        <v>-46</v>
      </c>
      <c r="BE533" s="46">
        <f t="shared" si="338"/>
        <v>-189</v>
      </c>
      <c r="BF533" s="46">
        <f t="shared" si="339"/>
        <v>-9</v>
      </c>
    </row>
    <row r="534" spans="22:58" x14ac:dyDescent="0.2">
      <c r="V534" s="29">
        <v>6.30000000000007</v>
      </c>
      <c r="W534" s="36">
        <f t="shared" si="309"/>
        <v>19952623.149692025</v>
      </c>
      <c r="X534" s="30">
        <f t="shared" si="343"/>
        <v>-0.43247621687911453</v>
      </c>
      <c r="Y534" s="31">
        <f t="shared" si="310"/>
        <v>-79.976401090481787</v>
      </c>
      <c r="Z534" s="31">
        <f t="shared" si="311"/>
        <v>-89.994254834040149</v>
      </c>
      <c r="AA534" s="31">
        <f t="shared" si="312"/>
        <v>48.99989274827707</v>
      </c>
      <c r="AB534" s="31">
        <f t="shared" si="313"/>
        <v>-89.796703966011989</v>
      </c>
      <c r="AC534" s="31">
        <f t="shared" si="314"/>
        <v>14.779899796364083</v>
      </c>
      <c r="AD534" s="31">
        <f t="shared" si="315"/>
        <v>79.490900830896408</v>
      </c>
      <c r="AE534" s="31">
        <f t="shared" si="316"/>
        <v>-16.629084762719742</v>
      </c>
      <c r="AF534" s="31">
        <f t="shared" si="317"/>
        <v>-100.30005796915572</v>
      </c>
      <c r="AG534" s="31">
        <f t="shared" si="340"/>
        <v>92.110410468749379</v>
      </c>
      <c r="AH534" s="31">
        <f t="shared" si="318"/>
        <v>-149.22530222795041</v>
      </c>
      <c r="AI534" s="31">
        <f t="shared" si="319"/>
        <v>-89.999998019122955</v>
      </c>
      <c r="AJ534" s="31">
        <f t="shared" si="320"/>
        <v>73.209454863707577</v>
      </c>
      <c r="AK534" s="31">
        <f t="shared" si="321"/>
        <v>89.987478686401047</v>
      </c>
      <c r="AL534" s="32">
        <f t="shared" si="322"/>
        <v>-42.752110204985136</v>
      </c>
      <c r="AM534" s="31">
        <f t="shared" si="323"/>
        <v>-89.582630255926361</v>
      </c>
      <c r="AN534" s="31">
        <f t="shared" si="324"/>
        <v>-26.657547100478588</v>
      </c>
      <c r="AO534" s="31">
        <f t="shared" si="325"/>
        <v>-89.595149588648269</v>
      </c>
      <c r="AP534" s="30">
        <f t="shared" si="341"/>
        <v>23.609121289162623</v>
      </c>
      <c r="AQ534" s="30">
        <f t="shared" si="342"/>
        <v>-26.68237036067254</v>
      </c>
      <c r="AR534" s="31">
        <f t="shared" si="326"/>
        <v>-46.359880934708244</v>
      </c>
      <c r="AS534" s="33">
        <f t="shared" si="327"/>
        <v>-189.89520755780399</v>
      </c>
      <c r="AT534" s="31">
        <f t="shared" si="328"/>
        <v>1.7303670608793138E-3</v>
      </c>
      <c r="AU534" s="31">
        <f t="shared" si="329"/>
        <v>1.143629044728669</v>
      </c>
      <c r="AV534" s="32">
        <f t="shared" si="330"/>
        <v>-3.7152456876827228E-6</v>
      </c>
      <c r="AW534" s="31">
        <f t="shared" si="331"/>
        <v>-5.2993696620752401E-2</v>
      </c>
      <c r="AX534" s="34">
        <f t="shared" si="332"/>
        <v>1.726651815191631E-3</v>
      </c>
      <c r="AY534" s="35">
        <f t="shared" si="333"/>
        <v>1.0906353481079165</v>
      </c>
      <c r="AZ534" s="10">
        <f t="shared" si="334"/>
        <v>-46.358154282893054</v>
      </c>
      <c r="BA534" s="10">
        <f t="shared" si="335"/>
        <v>-188.80457220969606</v>
      </c>
      <c r="BB534" s="10">
        <f t="shared" si="336"/>
        <v>-8.8045722096960617</v>
      </c>
      <c r="BC534" s="48"/>
      <c r="BD534" s="46">
        <f t="shared" si="337"/>
        <v>-46</v>
      </c>
      <c r="BE534" s="46">
        <f t="shared" si="338"/>
        <v>-189</v>
      </c>
      <c r="BF534" s="46">
        <f t="shared" si="339"/>
        <v>-9</v>
      </c>
    </row>
    <row r="535" spans="22:58" x14ac:dyDescent="0.2">
      <c r="V535" s="29">
        <v>6.3100000000000698</v>
      </c>
      <c r="W535" s="38">
        <f t="shared" si="309"/>
        <v>20417379.446698599</v>
      </c>
      <c r="X535" s="30">
        <f t="shared" si="343"/>
        <v>-0.43247621687911453</v>
      </c>
      <c r="Y535" s="31">
        <f t="shared" si="310"/>
        <v>-80.176401088516499</v>
      </c>
      <c r="Z535" s="31">
        <f t="shared" si="311"/>
        <v>-89.994385609982629</v>
      </c>
      <c r="AA535" s="31">
        <f t="shared" si="312"/>
        <v>49.199890287460633</v>
      </c>
      <c r="AB535" s="31">
        <f t="shared" si="313"/>
        <v>-89.80133151119071</v>
      </c>
      <c r="AC535" s="31">
        <f t="shared" si="314"/>
        <v>14.973392453072758</v>
      </c>
      <c r="AD535" s="31">
        <f t="shared" si="315"/>
        <v>79.724963867269864</v>
      </c>
      <c r="AE535" s="31">
        <f t="shared" si="316"/>
        <v>-16.435594564862217</v>
      </c>
      <c r="AF535" s="31">
        <f t="shared" si="317"/>
        <v>-100.07075325390348</v>
      </c>
      <c r="AG535" s="31">
        <f t="shared" si="340"/>
        <v>92.110410468749379</v>
      </c>
      <c r="AH535" s="31">
        <f t="shared" si="318"/>
        <v>-149.4253022279504</v>
      </c>
      <c r="AI535" s="31">
        <f t="shared" si="319"/>
        <v>-89.999998064213216</v>
      </c>
      <c r="AJ535" s="31">
        <f t="shared" si="320"/>
        <v>73.409454854372385</v>
      </c>
      <c r="AK535" s="31">
        <f t="shared" si="321"/>
        <v>89.987763706287069</v>
      </c>
      <c r="AL535" s="32">
        <f t="shared" si="322"/>
        <v>-42.952099833095907</v>
      </c>
      <c r="AM535" s="31">
        <f t="shared" si="323"/>
        <v>-89.592130426494819</v>
      </c>
      <c r="AN535" s="31">
        <f t="shared" si="324"/>
        <v>-26.857536737924541</v>
      </c>
      <c r="AO535" s="31">
        <f t="shared" si="325"/>
        <v>-89.604364784420966</v>
      </c>
      <c r="AP535" s="30">
        <f t="shared" si="341"/>
        <v>23.609121289162623</v>
      </c>
      <c r="AQ535" s="30">
        <f t="shared" si="342"/>
        <v>-26.68237036067254</v>
      </c>
      <c r="AR535" s="31">
        <f t="shared" si="326"/>
        <v>-46.366380374296682</v>
      </c>
      <c r="AS535" s="33">
        <f t="shared" si="327"/>
        <v>-189.67511803832446</v>
      </c>
      <c r="AT535" s="31">
        <f t="shared" si="328"/>
        <v>1.8118997388836416E-3</v>
      </c>
      <c r="AU535" s="31">
        <f t="shared" si="329"/>
        <v>1.170260263488532</v>
      </c>
      <c r="AV535" s="32">
        <f t="shared" si="330"/>
        <v>-3.8903397429525226E-6</v>
      </c>
      <c r="AW535" s="31">
        <f t="shared" si="331"/>
        <v>-5.4228077658298859E-2</v>
      </c>
      <c r="AX535" s="34">
        <f t="shared" si="332"/>
        <v>1.808009399140689E-3</v>
      </c>
      <c r="AY535" s="35">
        <f t="shared" si="333"/>
        <v>1.1160321858302331</v>
      </c>
      <c r="AZ535" s="10">
        <f t="shared" si="334"/>
        <v>-46.364572364897541</v>
      </c>
      <c r="BA535" s="10">
        <f t="shared" si="335"/>
        <v>-188.55908585249423</v>
      </c>
      <c r="BB535" s="10">
        <f t="shared" si="336"/>
        <v>-8.5590858524942348</v>
      </c>
      <c r="BC535" s="37"/>
      <c r="BD535" s="46">
        <f t="shared" si="337"/>
        <v>-46</v>
      </c>
      <c r="BE535" s="46">
        <f t="shared" si="338"/>
        <v>-189</v>
      </c>
      <c r="BF535" s="46">
        <f t="shared" si="339"/>
        <v>-9</v>
      </c>
    </row>
    <row r="536" spans="22:58" x14ac:dyDescent="0.2">
      <c r="V536" s="29">
        <v>6.3200000000000696</v>
      </c>
      <c r="W536" s="38">
        <f t="shared" si="309"/>
        <v>20892961.308543772</v>
      </c>
      <c r="X536" s="30">
        <f t="shared" si="343"/>
        <v>-0.43247621687911453</v>
      </c>
      <c r="Y536" s="31">
        <f t="shared" si="310"/>
        <v>-80.376401086639646</v>
      </c>
      <c r="Z536" s="31">
        <f t="shared" si="311"/>
        <v>-89.994513409101273</v>
      </c>
      <c r="AA536" s="31">
        <f t="shared" si="312"/>
        <v>49.399887937397871</v>
      </c>
      <c r="AB536" s="31">
        <f t="shared" si="313"/>
        <v>-89.805853723085548</v>
      </c>
      <c r="AC536" s="31">
        <f t="shared" si="314"/>
        <v>15.167168873195404</v>
      </c>
      <c r="AD536" s="31">
        <f t="shared" si="315"/>
        <v>79.954034454827848</v>
      </c>
      <c r="AE536" s="31">
        <f t="shared" si="316"/>
        <v>-16.241820492925481</v>
      </c>
      <c r="AF536" s="31">
        <f t="shared" si="317"/>
        <v>-99.846332677358959</v>
      </c>
      <c r="AG536" s="31">
        <f t="shared" si="340"/>
        <v>92.110410468749379</v>
      </c>
      <c r="AH536" s="31">
        <f t="shared" si="318"/>
        <v>-149.62530222795041</v>
      </c>
      <c r="AI536" s="31">
        <f t="shared" si="319"/>
        <v>-89.999998108277097</v>
      </c>
      <c r="AJ536" s="31">
        <f t="shared" si="320"/>
        <v>73.60945484545735</v>
      </c>
      <c r="AK536" s="31">
        <f t="shared" si="321"/>
        <v>89.988042238328987</v>
      </c>
      <c r="AL536" s="32">
        <f t="shared" si="322"/>
        <v>-43.152089927995476</v>
      </c>
      <c r="AM536" s="31">
        <f t="shared" si="323"/>
        <v>-89.601414368450918</v>
      </c>
      <c r="AN536" s="31">
        <f t="shared" si="324"/>
        <v>-27.057526841739161</v>
      </c>
      <c r="AO536" s="31">
        <f t="shared" si="325"/>
        <v>-89.613370238399028</v>
      </c>
      <c r="AP536" s="30">
        <f t="shared" si="341"/>
        <v>23.609121289162623</v>
      </c>
      <c r="AQ536" s="30">
        <f t="shared" si="342"/>
        <v>-26.68237036067254</v>
      </c>
      <c r="AR536" s="31">
        <f t="shared" si="326"/>
        <v>-46.372596406174566</v>
      </c>
      <c r="AS536" s="33">
        <f t="shared" si="327"/>
        <v>-189.45970291575799</v>
      </c>
      <c r="AT536" s="31">
        <f t="shared" si="328"/>
        <v>1.8972732930848581E-3</v>
      </c>
      <c r="AU536" s="31">
        <f t="shared" si="329"/>
        <v>1.1975112794127669</v>
      </c>
      <c r="AV536" s="32">
        <f t="shared" si="330"/>
        <v>-4.0736857225781281E-6</v>
      </c>
      <c r="AW536" s="31">
        <f t="shared" si="331"/>
        <v>-5.5491211071703343E-2</v>
      </c>
      <c r="AX536" s="34">
        <f t="shared" si="332"/>
        <v>1.89319960736228E-3</v>
      </c>
      <c r="AY536" s="35">
        <f t="shared" si="333"/>
        <v>1.1420200683410635</v>
      </c>
      <c r="AZ536" s="10">
        <f t="shared" si="334"/>
        <v>-46.370703206567207</v>
      </c>
      <c r="BA536" s="10">
        <f t="shared" si="335"/>
        <v>-188.31768284741693</v>
      </c>
      <c r="BB536" s="10">
        <f t="shared" si="336"/>
        <v>-8.3176828474169326</v>
      </c>
      <c r="BC536" s="37"/>
      <c r="BD536" s="46">
        <f t="shared" si="337"/>
        <v>-46</v>
      </c>
      <c r="BE536" s="46">
        <f t="shared" si="338"/>
        <v>-188</v>
      </c>
      <c r="BF536" s="46">
        <f t="shared" si="339"/>
        <v>-8</v>
      </c>
    </row>
    <row r="537" spans="22:58" x14ac:dyDescent="0.2">
      <c r="V537" s="29">
        <v>6.3300000000000702</v>
      </c>
      <c r="W537" s="36">
        <f t="shared" si="309"/>
        <v>21379620.895025812</v>
      </c>
      <c r="X537" s="30">
        <f t="shared" si="343"/>
        <v>-0.43247621687911453</v>
      </c>
      <c r="Y537" s="31">
        <f t="shared" si="310"/>
        <v>-80.576401084847305</v>
      </c>
      <c r="Z537" s="31">
        <f t="shared" si="311"/>
        <v>-89.994638299156861</v>
      </c>
      <c r="AA537" s="31">
        <f t="shared" si="312"/>
        <v>49.599885693104184</v>
      </c>
      <c r="AB537" s="31">
        <f t="shared" si="313"/>
        <v>-89.810272999207555</v>
      </c>
      <c r="AC537" s="31">
        <f t="shared" si="314"/>
        <v>15.361217063444343</v>
      </c>
      <c r="AD537" s="31">
        <f t="shared" si="315"/>
        <v>80.178204743094014</v>
      </c>
      <c r="AE537" s="31">
        <f t="shared" si="316"/>
        <v>-16.047774545177887</v>
      </c>
      <c r="AF537" s="31">
        <f t="shared" si="317"/>
        <v>-99.626706555270388</v>
      </c>
      <c r="AG537" s="31">
        <f t="shared" si="340"/>
        <v>92.110410468749379</v>
      </c>
      <c r="AH537" s="31">
        <f t="shared" si="318"/>
        <v>-149.82530222795043</v>
      </c>
      <c r="AI537" s="31">
        <f t="shared" si="319"/>
        <v>-89.999998151337977</v>
      </c>
      <c r="AJ537" s="31">
        <f t="shared" si="320"/>
        <v>73.809454836943573</v>
      </c>
      <c r="AK537" s="31">
        <f t="shared" si="321"/>
        <v>89.988314430208135</v>
      </c>
      <c r="AL537" s="32">
        <f t="shared" si="322"/>
        <v>-43.352080468676924</v>
      </c>
      <c r="AM537" s="31">
        <f t="shared" si="323"/>
        <v>-89.610487002312425</v>
      </c>
      <c r="AN537" s="31">
        <f t="shared" si="324"/>
        <v>-27.257517390934403</v>
      </c>
      <c r="AO537" s="31">
        <f t="shared" si="325"/>
        <v>-89.622170723442267</v>
      </c>
      <c r="AP537" s="30">
        <f t="shared" si="341"/>
        <v>23.609121289162623</v>
      </c>
      <c r="AQ537" s="30">
        <f t="shared" si="342"/>
        <v>-26.68237036067254</v>
      </c>
      <c r="AR537" s="31">
        <f t="shared" si="326"/>
        <v>-46.378541007622204</v>
      </c>
      <c r="AS537" s="33">
        <f t="shared" si="327"/>
        <v>-189.24887727871265</v>
      </c>
      <c r="AT537" s="31">
        <f t="shared" si="328"/>
        <v>1.9866685801962374E-3</v>
      </c>
      <c r="AU537" s="31">
        <f t="shared" si="329"/>
        <v>1.225396492005888</v>
      </c>
      <c r="AV537" s="32">
        <f t="shared" si="330"/>
        <v>-4.2656725212537866E-6</v>
      </c>
      <c r="AW537" s="31">
        <f t="shared" si="331"/>
        <v>-5.6783766586107225E-2</v>
      </c>
      <c r="AX537" s="34">
        <f t="shared" si="332"/>
        <v>1.9824029076749836E-3</v>
      </c>
      <c r="AY537" s="35">
        <f t="shared" si="333"/>
        <v>1.1686127254197807</v>
      </c>
      <c r="AZ537" s="10">
        <f t="shared" si="334"/>
        <v>-46.376558604714532</v>
      </c>
      <c r="BA537" s="10">
        <f t="shared" si="335"/>
        <v>-188.08026455329286</v>
      </c>
      <c r="BB537" s="10">
        <f t="shared" si="336"/>
        <v>-8.0802645532928636</v>
      </c>
      <c r="BC537" s="48"/>
      <c r="BD537" s="46">
        <f t="shared" si="337"/>
        <v>-46</v>
      </c>
      <c r="BE537" s="46">
        <f t="shared" si="338"/>
        <v>-188</v>
      </c>
      <c r="BF537" s="46">
        <f t="shared" si="339"/>
        <v>-8</v>
      </c>
    </row>
    <row r="538" spans="22:58" x14ac:dyDescent="0.2">
      <c r="V538" s="29">
        <v>6.34000000000007</v>
      </c>
      <c r="W538" s="38">
        <f t="shared" si="309"/>
        <v>21877616.239499096</v>
      </c>
      <c r="X538" s="30">
        <f t="shared" si="343"/>
        <v>-0.43247621687911453</v>
      </c>
      <c r="Y538" s="31">
        <f t="shared" si="310"/>
        <v>-80.776401083135596</v>
      </c>
      <c r="Z538" s="31">
        <f t="shared" si="311"/>
        <v>-89.994760346367769</v>
      </c>
      <c r="AA538" s="31">
        <f t="shared" si="312"/>
        <v>49.799883549819263</v>
      </c>
      <c r="AB538" s="31">
        <f t="shared" si="313"/>
        <v>-89.814591682505011</v>
      </c>
      <c r="AC538" s="31">
        <f t="shared" si="314"/>
        <v>15.555525504841361</v>
      </c>
      <c r="AD538" s="31">
        <f t="shared" si="315"/>
        <v>80.397566124145285</v>
      </c>
      <c r="AE538" s="31">
        <f t="shared" si="316"/>
        <v>-15.853468245354081</v>
      </c>
      <c r="AF538" s="31">
        <f t="shared" si="317"/>
        <v>-99.411785904727495</v>
      </c>
      <c r="AG538" s="31">
        <f t="shared" si="340"/>
        <v>92.110410468749379</v>
      </c>
      <c r="AH538" s="31">
        <f t="shared" si="318"/>
        <v>-150.02530222795042</v>
      </c>
      <c r="AI538" s="31">
        <f t="shared" si="319"/>
        <v>-89.999998193418662</v>
      </c>
      <c r="AJ538" s="31">
        <f t="shared" si="320"/>
        <v>74.009454828812963</v>
      </c>
      <c r="AK538" s="31">
        <f t="shared" si="321"/>
        <v>89.988580426244198</v>
      </c>
      <c r="AL538" s="32">
        <f t="shared" si="322"/>
        <v>-43.552071435078602</v>
      </c>
      <c r="AM538" s="31">
        <f t="shared" si="323"/>
        <v>-89.619353136689</v>
      </c>
      <c r="AN538" s="31">
        <f t="shared" si="324"/>
        <v>-27.45750836546668</v>
      </c>
      <c r="AO538" s="31">
        <f t="shared" si="325"/>
        <v>-89.630770903863464</v>
      </c>
      <c r="AP538" s="30">
        <f t="shared" si="341"/>
        <v>23.609121289162623</v>
      </c>
      <c r="AQ538" s="30">
        <f t="shared" si="342"/>
        <v>-26.68237036067254</v>
      </c>
      <c r="AR538" s="31">
        <f t="shared" si="326"/>
        <v>-46.38422568233068</v>
      </c>
      <c r="AS538" s="33">
        <f t="shared" si="327"/>
        <v>-189.04255680859097</v>
      </c>
      <c r="AT538" s="31">
        <f t="shared" si="328"/>
        <v>2.0802749651931949E-3</v>
      </c>
      <c r="AU538" s="31">
        <f t="shared" si="329"/>
        <v>1.2539306335059563</v>
      </c>
      <c r="AV538" s="32">
        <f t="shared" si="330"/>
        <v>-4.4667073694650388E-6</v>
      </c>
      <c r="AW538" s="31">
        <f t="shared" si="331"/>
        <v>-5.8106429526287535E-2</v>
      </c>
      <c r="AX538" s="34">
        <f t="shared" si="332"/>
        <v>2.07580825782373E-3</v>
      </c>
      <c r="AY538" s="35">
        <f t="shared" si="333"/>
        <v>1.1958242039796687</v>
      </c>
      <c r="AZ538" s="10">
        <f t="shared" si="334"/>
        <v>-46.382149874072859</v>
      </c>
      <c r="BA538" s="10">
        <f t="shared" si="335"/>
        <v>-187.8467326046113</v>
      </c>
      <c r="BB538" s="10">
        <f t="shared" si="336"/>
        <v>-7.8467326046113044</v>
      </c>
      <c r="BC538" s="37"/>
      <c r="BD538" s="46">
        <f t="shared" si="337"/>
        <v>-46</v>
      </c>
      <c r="BE538" s="46">
        <f t="shared" si="338"/>
        <v>-188</v>
      </c>
      <c r="BF538" s="46">
        <f t="shared" si="339"/>
        <v>-8</v>
      </c>
    </row>
    <row r="539" spans="22:58" x14ac:dyDescent="0.2">
      <c r="V539" s="29">
        <v>6.3500000000000698</v>
      </c>
      <c r="W539" s="38">
        <f t="shared" si="309"/>
        <v>22387211.385687009</v>
      </c>
      <c r="X539" s="30">
        <f t="shared" si="343"/>
        <v>-0.43247621687911453</v>
      </c>
      <c r="Y539" s="31">
        <f t="shared" si="310"/>
        <v>-80.97640108150091</v>
      </c>
      <c r="Z539" s="31">
        <f t="shared" si="311"/>
        <v>-89.994879615445015</v>
      </c>
      <c r="AA539" s="31">
        <f t="shared" si="312"/>
        <v>49.999881502997042</v>
      </c>
      <c r="AB539" s="31">
        <f t="shared" si="313"/>
        <v>-89.81881206260455</v>
      </c>
      <c r="AC539" s="31">
        <f t="shared" si="314"/>
        <v>15.750083136759782</v>
      </c>
      <c r="AD539" s="31">
        <f t="shared" si="315"/>
        <v>80.612209170183959</v>
      </c>
      <c r="AE539" s="31">
        <f t="shared" si="316"/>
        <v>-15.658912658623196</v>
      </c>
      <c r="AF539" s="31">
        <f t="shared" si="317"/>
        <v>-99.201482507865606</v>
      </c>
      <c r="AG539" s="31">
        <f t="shared" si="340"/>
        <v>92.110410468749379</v>
      </c>
      <c r="AH539" s="31">
        <f t="shared" si="318"/>
        <v>-150.22530222795041</v>
      </c>
      <c r="AI539" s="31">
        <f t="shared" si="319"/>
        <v>-89.999998234541479</v>
      </c>
      <c r="AJ539" s="31">
        <f t="shared" si="320"/>
        <v>74.209454821048283</v>
      </c>
      <c r="AK539" s="31">
        <f t="shared" si="321"/>
        <v>89.988840367471724</v>
      </c>
      <c r="AL539" s="32">
        <f t="shared" si="322"/>
        <v>-43.752062808041607</v>
      </c>
      <c r="AM539" s="31">
        <f t="shared" si="323"/>
        <v>-89.628017470823011</v>
      </c>
      <c r="AN539" s="31">
        <f t="shared" si="324"/>
        <v>-27.657499746194354</v>
      </c>
      <c r="AO539" s="31">
        <f t="shared" si="325"/>
        <v>-89.639175337892766</v>
      </c>
      <c r="AP539" s="30">
        <f t="shared" si="341"/>
        <v>23.609121289162623</v>
      </c>
      <c r="AQ539" s="30">
        <f t="shared" si="342"/>
        <v>-26.68237036067254</v>
      </c>
      <c r="AR539" s="31">
        <f t="shared" si="326"/>
        <v>-46.389661476327461</v>
      </c>
      <c r="AS539" s="33">
        <f t="shared" si="327"/>
        <v>-188.84065784575836</v>
      </c>
      <c r="AT539" s="31">
        <f t="shared" si="328"/>
        <v>2.1782907208222225E-3</v>
      </c>
      <c r="AU539" s="31">
        <f t="shared" si="329"/>
        <v>1.2831287764440369</v>
      </c>
      <c r="AV539" s="32">
        <f t="shared" si="330"/>
        <v>-4.6772166888538188E-6</v>
      </c>
      <c r="AW539" s="31">
        <f t="shared" si="331"/>
        <v>-5.945990118000051E-2</v>
      </c>
      <c r="AX539" s="34">
        <f t="shared" si="332"/>
        <v>2.1736135041333688E-3</v>
      </c>
      <c r="AY539" s="35">
        <f t="shared" si="333"/>
        <v>1.2236688752640363</v>
      </c>
      <c r="AZ539" s="10">
        <f t="shared" si="334"/>
        <v>-46.387487862823328</v>
      </c>
      <c r="BA539" s="10">
        <f t="shared" si="335"/>
        <v>-187.61698897049433</v>
      </c>
      <c r="BB539" s="10">
        <f t="shared" si="336"/>
        <v>-7.616988970494333</v>
      </c>
      <c r="BC539" s="37"/>
      <c r="BD539" s="46">
        <f t="shared" si="337"/>
        <v>-46</v>
      </c>
      <c r="BE539" s="46">
        <f t="shared" si="338"/>
        <v>-188</v>
      </c>
      <c r="BF539" s="46">
        <f t="shared" si="339"/>
        <v>-8</v>
      </c>
    </row>
    <row r="540" spans="22:58" x14ac:dyDescent="0.2">
      <c r="V540" s="29">
        <v>6.3600000000000696</v>
      </c>
      <c r="W540" s="36">
        <f t="shared" si="309"/>
        <v>22908676.527681425</v>
      </c>
      <c r="X540" s="30">
        <f t="shared" si="343"/>
        <v>-0.43247621687911453</v>
      </c>
      <c r="Y540" s="31">
        <f t="shared" si="310"/>
        <v>-81.176401079939808</v>
      </c>
      <c r="Z540" s="31">
        <f t="shared" si="311"/>
        <v>-89.994996169626674</v>
      </c>
      <c r="AA540" s="31">
        <f t="shared" si="312"/>
        <v>50.199879548296124</v>
      </c>
      <c r="AB540" s="31">
        <f t="shared" si="313"/>
        <v>-89.822936377024263</v>
      </c>
      <c r="AC540" s="31">
        <f t="shared" si="314"/>
        <v>15.944879341256112</v>
      </c>
      <c r="AD540" s="31">
        <f t="shared" si="315"/>
        <v>80.822223576854441</v>
      </c>
      <c r="AE540" s="31">
        <f t="shared" si="316"/>
        <v>-15.464118407266682</v>
      </c>
      <c r="AF540" s="31">
        <f t="shared" si="317"/>
        <v>-98.995708969796482</v>
      </c>
      <c r="AG540" s="31">
        <f t="shared" si="340"/>
        <v>92.110410468749379</v>
      </c>
      <c r="AH540" s="31">
        <f t="shared" si="318"/>
        <v>-150.4253022279504</v>
      </c>
      <c r="AI540" s="31">
        <f t="shared" si="319"/>
        <v>-89.999998274728213</v>
      </c>
      <c r="AJ540" s="31">
        <f t="shared" si="320"/>
        <v>74.40945481363309</v>
      </c>
      <c r="AK540" s="31">
        <f t="shared" si="321"/>
        <v>89.989094391714971</v>
      </c>
      <c r="AL540" s="32">
        <f t="shared" si="322"/>
        <v>-43.952054569269265</v>
      </c>
      <c r="AM540" s="31">
        <f t="shared" si="323"/>
        <v>-89.636484597073121</v>
      </c>
      <c r="AN540" s="31">
        <f t="shared" si="324"/>
        <v>-27.857491514837193</v>
      </c>
      <c r="AO540" s="31">
        <f t="shared" si="325"/>
        <v>-89.647388480086363</v>
      </c>
      <c r="AP540" s="30">
        <f t="shared" si="341"/>
        <v>23.609121289162623</v>
      </c>
      <c r="AQ540" s="30">
        <f t="shared" si="342"/>
        <v>-26.68237036067254</v>
      </c>
      <c r="AR540" s="31">
        <f t="shared" si="326"/>
        <v>-46.394858993613795</v>
      </c>
      <c r="AS540" s="33">
        <f t="shared" si="327"/>
        <v>-188.64309744988284</v>
      </c>
      <c r="AT540" s="31">
        <f t="shared" si="328"/>
        <v>2.2809234458027639E-3</v>
      </c>
      <c r="AU540" s="31">
        <f t="shared" si="329"/>
        <v>1.3130063413661137</v>
      </c>
      <c r="AV540" s="32">
        <f t="shared" si="330"/>
        <v>-4.8976469967648997E-6</v>
      </c>
      <c r="AW540" s="31">
        <f t="shared" si="331"/>
        <v>-6.0844899169786873E-2</v>
      </c>
      <c r="AX540" s="34">
        <f t="shared" si="332"/>
        <v>2.2760257988059989E-3</v>
      </c>
      <c r="AY540" s="35">
        <f t="shared" si="333"/>
        <v>1.2521614421963267</v>
      </c>
      <c r="AZ540" s="10">
        <f t="shared" si="334"/>
        <v>-46.392582967814988</v>
      </c>
      <c r="BA540" s="10">
        <f t="shared" si="335"/>
        <v>-187.39093600768652</v>
      </c>
      <c r="BB540" s="10">
        <f t="shared" si="336"/>
        <v>-7.3909360076865198</v>
      </c>
      <c r="BC540" s="48"/>
      <c r="BD540" s="46">
        <f t="shared" si="337"/>
        <v>-46</v>
      </c>
      <c r="BE540" s="46">
        <f t="shared" si="338"/>
        <v>-187</v>
      </c>
      <c r="BF540" s="46">
        <f t="shared" si="339"/>
        <v>-7</v>
      </c>
    </row>
    <row r="541" spans="22:58" x14ac:dyDescent="0.2">
      <c r="V541" s="29">
        <v>6.3700000000000703</v>
      </c>
      <c r="W541" s="38">
        <f t="shared" si="309"/>
        <v>23442288.15320304</v>
      </c>
      <c r="X541" s="30">
        <f t="shared" si="343"/>
        <v>-0.43247621687911453</v>
      </c>
      <c r="Y541" s="31">
        <f t="shared" si="310"/>
        <v>-81.376401078449007</v>
      </c>
      <c r="Z541" s="31">
        <f t="shared" si="311"/>
        <v>-89.995110070711277</v>
      </c>
      <c r="AA541" s="31">
        <f t="shared" si="312"/>
        <v>50.399877681570416</v>
      </c>
      <c r="AB541" s="31">
        <f t="shared" si="313"/>
        <v>-89.826966812359203</v>
      </c>
      <c r="AC541" s="31">
        <f t="shared" si="314"/>
        <v>16.139903927710446</v>
      </c>
      <c r="AD541" s="31">
        <f t="shared" si="315"/>
        <v>81.027698111983909</v>
      </c>
      <c r="AE541" s="31">
        <f t="shared" si="316"/>
        <v>-15.269095686047255</v>
      </c>
      <c r="AF541" s="31">
        <f t="shared" si="317"/>
        <v>-98.794378771086571</v>
      </c>
      <c r="AG541" s="31">
        <f t="shared" si="340"/>
        <v>92.110410468749379</v>
      </c>
      <c r="AH541" s="31">
        <f t="shared" si="318"/>
        <v>-150.62530222795041</v>
      </c>
      <c r="AI541" s="31">
        <f t="shared" si="319"/>
        <v>-89.999998314000194</v>
      </c>
      <c r="AJ541" s="31">
        <f t="shared" si="320"/>
        <v>74.609454806551639</v>
      </c>
      <c r="AK541" s="31">
        <f t="shared" si="321"/>
        <v>89.989342633660911</v>
      </c>
      <c r="AL541" s="32">
        <f t="shared" si="322"/>
        <v>-44.152046701288185</v>
      </c>
      <c r="AM541" s="31">
        <f t="shared" si="323"/>
        <v>-89.644759003341605</v>
      </c>
      <c r="AN541" s="31">
        <f t="shared" si="324"/>
        <v>-28.057483653937581</v>
      </c>
      <c r="AO541" s="31">
        <f t="shared" si="325"/>
        <v>-89.655414683680888</v>
      </c>
      <c r="AP541" s="30">
        <f t="shared" si="341"/>
        <v>23.609121289162623</v>
      </c>
      <c r="AQ541" s="30">
        <f t="shared" si="342"/>
        <v>-26.68237036067254</v>
      </c>
      <c r="AR541" s="31">
        <f t="shared" si="326"/>
        <v>-46.399828411494752</v>
      </c>
      <c r="AS541" s="33">
        <f t="shared" si="327"/>
        <v>-188.44979345476747</v>
      </c>
      <c r="AT541" s="31">
        <f t="shared" si="328"/>
        <v>2.3883905025823835E-3</v>
      </c>
      <c r="AU541" s="31">
        <f t="shared" si="329"/>
        <v>1.3435791047202781</v>
      </c>
      <c r="AV541" s="32">
        <f t="shared" si="330"/>
        <v>-5.1284658503304687E-6</v>
      </c>
      <c r="AW541" s="31">
        <f t="shared" si="331"/>
        <v>-6.2262157833435403E-2</v>
      </c>
      <c r="AX541" s="34">
        <f t="shared" si="332"/>
        <v>2.3832620367320529E-3</v>
      </c>
      <c r="AY541" s="35">
        <f t="shared" si="333"/>
        <v>1.2813169468868426</v>
      </c>
      <c r="AZ541" s="10">
        <f t="shared" si="334"/>
        <v>-46.397445149458022</v>
      </c>
      <c r="BA541" s="10">
        <f t="shared" si="335"/>
        <v>-187.16847650788063</v>
      </c>
      <c r="BB541" s="10">
        <f t="shared" si="336"/>
        <v>-7.1684765078806265</v>
      </c>
      <c r="BC541" s="37"/>
      <c r="BD541" s="46">
        <f t="shared" si="337"/>
        <v>-46</v>
      </c>
      <c r="BE541" s="46">
        <f t="shared" si="338"/>
        <v>-187</v>
      </c>
      <c r="BF541" s="46">
        <f t="shared" si="339"/>
        <v>-7</v>
      </c>
    </row>
    <row r="542" spans="22:58" x14ac:dyDescent="0.2">
      <c r="V542" s="29">
        <v>6.3800000000000701</v>
      </c>
      <c r="W542" s="38">
        <f t="shared" si="309"/>
        <v>23988329.190198813</v>
      </c>
      <c r="X542" s="30">
        <f t="shared" si="343"/>
        <v>-0.43247621687911453</v>
      </c>
      <c r="Y542" s="31">
        <f t="shared" si="310"/>
        <v>-81.576401077025267</v>
      </c>
      <c r="Z542" s="31">
        <f t="shared" si="311"/>
        <v>-89.995221379090694</v>
      </c>
      <c r="AA542" s="31">
        <f t="shared" si="312"/>
        <v>50.599875898860454</v>
      </c>
      <c r="AB542" s="31">
        <f t="shared" si="313"/>
        <v>-89.830905505439901</v>
      </c>
      <c r="AC542" s="31">
        <f t="shared" si="314"/>
        <v>16.335147117791902</v>
      </c>
      <c r="AD542" s="31">
        <f t="shared" si="315"/>
        <v>81.228720569436149</v>
      </c>
      <c r="AE542" s="31">
        <f t="shared" si="316"/>
        <v>-15.073854277252021</v>
      </c>
      <c r="AF542" s="31">
        <f t="shared" si="317"/>
        <v>-98.597406315094446</v>
      </c>
      <c r="AG542" s="31">
        <f t="shared" si="340"/>
        <v>92.110410468749379</v>
      </c>
      <c r="AH542" s="31">
        <f t="shared" si="318"/>
        <v>-150.8253022279504</v>
      </c>
      <c r="AI542" s="31">
        <f t="shared" si="319"/>
        <v>-89.999998352378242</v>
      </c>
      <c r="AJ542" s="31">
        <f t="shared" si="320"/>
        <v>74.809454799788895</v>
      </c>
      <c r="AK542" s="31">
        <f t="shared" si="321"/>
        <v>89.989585224930678</v>
      </c>
      <c r="AL542" s="32">
        <f t="shared" si="322"/>
        <v>-44.352039187411265</v>
      </c>
      <c r="AM542" s="31">
        <f t="shared" si="323"/>
        <v>-89.652845075446834</v>
      </c>
      <c r="AN542" s="31">
        <f t="shared" si="324"/>
        <v>-28.257476146823393</v>
      </c>
      <c r="AO542" s="31">
        <f t="shared" si="325"/>
        <v>-89.663258202894397</v>
      </c>
      <c r="AP542" s="30">
        <f t="shared" si="341"/>
        <v>23.609121289162623</v>
      </c>
      <c r="AQ542" s="30">
        <f t="shared" si="342"/>
        <v>-26.68237036067254</v>
      </c>
      <c r="AR542" s="31">
        <f t="shared" si="326"/>
        <v>-46.404579495585338</v>
      </c>
      <c r="AS542" s="33">
        <f t="shared" si="327"/>
        <v>-188.26066451798886</v>
      </c>
      <c r="AT542" s="31">
        <f t="shared" si="328"/>
        <v>2.5009194755448013E-3</v>
      </c>
      <c r="AU542" s="31">
        <f t="shared" si="329"/>
        <v>1.3748632069120224</v>
      </c>
      <c r="AV542" s="32">
        <f t="shared" si="330"/>
        <v>-5.3701628503437814E-6</v>
      </c>
      <c r="AW542" s="31">
        <f t="shared" si="331"/>
        <v>-6.371242861330767E-2</v>
      </c>
      <c r="AX542" s="34">
        <f t="shared" si="332"/>
        <v>2.4955493126944577E-3</v>
      </c>
      <c r="AY542" s="35">
        <f t="shared" si="333"/>
        <v>1.3111507782987146</v>
      </c>
      <c r="AZ542" s="10">
        <f t="shared" si="334"/>
        <v>-46.402083946272647</v>
      </c>
      <c r="BA542" s="10">
        <f t="shared" si="335"/>
        <v>-186.94951373969013</v>
      </c>
      <c r="BB542" s="10">
        <f t="shared" si="336"/>
        <v>-6.9495137396901328</v>
      </c>
      <c r="BC542" s="37"/>
      <c r="BD542" s="46">
        <f t="shared" si="337"/>
        <v>-46</v>
      </c>
      <c r="BE542" s="46">
        <f t="shared" si="338"/>
        <v>-187</v>
      </c>
      <c r="BF542" s="46">
        <f t="shared" si="339"/>
        <v>-7</v>
      </c>
    </row>
    <row r="543" spans="22:58" x14ac:dyDescent="0.2">
      <c r="V543" s="29">
        <v>6.3900000000000698</v>
      </c>
      <c r="W543" s="36">
        <f t="shared" si="309"/>
        <v>24547089.156854298</v>
      </c>
      <c r="X543" s="30">
        <f t="shared" si="343"/>
        <v>-0.43247621687911453</v>
      </c>
      <c r="Y543" s="31">
        <f t="shared" si="310"/>
        <v>-81.776401075665618</v>
      </c>
      <c r="Z543" s="31">
        <f t="shared" si="311"/>
        <v>-89.995330153782106</v>
      </c>
      <c r="AA543" s="31">
        <f t="shared" si="312"/>
        <v>50.799874196384962</v>
      </c>
      <c r="AB543" s="31">
        <f t="shared" si="313"/>
        <v>-89.834754544464545</v>
      </c>
      <c r="AC543" s="31">
        <f t="shared" si="314"/>
        <v>16.530599530762355</v>
      </c>
      <c r="AD543" s="31">
        <f t="shared" si="315"/>
        <v>81.425377727779477</v>
      </c>
      <c r="AE543" s="31">
        <f t="shared" si="316"/>
        <v>-14.878403565397409</v>
      </c>
      <c r="AF543" s="31">
        <f t="shared" si="317"/>
        <v>-98.404706970467174</v>
      </c>
      <c r="AG543" s="31">
        <f t="shared" si="340"/>
        <v>92.110410468749379</v>
      </c>
      <c r="AH543" s="31">
        <f t="shared" si="318"/>
        <v>-151.02530222795042</v>
      </c>
      <c r="AI543" s="31">
        <f t="shared" si="319"/>
        <v>-89.999998389882691</v>
      </c>
      <c r="AJ543" s="31">
        <f t="shared" si="320"/>
        <v>75.009454793330519</v>
      </c>
      <c r="AK543" s="31">
        <f t="shared" si="321"/>
        <v>89.989822294149334</v>
      </c>
      <c r="AL543" s="32">
        <f t="shared" si="322"/>
        <v>-44.552032011702366</v>
      </c>
      <c r="AM543" s="31">
        <f t="shared" si="323"/>
        <v>-89.660747099442133</v>
      </c>
      <c r="AN543" s="31">
        <f t="shared" si="324"/>
        <v>-28.457468977572887</v>
      </c>
      <c r="AO543" s="31">
        <f t="shared" si="325"/>
        <v>-89.67092319517549</v>
      </c>
      <c r="AP543" s="30">
        <f t="shared" si="341"/>
        <v>23.609121289162623</v>
      </c>
      <c r="AQ543" s="30">
        <f t="shared" si="342"/>
        <v>-26.68237036067254</v>
      </c>
      <c r="AR543" s="31">
        <f t="shared" si="326"/>
        <v>-46.409121614480213</v>
      </c>
      <c r="AS543" s="33">
        <f t="shared" si="327"/>
        <v>-188.07563016564268</v>
      </c>
      <c r="AT543" s="31">
        <f t="shared" si="328"/>
        <v>2.6187486506306845E-3</v>
      </c>
      <c r="AU543" s="31">
        <f t="shared" si="329"/>
        <v>1.4068751605304457</v>
      </c>
      <c r="AV543" s="32">
        <f t="shared" si="330"/>
        <v>-5.6232506653845192E-6</v>
      </c>
      <c r="AW543" s="31">
        <f t="shared" si="331"/>
        <v>-6.5196480454730157E-2</v>
      </c>
      <c r="AX543" s="34">
        <f t="shared" si="332"/>
        <v>2.6131253999653E-3</v>
      </c>
      <c r="AY543" s="35">
        <f t="shared" si="333"/>
        <v>1.3416786800757154</v>
      </c>
      <c r="AZ543" s="10">
        <f t="shared" si="334"/>
        <v>-46.406508489080245</v>
      </c>
      <c r="BA543" s="10">
        <f t="shared" si="335"/>
        <v>-186.73395148556696</v>
      </c>
      <c r="BB543" s="10">
        <f t="shared" si="336"/>
        <v>-6.733951485566962</v>
      </c>
      <c r="BC543" s="48"/>
      <c r="BD543" s="46">
        <f t="shared" si="337"/>
        <v>-46</v>
      </c>
      <c r="BE543" s="46">
        <f t="shared" si="338"/>
        <v>-187</v>
      </c>
      <c r="BF543" s="46">
        <f t="shared" si="339"/>
        <v>-7</v>
      </c>
    </row>
    <row r="544" spans="22:58" x14ac:dyDescent="0.2">
      <c r="V544" s="29">
        <v>6.4000000000000696</v>
      </c>
      <c r="W544" s="38">
        <f t="shared" si="309"/>
        <v>25118864.315099843</v>
      </c>
      <c r="X544" s="30">
        <f t="shared" si="343"/>
        <v>-0.43247621687911453</v>
      </c>
      <c r="Y544" s="31">
        <f t="shared" si="310"/>
        <v>-81.976401074367132</v>
      </c>
      <c r="Z544" s="31">
        <f t="shared" si="311"/>
        <v>-89.995436452459273</v>
      </c>
      <c r="AA544" s="31">
        <f t="shared" si="312"/>
        <v>50.999872570532865</v>
      </c>
      <c r="AB544" s="31">
        <f t="shared" si="313"/>
        <v>-89.838515970105547</v>
      </c>
      <c r="AC544" s="31">
        <f t="shared" si="314"/>
        <v>16.726252169129094</v>
      </c>
      <c r="AD544" s="31">
        <f t="shared" si="315"/>
        <v>81.617755313480416</v>
      </c>
      <c r="AE544" s="31">
        <f t="shared" si="316"/>
        <v>-14.682752551584283</v>
      </c>
      <c r="AF544" s="31">
        <f t="shared" si="317"/>
        <v>-98.216197109084419</v>
      </c>
      <c r="AG544" s="31">
        <f t="shared" si="340"/>
        <v>92.110410468749379</v>
      </c>
      <c r="AH544" s="31">
        <f t="shared" si="318"/>
        <v>-151.22530222795041</v>
      </c>
      <c r="AI544" s="31">
        <f t="shared" si="319"/>
        <v>-89.999998426533423</v>
      </c>
      <c r="AJ544" s="31">
        <f t="shared" si="320"/>
        <v>75.209454787162812</v>
      </c>
      <c r="AK544" s="31">
        <f t="shared" si="321"/>
        <v>89.990053967014077</v>
      </c>
      <c r="AL544" s="32">
        <f t="shared" si="322"/>
        <v>-44.752025158942502</v>
      </c>
      <c r="AM544" s="31">
        <f t="shared" si="323"/>
        <v>-89.668469263882074</v>
      </c>
      <c r="AN544" s="31">
        <f t="shared" si="324"/>
        <v>-28.657462130980718</v>
      </c>
      <c r="AO544" s="31">
        <f t="shared" si="325"/>
        <v>-89.67841372340142</v>
      </c>
      <c r="AP544" s="30">
        <f t="shared" si="341"/>
        <v>23.609121289162623</v>
      </c>
      <c r="AQ544" s="30">
        <f t="shared" si="342"/>
        <v>-26.68237036067254</v>
      </c>
      <c r="AR544" s="31">
        <f t="shared" si="326"/>
        <v>-46.413463754074925</v>
      </c>
      <c r="AS544" s="33">
        <f t="shared" si="327"/>
        <v>-187.89461083248585</v>
      </c>
      <c r="AT544" s="31">
        <f t="shared" si="328"/>
        <v>2.7421275173661898E-3</v>
      </c>
      <c r="AU544" s="31">
        <f t="shared" si="329"/>
        <v>1.4396318587481298</v>
      </c>
      <c r="AV544" s="32">
        <f t="shared" si="330"/>
        <v>-5.8882661253766729E-6</v>
      </c>
      <c r="AW544" s="31">
        <f t="shared" si="331"/>
        <v>-6.6715100213663087E-2</v>
      </c>
      <c r="AX544" s="34">
        <f t="shared" si="332"/>
        <v>2.736239251240813E-3</v>
      </c>
      <c r="AY544" s="35">
        <f t="shared" si="333"/>
        <v>1.3729167585344668</v>
      </c>
      <c r="AZ544" s="10">
        <f t="shared" si="334"/>
        <v>-46.410727514823684</v>
      </c>
      <c r="BA544" s="10">
        <f t="shared" si="335"/>
        <v>-186.52169407395138</v>
      </c>
      <c r="BB544" s="10">
        <f t="shared" si="336"/>
        <v>-6.5216940739513802</v>
      </c>
      <c r="BC544" s="37"/>
      <c r="BD544" s="46">
        <f t="shared" si="337"/>
        <v>-46</v>
      </c>
      <c r="BE544" s="46">
        <f t="shared" si="338"/>
        <v>-187</v>
      </c>
      <c r="BF544" s="46">
        <f t="shared" si="339"/>
        <v>-7</v>
      </c>
    </row>
    <row r="545" spans="22:58" x14ac:dyDescent="0.2">
      <c r="V545" s="29">
        <v>6.4100000000000703</v>
      </c>
      <c r="W545" s="38">
        <f t="shared" si="309"/>
        <v>25703957.827692818</v>
      </c>
      <c r="X545" s="30">
        <f t="shared" si="343"/>
        <v>-0.43247621687911453</v>
      </c>
      <c r="Y545" s="31">
        <f t="shared" si="310"/>
        <v>-82.176401073127124</v>
      </c>
      <c r="Z545" s="31">
        <f t="shared" si="311"/>
        <v>-89.99554033148317</v>
      </c>
      <c r="AA545" s="31">
        <f t="shared" si="312"/>
        <v>51.199871017855621</v>
      </c>
      <c r="AB545" s="31">
        <f t="shared" si="313"/>
        <v>-89.842191776590795</v>
      </c>
      <c r="AC545" s="31">
        <f t="shared" si="314"/>
        <v>16.922096404655122</v>
      </c>
      <c r="AD545" s="31">
        <f t="shared" si="315"/>
        <v>81.805937968346726</v>
      </c>
      <c r="AE545" s="31">
        <f t="shared" si="316"/>
        <v>-14.486909867495491</v>
      </c>
      <c r="AF545" s="31">
        <f t="shared" si="317"/>
        <v>-98.031794139727239</v>
      </c>
      <c r="AG545" s="31">
        <f t="shared" si="340"/>
        <v>92.110410468749379</v>
      </c>
      <c r="AH545" s="31">
        <f t="shared" si="318"/>
        <v>-151.42530222795043</v>
      </c>
      <c r="AI545" s="31">
        <f t="shared" si="319"/>
        <v>-89.999998462349893</v>
      </c>
      <c r="AJ545" s="31">
        <f t="shared" si="320"/>
        <v>75.409454781272728</v>
      </c>
      <c r="AK545" s="31">
        <f t="shared" si="321"/>
        <v>89.990280366360906</v>
      </c>
      <c r="AL545" s="32">
        <f t="shared" si="322"/>
        <v>-44.952018614597563</v>
      </c>
      <c r="AM545" s="31">
        <f t="shared" si="323"/>
        <v>-89.676015662037642</v>
      </c>
      <c r="AN545" s="31">
        <f t="shared" si="324"/>
        <v>-28.857455592525881</v>
      </c>
      <c r="AO545" s="31">
        <f t="shared" si="325"/>
        <v>-89.685733758026629</v>
      </c>
      <c r="AP545" s="30">
        <f t="shared" si="341"/>
        <v>23.609121289162623</v>
      </c>
      <c r="AQ545" s="30">
        <f t="shared" si="342"/>
        <v>-26.68237036067254</v>
      </c>
      <c r="AR545" s="31">
        <f t="shared" si="326"/>
        <v>-46.417614531531285</v>
      </c>
      <c r="AS545" s="33">
        <f t="shared" si="327"/>
        <v>-187.71752789775388</v>
      </c>
      <c r="AT545" s="31">
        <f t="shared" si="328"/>
        <v>2.8713172943079937E-3</v>
      </c>
      <c r="AU545" s="31">
        <f t="shared" si="329"/>
        <v>1.4731505838975014</v>
      </c>
      <c r="AV545" s="32">
        <f t="shared" si="330"/>
        <v>-6.1657713614351429E-6</v>
      </c>
      <c r="AW545" s="31">
        <f t="shared" si="331"/>
        <v>-6.8269093073864653E-2</v>
      </c>
      <c r="AX545" s="34">
        <f t="shared" si="332"/>
        <v>2.8651515229465587E-3</v>
      </c>
      <c r="AY545" s="35">
        <f t="shared" si="333"/>
        <v>1.4048814908236367</v>
      </c>
      <c r="AZ545" s="10">
        <f t="shared" si="334"/>
        <v>-46.414749380008338</v>
      </c>
      <c r="BA545" s="10">
        <f t="shared" si="335"/>
        <v>-186.31264640693024</v>
      </c>
      <c r="BB545" s="10">
        <f t="shared" si="336"/>
        <v>-6.3126464069302415</v>
      </c>
      <c r="BC545" s="37"/>
      <c r="BD545" s="46">
        <f t="shared" si="337"/>
        <v>-46</v>
      </c>
      <c r="BE545" s="46">
        <f t="shared" si="338"/>
        <v>-186</v>
      </c>
      <c r="BF545" s="46">
        <f t="shared" si="339"/>
        <v>-6</v>
      </c>
    </row>
    <row r="546" spans="22:58" x14ac:dyDescent="0.2">
      <c r="V546" s="29">
        <v>6.4200000000000701</v>
      </c>
      <c r="W546" s="36">
        <f t="shared" si="309"/>
        <v>26302679.918958094</v>
      </c>
      <c r="X546" s="30">
        <f t="shared" si="343"/>
        <v>-0.43247621687911453</v>
      </c>
      <c r="Y546" s="31">
        <f t="shared" si="310"/>
        <v>-82.376401071942922</v>
      </c>
      <c r="Z546" s="31">
        <f t="shared" si="311"/>
        <v>-89.995641845931843</v>
      </c>
      <c r="AA546" s="31">
        <f t="shared" si="312"/>
        <v>51.399869535059828</v>
      </c>
      <c r="AB546" s="31">
        <f t="shared" si="313"/>
        <v>-89.845783912760439</v>
      </c>
      <c r="AC546" s="31">
        <f t="shared" si="314"/>
        <v>17.118123964733062</v>
      </c>
      <c r="AD546" s="31">
        <f t="shared" si="315"/>
        <v>81.990009220954249</v>
      </c>
      <c r="AE546" s="31">
        <f t="shared" si="316"/>
        <v>-14.290883789029142</v>
      </c>
      <c r="AF546" s="31">
        <f t="shared" si="317"/>
        <v>-97.851416537738032</v>
      </c>
      <c r="AG546" s="31">
        <f t="shared" si="340"/>
        <v>92.110410468749379</v>
      </c>
      <c r="AH546" s="31">
        <f t="shared" si="318"/>
        <v>-151.62530222795041</v>
      </c>
      <c r="AI546" s="31">
        <f t="shared" si="319"/>
        <v>-89.999998497351086</v>
      </c>
      <c r="AJ546" s="31">
        <f t="shared" si="320"/>
        <v>75.60945477564772</v>
      </c>
      <c r="AK546" s="31">
        <f t="shared" si="321"/>
        <v>89.990501612229721</v>
      </c>
      <c r="AL546" s="32">
        <f t="shared" si="322"/>
        <v>-45.152012364787453</v>
      </c>
      <c r="AM546" s="31">
        <f t="shared" si="323"/>
        <v>-89.683390294061141</v>
      </c>
      <c r="AN546" s="31">
        <f t="shared" si="324"/>
        <v>-29.057449348340768</v>
      </c>
      <c r="AO546" s="31">
        <f t="shared" si="325"/>
        <v>-89.692887179182506</v>
      </c>
      <c r="AP546" s="30">
        <f t="shared" si="341"/>
        <v>23.609121289162623</v>
      </c>
      <c r="AQ546" s="30">
        <f t="shared" si="342"/>
        <v>-26.68237036067254</v>
      </c>
      <c r="AR546" s="31">
        <f t="shared" si="326"/>
        <v>-46.421582208879826</v>
      </c>
      <c r="AS546" s="33">
        <f t="shared" si="327"/>
        <v>-187.54430371692052</v>
      </c>
      <c r="AT546" s="31">
        <f t="shared" si="328"/>
        <v>3.0065914790331971E-3</v>
      </c>
      <c r="AU546" s="31">
        <f t="shared" si="329"/>
        <v>1.5074490162263681</v>
      </c>
      <c r="AV546" s="32">
        <f t="shared" si="330"/>
        <v>-6.4563549968228251E-6</v>
      </c>
      <c r="AW546" s="31">
        <f t="shared" si="331"/>
        <v>-6.9859282973768103E-2</v>
      </c>
      <c r="AX546" s="34">
        <f t="shared" si="332"/>
        <v>3.0001351240363742E-3</v>
      </c>
      <c r="AY546" s="35">
        <f t="shared" si="333"/>
        <v>1.4375897332526</v>
      </c>
      <c r="AZ546" s="10">
        <f t="shared" si="334"/>
        <v>-46.418582073755793</v>
      </c>
      <c r="BA546" s="10">
        <f t="shared" si="335"/>
        <v>-186.10671398366793</v>
      </c>
      <c r="BB546" s="10">
        <f t="shared" si="336"/>
        <v>-6.1067139836679303</v>
      </c>
      <c r="BC546" s="48"/>
      <c r="BD546" s="46">
        <f t="shared" si="337"/>
        <v>-46</v>
      </c>
      <c r="BE546" s="46">
        <f t="shared" si="338"/>
        <v>-186</v>
      </c>
      <c r="BF546" s="46">
        <f t="shared" si="339"/>
        <v>-6</v>
      </c>
    </row>
    <row r="547" spans="22:58" x14ac:dyDescent="0.2">
      <c r="V547" s="29">
        <v>6.4300000000000699</v>
      </c>
      <c r="W547" s="38">
        <f t="shared" si="309"/>
        <v>26915348.039273527</v>
      </c>
      <c r="X547" s="30">
        <f t="shared" si="343"/>
        <v>-0.43247621687911453</v>
      </c>
      <c r="Y547" s="31">
        <f t="shared" si="310"/>
        <v>-82.576401070812011</v>
      </c>
      <c r="Z547" s="31">
        <f t="shared" si="311"/>
        <v>-89.995741049629558</v>
      </c>
      <c r="AA547" s="31">
        <f t="shared" si="312"/>
        <v>51.599868119000369</v>
      </c>
      <c r="AB547" s="31">
        <f t="shared" si="313"/>
        <v>-89.849294283099638</v>
      </c>
      <c r="AC547" s="31">
        <f t="shared" si="314"/>
        <v>17.314326919127655</v>
      </c>
      <c r="AD547" s="31">
        <f t="shared" si="315"/>
        <v>82.170051461804618</v>
      </c>
      <c r="AE547" s="31">
        <f t="shared" si="316"/>
        <v>-14.094682249563096</v>
      </c>
      <c r="AF547" s="31">
        <f t="shared" si="317"/>
        <v>-97.674983870924578</v>
      </c>
      <c r="AG547" s="31">
        <f t="shared" si="340"/>
        <v>92.110410468749379</v>
      </c>
      <c r="AH547" s="31">
        <f t="shared" si="318"/>
        <v>-151.8253022279504</v>
      </c>
      <c r="AI547" s="31">
        <f t="shared" si="319"/>
        <v>-89.999998531555562</v>
      </c>
      <c r="AJ547" s="31">
        <f t="shared" si="320"/>
        <v>75.809454770275877</v>
      </c>
      <c r="AK547" s="31">
        <f t="shared" si="321"/>
        <v>89.990717821927987</v>
      </c>
      <c r="AL547" s="32">
        <f t="shared" si="322"/>
        <v>-45.352006396256726</v>
      </c>
      <c r="AM547" s="31">
        <f t="shared" si="323"/>
        <v>-89.690597069102139</v>
      </c>
      <c r="AN547" s="31">
        <f t="shared" si="324"/>
        <v>-29.257443385181872</v>
      </c>
      <c r="AO547" s="31">
        <f t="shared" si="325"/>
        <v>-89.699877778729714</v>
      </c>
      <c r="AP547" s="30">
        <f t="shared" si="341"/>
        <v>23.609121289162623</v>
      </c>
      <c r="AQ547" s="30">
        <f t="shared" si="342"/>
        <v>-26.68237036067254</v>
      </c>
      <c r="AR547" s="31">
        <f t="shared" si="326"/>
        <v>-46.425374706254885</v>
      </c>
      <c r="AS547" s="33">
        <f t="shared" si="327"/>
        <v>-187.37486164965429</v>
      </c>
      <c r="AT547" s="31">
        <f t="shared" si="328"/>
        <v>3.1482364237464915E-3</v>
      </c>
      <c r="AU547" s="31">
        <f t="shared" si="329"/>
        <v>1.5425452428354234</v>
      </c>
      <c r="AV547" s="32">
        <f t="shared" si="330"/>
        <v>-6.7606333967328721E-6</v>
      </c>
      <c r="AW547" s="31">
        <f t="shared" si="331"/>
        <v>-7.1486513043302238E-2</v>
      </c>
      <c r="AX547" s="34">
        <f t="shared" si="332"/>
        <v>3.1414757903497586E-3</v>
      </c>
      <c r="AY547" s="35">
        <f t="shared" si="333"/>
        <v>1.4710587297921212</v>
      </c>
      <c r="AZ547" s="10">
        <f t="shared" si="334"/>
        <v>-46.422233230464535</v>
      </c>
      <c r="BA547" s="10">
        <f t="shared" si="335"/>
        <v>-185.90380291986216</v>
      </c>
      <c r="BB547" s="10">
        <f t="shared" si="336"/>
        <v>-5.9038029198621587</v>
      </c>
      <c r="BC547" s="37"/>
      <c r="BD547" s="46">
        <f t="shared" si="337"/>
        <v>-46</v>
      </c>
      <c r="BE547" s="46">
        <f t="shared" si="338"/>
        <v>-186</v>
      </c>
      <c r="BF547" s="46">
        <f t="shared" si="339"/>
        <v>-6</v>
      </c>
    </row>
    <row r="548" spans="22:58" x14ac:dyDescent="0.2">
      <c r="V548" s="29">
        <v>6.4400000000000697</v>
      </c>
      <c r="W548" s="38">
        <f t="shared" si="309"/>
        <v>27542287.033386134</v>
      </c>
      <c r="X548" s="30">
        <f t="shared" si="343"/>
        <v>-0.43247621687911453</v>
      </c>
      <c r="Y548" s="31">
        <f t="shared" si="310"/>
        <v>-82.776401069732003</v>
      </c>
      <c r="Z548" s="31">
        <f t="shared" si="311"/>
        <v>-89.995837995175464</v>
      </c>
      <c r="AA548" s="31">
        <f t="shared" si="312"/>
        <v>51.799866766673659</v>
      </c>
      <c r="AB548" s="31">
        <f t="shared" si="313"/>
        <v>-89.852724748747704</v>
      </c>
      <c r="AC548" s="31">
        <f t="shared" si="314"/>
        <v>17.510697667088994</v>
      </c>
      <c r="AD548" s="31">
        <f t="shared" si="315"/>
        <v>82.346145921970859</v>
      </c>
      <c r="AE548" s="31">
        <f t="shared" si="316"/>
        <v>-13.898312852848459</v>
      </c>
      <c r="AF548" s="31">
        <f t="shared" si="317"/>
        <v>-97.502416821952309</v>
      </c>
      <c r="AG548" s="31">
        <f t="shared" si="340"/>
        <v>92.110410468749379</v>
      </c>
      <c r="AH548" s="31">
        <f t="shared" si="318"/>
        <v>-152.02530222795042</v>
      </c>
      <c r="AI548" s="31">
        <f t="shared" si="319"/>
        <v>-89.999998564981439</v>
      </c>
      <c r="AJ548" s="31">
        <f t="shared" si="320"/>
        <v>76.009454765145804</v>
      </c>
      <c r="AK548" s="31">
        <f t="shared" si="321"/>
        <v>89.990929110092921</v>
      </c>
      <c r="AL548" s="32">
        <f t="shared" si="322"/>
        <v>-45.552000696346482</v>
      </c>
      <c r="AM548" s="31">
        <f t="shared" si="323"/>
        <v>-89.697639807375495</v>
      </c>
      <c r="AN548" s="31">
        <f t="shared" si="324"/>
        <v>-29.457437690401719</v>
      </c>
      <c r="AO548" s="31">
        <f t="shared" si="325"/>
        <v>-89.706709262264013</v>
      </c>
      <c r="AP548" s="30">
        <f t="shared" si="341"/>
        <v>23.609121289162623</v>
      </c>
      <c r="AQ548" s="30">
        <f t="shared" si="342"/>
        <v>-26.68237036067254</v>
      </c>
      <c r="AR548" s="31">
        <f t="shared" si="326"/>
        <v>-46.428999614760102</v>
      </c>
      <c r="AS548" s="33">
        <f t="shared" si="327"/>
        <v>-187.20912608421634</v>
      </c>
      <c r="AT548" s="31">
        <f t="shared" si="328"/>
        <v>3.296551937754074E-3</v>
      </c>
      <c r="AU548" s="31">
        <f t="shared" si="329"/>
        <v>1.5784577668003164</v>
      </c>
      <c r="AV548" s="32">
        <f t="shared" si="330"/>
        <v>-7.0792519740033074E-6</v>
      </c>
      <c r="AW548" s="31">
        <f t="shared" si="331"/>
        <v>-7.3151646050882813E-2</v>
      </c>
      <c r="AX548" s="34">
        <f t="shared" si="332"/>
        <v>3.2894726857800706E-3</v>
      </c>
      <c r="AY548" s="35">
        <f t="shared" si="333"/>
        <v>1.5053061207494336</v>
      </c>
      <c r="AZ548" s="10">
        <f t="shared" si="334"/>
        <v>-46.425710142074323</v>
      </c>
      <c r="BA548" s="10">
        <f t="shared" si="335"/>
        <v>-185.70381996346691</v>
      </c>
      <c r="BB548" s="10">
        <f t="shared" si="336"/>
        <v>-5.7038199634669127</v>
      </c>
      <c r="BC548" s="37"/>
      <c r="BD548" s="46">
        <f t="shared" si="337"/>
        <v>-46</v>
      </c>
      <c r="BE548" s="46">
        <f t="shared" si="338"/>
        <v>-186</v>
      </c>
      <c r="BF548" s="46">
        <f t="shared" si="339"/>
        <v>-6</v>
      </c>
    </row>
    <row r="549" spans="22:58" x14ac:dyDescent="0.2">
      <c r="V549" s="29">
        <v>6.4500000000000703</v>
      </c>
      <c r="W549" s="36">
        <f t="shared" si="309"/>
        <v>28183829.312649161</v>
      </c>
      <c r="X549" s="30">
        <f t="shared" si="343"/>
        <v>-0.43247621687911453</v>
      </c>
      <c r="Y549" s="31">
        <f t="shared" si="310"/>
        <v>-82.976401068700611</v>
      </c>
      <c r="Z549" s="31">
        <f t="shared" si="311"/>
        <v>-89.995932733971344</v>
      </c>
      <c r="AA549" s="31">
        <f t="shared" si="312"/>
        <v>51.999865475211294</v>
      </c>
      <c r="AB549" s="31">
        <f t="shared" si="313"/>
        <v>-89.8560771284845</v>
      </c>
      <c r="AC549" s="31">
        <f t="shared" si="314"/>
        <v>17.707228924838102</v>
      </c>
      <c r="AD549" s="31">
        <f t="shared" si="315"/>
        <v>82.518372655000334</v>
      </c>
      <c r="AE549" s="31">
        <f t="shared" si="316"/>
        <v>-13.701782885530324</v>
      </c>
      <c r="AF549" s="31">
        <f t="shared" si="317"/>
        <v>-97.33363720745551</v>
      </c>
      <c r="AG549" s="31">
        <f t="shared" si="340"/>
        <v>92.110410468749379</v>
      </c>
      <c r="AH549" s="31">
        <f t="shared" si="318"/>
        <v>-152.22530222795044</v>
      </c>
      <c r="AI549" s="31">
        <f t="shared" si="319"/>
        <v>-89.999998597646439</v>
      </c>
      <c r="AJ549" s="31">
        <f t="shared" si="320"/>
        <v>76.209454760246658</v>
      </c>
      <c r="AK549" s="31">
        <f t="shared" si="321"/>
        <v>89.991135588752272</v>
      </c>
      <c r="AL549" s="32">
        <f t="shared" si="322"/>
        <v>-45.751995252967497</v>
      </c>
      <c r="AM549" s="31">
        <f t="shared" si="323"/>
        <v>-89.704522242182477</v>
      </c>
      <c r="AN549" s="31">
        <f t="shared" si="324"/>
        <v>-29.657432251921897</v>
      </c>
      <c r="AO549" s="31">
        <f t="shared" si="325"/>
        <v>-89.713385251076645</v>
      </c>
      <c r="AP549" s="30">
        <f t="shared" si="341"/>
        <v>23.609121289162623</v>
      </c>
      <c r="AQ549" s="30">
        <f t="shared" si="342"/>
        <v>-26.68237036067254</v>
      </c>
      <c r="AR549" s="31">
        <f t="shared" si="326"/>
        <v>-46.432464208962145</v>
      </c>
      <c r="AS549" s="33">
        <f t="shared" si="327"/>
        <v>-187.04702245853215</v>
      </c>
      <c r="AT549" s="31">
        <f t="shared" si="328"/>
        <v>3.4518519179800541E-3</v>
      </c>
      <c r="AU549" s="31">
        <f t="shared" si="329"/>
        <v>1.6152055164809569</v>
      </c>
      <c r="AV549" s="32">
        <f t="shared" si="330"/>
        <v>-7.4128865555857201E-6</v>
      </c>
      <c r="AW549" s="31">
        <f t="shared" si="331"/>
        <v>-7.4855564860813739E-2</v>
      </c>
      <c r="AX549" s="34">
        <f t="shared" si="332"/>
        <v>3.4444390314244682E-3</v>
      </c>
      <c r="AY549" s="35">
        <f t="shared" si="333"/>
        <v>1.5403499516201431</v>
      </c>
      <c r="AZ549" s="10">
        <f t="shared" si="334"/>
        <v>-46.429019769930719</v>
      </c>
      <c r="BA549" s="10">
        <f t="shared" si="335"/>
        <v>-185.50667250691203</v>
      </c>
      <c r="BB549" s="10">
        <f t="shared" si="336"/>
        <v>-5.5066725069120253</v>
      </c>
      <c r="BC549" s="48"/>
      <c r="BD549" s="46">
        <f t="shared" si="337"/>
        <v>-46</v>
      </c>
      <c r="BE549" s="46">
        <f t="shared" si="338"/>
        <v>-186</v>
      </c>
      <c r="BF549" s="46">
        <f t="shared" si="339"/>
        <v>-6</v>
      </c>
    </row>
    <row r="550" spans="22:58" x14ac:dyDescent="0.2">
      <c r="V550" s="29">
        <v>6.4600000000000701</v>
      </c>
      <c r="W550" s="38">
        <f t="shared" si="309"/>
        <v>28840315.031270735</v>
      </c>
      <c r="X550" s="30">
        <f t="shared" si="343"/>
        <v>-0.43247621687911453</v>
      </c>
      <c r="Y550" s="31">
        <f t="shared" si="310"/>
        <v>-83.176401067715616</v>
      </c>
      <c r="Z550" s="31">
        <f t="shared" si="311"/>
        <v>-89.996025316248961</v>
      </c>
      <c r="AA550" s="31">
        <f t="shared" si="312"/>
        <v>52.199864241873925</v>
      </c>
      <c r="AB550" s="31">
        <f t="shared" si="313"/>
        <v>-89.859353199694269</v>
      </c>
      <c r="AC550" s="31">
        <f t="shared" si="314"/>
        <v>17.903913713424281</v>
      </c>
      <c r="AD550" s="31">
        <f t="shared" si="315"/>
        <v>82.686810521854852</v>
      </c>
      <c r="AE550" s="31">
        <f t="shared" si="316"/>
        <v>-13.50509932929652</v>
      </c>
      <c r="AF550" s="31">
        <f t="shared" si="317"/>
        <v>-97.168567994088392</v>
      </c>
      <c r="AG550" s="31">
        <f t="shared" si="340"/>
        <v>92.110410468749379</v>
      </c>
      <c r="AH550" s="31">
        <f t="shared" si="318"/>
        <v>-152.42530222795043</v>
      </c>
      <c r="AI550" s="31">
        <f t="shared" si="319"/>
        <v>-89.999998629567898</v>
      </c>
      <c r="AJ550" s="31">
        <f t="shared" si="320"/>
        <v>76.409454755567964</v>
      </c>
      <c r="AK550" s="31">
        <f t="shared" si="321"/>
        <v>89.99133736738375</v>
      </c>
      <c r="AL550" s="32">
        <f t="shared" si="322"/>
        <v>-45.951990054574523</v>
      </c>
      <c r="AM550" s="31">
        <f t="shared" si="323"/>
        <v>-89.71124802188622</v>
      </c>
      <c r="AN550" s="31">
        <f t="shared" si="324"/>
        <v>-29.857427058207605</v>
      </c>
      <c r="AO550" s="31">
        <f t="shared" si="325"/>
        <v>-89.719909284070368</v>
      </c>
      <c r="AP550" s="30">
        <f t="shared" si="341"/>
        <v>23.609121289162623</v>
      </c>
      <c r="AQ550" s="30">
        <f t="shared" si="342"/>
        <v>-26.68237036067254</v>
      </c>
      <c r="AR550" s="31">
        <f t="shared" si="326"/>
        <v>-46.435775459014039</v>
      </c>
      <c r="AS550" s="33">
        <f t="shared" si="327"/>
        <v>-186.88847727815875</v>
      </c>
      <c r="AT550" s="31">
        <f t="shared" si="328"/>
        <v>3.6144650088604023E-3</v>
      </c>
      <c r="AU550" s="31">
        <f t="shared" si="329"/>
        <v>1.6528078550205918</v>
      </c>
      <c r="AV550" s="32">
        <f t="shared" si="330"/>
        <v>-7.7622448242331297E-6</v>
      </c>
      <c r="AW550" s="31">
        <f t="shared" si="331"/>
        <v>-7.6599172901339066E-2</v>
      </c>
      <c r="AX550" s="34">
        <f t="shared" si="332"/>
        <v>3.6067027640361692E-3</v>
      </c>
      <c r="AY550" s="35">
        <f t="shared" si="333"/>
        <v>1.5762086821192527</v>
      </c>
      <c r="AZ550" s="10">
        <f t="shared" si="334"/>
        <v>-46.43216875625</v>
      </c>
      <c r="BA550" s="10">
        <f t="shared" si="335"/>
        <v>-185.3122685960395</v>
      </c>
      <c r="BB550" s="10">
        <f t="shared" si="336"/>
        <v>-5.3122685960395017</v>
      </c>
      <c r="BC550" s="37"/>
      <c r="BD550" s="46">
        <f t="shared" si="337"/>
        <v>-46</v>
      </c>
      <c r="BE550" s="46">
        <f t="shared" si="338"/>
        <v>-185</v>
      </c>
      <c r="BF550" s="46">
        <f t="shared" si="339"/>
        <v>-5</v>
      </c>
    </row>
    <row r="551" spans="22:58" x14ac:dyDescent="0.2">
      <c r="V551" s="29">
        <v>6.4700000000000699</v>
      </c>
      <c r="W551" s="38">
        <f t="shared" si="309"/>
        <v>29512092.26666864</v>
      </c>
      <c r="X551" s="30">
        <f t="shared" si="343"/>
        <v>-0.43247621687911453</v>
      </c>
      <c r="Y551" s="31">
        <f t="shared" si="310"/>
        <v>-83.37640106677496</v>
      </c>
      <c r="Z551" s="31">
        <f t="shared" si="311"/>
        <v>-89.99611579109667</v>
      </c>
      <c r="AA551" s="31">
        <f t="shared" si="312"/>
        <v>52.399863064045569</v>
      </c>
      <c r="AB551" s="31">
        <f t="shared" si="313"/>
        <v>-89.862554699307609</v>
      </c>
      <c r="AC551" s="31">
        <f t="shared" si="314"/>
        <v>18.100745346953275</v>
      </c>
      <c r="AD551" s="31">
        <f t="shared" si="315"/>
        <v>82.851537178679251</v>
      </c>
      <c r="AE551" s="31">
        <f t="shared" si="316"/>
        <v>-13.308268872655226</v>
      </c>
      <c r="AF551" s="31">
        <f t="shared" si="317"/>
        <v>-97.007133311725028</v>
      </c>
      <c r="AG551" s="31">
        <f t="shared" si="340"/>
        <v>92.110410468749379</v>
      </c>
      <c r="AH551" s="31">
        <f t="shared" si="318"/>
        <v>-152.62530222795041</v>
      </c>
      <c r="AI551" s="31">
        <f t="shared" si="319"/>
        <v>-89.999998660762742</v>
      </c>
      <c r="AJ551" s="31">
        <f t="shared" si="320"/>
        <v>76.609454751099861</v>
      </c>
      <c r="AK551" s="31">
        <f t="shared" si="321"/>
        <v>89.991534552973036</v>
      </c>
      <c r="AL551" s="32">
        <f t="shared" si="322"/>
        <v>-46.151985090141977</v>
      </c>
      <c r="AM551" s="31">
        <f t="shared" si="323"/>
        <v>-89.717820711842279</v>
      </c>
      <c r="AN551" s="31">
        <f t="shared" si="324"/>
        <v>-30.057422098243151</v>
      </c>
      <c r="AO551" s="31">
        <f t="shared" si="325"/>
        <v>-89.726284819631985</v>
      </c>
      <c r="AP551" s="30">
        <f t="shared" si="341"/>
        <v>23.609121289162623</v>
      </c>
      <c r="AQ551" s="30">
        <f t="shared" si="342"/>
        <v>-26.68237036067254</v>
      </c>
      <c r="AR551" s="31">
        <f t="shared" si="326"/>
        <v>-46.438940042408291</v>
      </c>
      <c r="AS551" s="33">
        <f t="shared" si="327"/>
        <v>-186.73341813135701</v>
      </c>
      <c r="AT551" s="31">
        <f t="shared" si="328"/>
        <v>3.7847352929369542E-3</v>
      </c>
      <c r="AU551" s="31">
        <f t="shared" si="329"/>
        <v>1.6912845900372195</v>
      </c>
      <c r="AV551" s="32">
        <f t="shared" si="330"/>
        <v>-8.1280678093702954E-6</v>
      </c>
      <c r="AW551" s="31">
        <f t="shared" si="331"/>
        <v>-7.8383394643596352E-2</v>
      </c>
      <c r="AX551" s="34">
        <f t="shared" si="332"/>
        <v>3.7766072251275841E-3</v>
      </c>
      <c r="AY551" s="35">
        <f t="shared" si="333"/>
        <v>1.6129011953936232</v>
      </c>
      <c r="AZ551" s="10">
        <f t="shared" si="334"/>
        <v>-46.435163435183163</v>
      </c>
      <c r="BA551" s="10">
        <f t="shared" si="335"/>
        <v>-185.12051693596339</v>
      </c>
      <c r="BB551" s="10">
        <f t="shared" si="336"/>
        <v>-5.1205169359633942</v>
      </c>
      <c r="BC551" s="37"/>
      <c r="BD551" s="46">
        <f t="shared" si="337"/>
        <v>-46</v>
      </c>
      <c r="BE551" s="46">
        <f t="shared" si="338"/>
        <v>-185</v>
      </c>
      <c r="BF551" s="46">
        <f t="shared" si="339"/>
        <v>-5</v>
      </c>
    </row>
    <row r="552" spans="22:58" x14ac:dyDescent="0.2">
      <c r="V552" s="29">
        <v>6.4800000000000697</v>
      </c>
      <c r="W552" s="36">
        <f t="shared" si="309"/>
        <v>30199517.204025052</v>
      </c>
      <c r="X552" s="30">
        <f t="shared" si="343"/>
        <v>-0.43247621687911453</v>
      </c>
      <c r="Y552" s="31">
        <f t="shared" si="310"/>
        <v>-83.576401065876652</v>
      </c>
      <c r="Z552" s="31">
        <f t="shared" si="311"/>
        <v>-89.996204206485444</v>
      </c>
      <c r="AA552" s="31">
        <f t="shared" si="312"/>
        <v>52.599861939227921</v>
      </c>
      <c r="AB552" s="31">
        <f t="shared" si="313"/>
        <v>-89.865683324721971</v>
      </c>
      <c r="AC552" s="31">
        <f t="shared" si="314"/>
        <v>18.297717421183073</v>
      </c>
      <c r="AD552" s="31">
        <f t="shared" si="315"/>
        <v>83.012629067199143</v>
      </c>
      <c r="AE552" s="31">
        <f t="shared" si="316"/>
        <v>-13.111297922344768</v>
      </c>
      <c r="AF552" s="31">
        <f t="shared" si="317"/>
        <v>-96.849258464008258</v>
      </c>
      <c r="AG552" s="31">
        <f t="shared" si="340"/>
        <v>92.110410468749379</v>
      </c>
      <c r="AH552" s="31">
        <f t="shared" si="318"/>
        <v>-152.8253022279504</v>
      </c>
      <c r="AI552" s="31">
        <f t="shared" si="319"/>
        <v>-89.999998691247512</v>
      </c>
      <c r="AJ552" s="31">
        <f t="shared" si="320"/>
        <v>76.809454746832856</v>
      </c>
      <c r="AK552" s="31">
        <f t="shared" si="321"/>
        <v>89.991727250070511</v>
      </c>
      <c r="AL552" s="32">
        <f t="shared" si="322"/>
        <v>-46.351980349140398</v>
      </c>
      <c r="AM552" s="31">
        <f t="shared" si="323"/>
        <v>-89.724243796285535</v>
      </c>
      <c r="AN552" s="31">
        <f t="shared" si="324"/>
        <v>-30.257417361508566</v>
      </c>
      <c r="AO552" s="31">
        <f t="shared" si="325"/>
        <v>-89.732515237462536</v>
      </c>
      <c r="AP552" s="30">
        <f t="shared" si="341"/>
        <v>23.609121289162623</v>
      </c>
      <c r="AQ552" s="30">
        <f t="shared" si="342"/>
        <v>-26.68237036067254</v>
      </c>
      <c r="AR552" s="31">
        <f t="shared" si="326"/>
        <v>-46.441964355363254</v>
      </c>
      <c r="AS552" s="33">
        <f t="shared" si="327"/>
        <v>-186.58177370147081</v>
      </c>
      <c r="AT552" s="31">
        <f t="shared" si="328"/>
        <v>3.9630230135864726E-3</v>
      </c>
      <c r="AU552" s="31">
        <f t="shared" si="329"/>
        <v>1.7306559835096582</v>
      </c>
      <c r="AV552" s="32">
        <f t="shared" si="330"/>
        <v>-8.5111314676484338E-6</v>
      </c>
      <c r="AW552" s="31">
        <f t="shared" si="331"/>
        <v>-8.0209176091720485E-2</v>
      </c>
      <c r="AX552" s="34">
        <f t="shared" si="332"/>
        <v>3.9545118821188241E-3</v>
      </c>
      <c r="AY552" s="35">
        <f t="shared" si="333"/>
        <v>1.6504468074179377</v>
      </c>
      <c r="AZ552" s="10">
        <f t="shared" si="334"/>
        <v>-46.438009843481133</v>
      </c>
      <c r="BA552" s="10">
        <f t="shared" si="335"/>
        <v>-184.93132689405286</v>
      </c>
      <c r="BB552" s="10">
        <f t="shared" si="336"/>
        <v>-4.9313268940528587</v>
      </c>
      <c r="BC552" s="48"/>
      <c r="BD552" s="46">
        <f t="shared" si="337"/>
        <v>-46</v>
      </c>
      <c r="BE552" s="46">
        <f t="shared" si="338"/>
        <v>-185</v>
      </c>
      <c r="BF552" s="46">
        <f t="shared" si="339"/>
        <v>-5</v>
      </c>
    </row>
    <row r="553" spans="22:58" x14ac:dyDescent="0.2">
      <c r="V553" s="29">
        <v>6.4900000000000704</v>
      </c>
      <c r="W553" s="38">
        <f t="shared" ref="W553:W616" si="344">10*10^V553</f>
        <v>30902954.325140961</v>
      </c>
      <c r="X553" s="30">
        <f t="shared" si="343"/>
        <v>-0.43247621687911453</v>
      </c>
      <c r="Y553" s="31">
        <f t="shared" ref="Y553:Y616" si="345">20*LOG(1/SQRT((W553/fp)^2+1))</f>
        <v>-83.776401065018788</v>
      </c>
      <c r="Z553" s="31">
        <f t="shared" ref="Z553:Z616" si="346">-180/PI()*ATAN(W553/fp)</f>
        <v>-89.996290609294263</v>
      </c>
      <c r="AA553" s="31">
        <f t="shared" ref="AA553:AA616" si="347">20*LOG(SQRT((W553/fzRHP)^2+1))</f>
        <v>52.799860865035143</v>
      </c>
      <c r="AB553" s="31">
        <f t="shared" ref="AB553:AB616" si="348">-180/PI()*ATAN(W553/fzRHP)</f>
        <v>-89.868740734701291</v>
      </c>
      <c r="AC553" s="31">
        <f t="shared" ref="AC553:AC616" si="349">20*LOG(SQRT((W553/fzESR)^2+1))</f>
        <v>18.494823802484429</v>
      </c>
      <c r="AD553" s="31">
        <f t="shared" ref="AD553:AD616" si="350">180/PI()*ATAN(W553/fzESR)</f>
        <v>83.170161407560599</v>
      </c>
      <c r="AE553" s="31">
        <f t="shared" ref="AE553:AE616" si="351">X553+Y553+AA553+AC553</f>
        <v>-12.914192614378326</v>
      </c>
      <c r="AF553" s="31">
        <f t="shared" ref="AF553:AF616" si="352">Z553+AB553+AD553</f>
        <v>-96.694869936434955</v>
      </c>
      <c r="AG553" s="31">
        <f t="shared" si="340"/>
        <v>92.110410468749379</v>
      </c>
      <c r="AH553" s="31">
        <f t="shared" ref="AH553:AH616" si="353">20*LOG(1/SQRT((W553/fp_comp1)^2+1))</f>
        <v>-153.02530222795042</v>
      </c>
      <c r="AI553" s="31">
        <f t="shared" ref="AI553:AI616" si="354">-180/PI()*ATAN(W553/fp_comp1)</f>
        <v>-89.999998721038352</v>
      </c>
      <c r="AJ553" s="31">
        <f t="shared" ref="AJ553:AJ616" si="355">20*LOG(SQRT((W553/fz_comp)^2+1))</f>
        <v>77.009454742757924</v>
      </c>
      <c r="AK553" s="31">
        <f t="shared" ref="AK553:AK616" si="356">180/PI()*ATAN(W553/fz_comp)</f>
        <v>89.991915560846707</v>
      </c>
      <c r="AL553" s="32">
        <f t="shared" ref="AL553:AL616" si="357">20*LOG(1/SQRT((W553/fp_comp2)^2+1))</f>
        <v>-46.551975821514226</v>
      </c>
      <c r="AM553" s="31">
        <f t="shared" ref="AM553:AM616" si="358">-180/PI()*ATAN(W553/fp_comp2)</f>
        <v>-89.730520680174209</v>
      </c>
      <c r="AN553" s="31">
        <f t="shared" ref="AN553:AN616" si="359">AG553+AH553+AJ553+AL553</f>
        <v>-30.457412837957342</v>
      </c>
      <c r="AO553" s="31">
        <f t="shared" ref="AO553:AO616" si="360">AI553+AK553+AM553</f>
        <v>-89.738603840365855</v>
      </c>
      <c r="AP553" s="30">
        <f t="shared" si="341"/>
        <v>23.609121289162623</v>
      </c>
      <c r="AQ553" s="30">
        <f t="shared" si="342"/>
        <v>-26.68237036067254</v>
      </c>
      <c r="AR553" s="31">
        <f t="shared" ref="AR553:AR616" si="361">AE553+AN553+AP553+AQ553</f>
        <v>-46.444854523845592</v>
      </c>
      <c r="AS553" s="33">
        <f t="shared" ref="AS553:AS616" si="362">AF553+AO553</f>
        <v>-186.43347377680081</v>
      </c>
      <c r="AT553" s="31">
        <f t="shared" ref="AT553:AT616" si="363">20*LOG(SQRT((W553/fz_ff)^2+1))</f>
        <v>4.1497053313259563E-3</v>
      </c>
      <c r="AU553" s="31">
        <f t="shared" ref="AU553:AU616" si="364">180/PI()*ATAN(W553/fz_ff)</f>
        <v>1.7709427618607185</v>
      </c>
      <c r="AV553" s="32">
        <f t="shared" ref="AV553:AV616" si="365">20*LOG(1/SQRT((W553/fp_ff)^2+1))</f>
        <v>-8.9122483242546871E-6</v>
      </c>
      <c r="AW553" s="31">
        <f t="shared" ref="AW553:AW616" si="366">-180/PI()*ATAN(W553/fp_ff)</f>
        <v>-8.2077485284362234E-2</v>
      </c>
      <c r="AX553" s="34">
        <f t="shared" ref="AX553:AX616" si="367">AT553+AV553</f>
        <v>4.1407930830017012E-3</v>
      </c>
      <c r="AY553" s="35">
        <f t="shared" ref="AY553:AY616" si="368">AU553+AW553</f>
        <v>1.6888652765763563</v>
      </c>
      <c r="AZ553" s="10">
        <f t="shared" ref="AZ553:AZ616" si="369">AR553+AX553</f>
        <v>-46.440713730762589</v>
      </c>
      <c r="BA553" s="10">
        <f t="shared" ref="BA553:BA616" si="370">AS553+AY553</f>
        <v>-184.74460850022444</v>
      </c>
      <c r="BB553" s="10">
        <f t="shared" ref="BB553:BB616" si="371">BA553+180</f>
        <v>-4.7446085002244445</v>
      </c>
      <c r="BC553" s="37"/>
      <c r="BD553" s="46">
        <f t="shared" ref="BD553:BD616" si="372">ROUND(AZ553,0)</f>
        <v>-46</v>
      </c>
      <c r="BE553" s="46">
        <f t="shared" ref="BE553:BE616" si="373">ROUND(BA553,0)</f>
        <v>-185</v>
      </c>
      <c r="BF553" s="46">
        <f t="shared" ref="BF553:BF616" si="374">ROUND(BB553,0)</f>
        <v>-5</v>
      </c>
    </row>
    <row r="554" spans="22:58" x14ac:dyDescent="0.2">
      <c r="V554" s="29">
        <v>6.5000000000000702</v>
      </c>
      <c r="W554" s="38">
        <f t="shared" si="344"/>
        <v>31622776.601688966</v>
      </c>
      <c r="X554" s="30">
        <f t="shared" si="343"/>
        <v>-0.43247621687911453</v>
      </c>
      <c r="Y554" s="31">
        <f t="shared" si="345"/>
        <v>-83.976401064199507</v>
      </c>
      <c r="Z554" s="31">
        <f t="shared" si="346"/>
        <v>-89.996375045335071</v>
      </c>
      <c r="AA554" s="31">
        <f t="shared" si="347"/>
        <v>52.999859839188758</v>
      </c>
      <c r="AB554" s="31">
        <f t="shared" si="348"/>
        <v>-89.871728550255114</v>
      </c>
      <c r="AC554" s="31">
        <f t="shared" si="349"/>
        <v>18.692058617161369</v>
      </c>
      <c r="AD554" s="31">
        <f t="shared" si="350"/>
        <v>83.324208193432511</v>
      </c>
      <c r="AE554" s="31">
        <f t="shared" si="351"/>
        <v>-12.71695882472849</v>
      </c>
      <c r="AF554" s="31">
        <f t="shared" si="352"/>
        <v>-96.543895402157673</v>
      </c>
      <c r="AG554" s="31">
        <f t="shared" si="340"/>
        <v>92.110410468749379</v>
      </c>
      <c r="AH554" s="31">
        <f t="shared" si="353"/>
        <v>-153.22530222795044</v>
      </c>
      <c r="AI554" s="31">
        <f t="shared" si="354"/>
        <v>-89.999998750151079</v>
      </c>
      <c r="AJ554" s="31">
        <f t="shared" si="355"/>
        <v>77.209454738866356</v>
      </c>
      <c r="AK554" s="31">
        <f t="shared" si="356"/>
        <v>89.992099585146491</v>
      </c>
      <c r="AL554" s="32">
        <f t="shared" si="357"/>
        <v>-46.751971497660385</v>
      </c>
      <c r="AM554" s="31">
        <f t="shared" si="358"/>
        <v>-89.736654690992253</v>
      </c>
      <c r="AN554" s="31">
        <f t="shared" si="359"/>
        <v>-30.657408517995087</v>
      </c>
      <c r="AO554" s="31">
        <f t="shared" si="360"/>
        <v>-89.744553855996841</v>
      </c>
      <c r="AP554" s="30">
        <f t="shared" si="341"/>
        <v>23.609121289162623</v>
      </c>
      <c r="AQ554" s="30">
        <f t="shared" si="342"/>
        <v>-26.68237036067254</v>
      </c>
      <c r="AR554" s="31">
        <f t="shared" si="361"/>
        <v>-46.447616414233494</v>
      </c>
      <c r="AS554" s="33">
        <f t="shared" si="362"/>
        <v>-186.28844925815451</v>
      </c>
      <c r="AT554" s="31">
        <f t="shared" si="363"/>
        <v>4.3451771152626436E-3</v>
      </c>
      <c r="AU554" s="31">
        <f t="shared" si="364"/>
        <v>1.8121661262396236</v>
      </c>
      <c r="AV554" s="32">
        <f t="shared" si="365"/>
        <v>-9.3322691971560518E-6</v>
      </c>
      <c r="AW554" s="31">
        <f t="shared" si="366"/>
        <v>-8.3989312807883687E-2</v>
      </c>
      <c r="AX554" s="34">
        <f t="shared" si="367"/>
        <v>4.3358448460654878E-3</v>
      </c>
      <c r="AY554" s="35">
        <f t="shared" si="368"/>
        <v>1.7281768134317399</v>
      </c>
      <c r="AZ554" s="10">
        <f t="shared" si="369"/>
        <v>-46.443280569387426</v>
      </c>
      <c r="BA554" s="10">
        <f t="shared" si="370"/>
        <v>-184.56027244472278</v>
      </c>
      <c r="BB554" s="10">
        <f t="shared" si="371"/>
        <v>-4.5602724447227843</v>
      </c>
      <c r="BC554" s="37"/>
      <c r="BD554" s="46">
        <f t="shared" si="372"/>
        <v>-46</v>
      </c>
      <c r="BE554" s="46">
        <f t="shared" si="373"/>
        <v>-185</v>
      </c>
      <c r="BF554" s="46">
        <f t="shared" si="374"/>
        <v>-5</v>
      </c>
    </row>
    <row r="555" spans="22:58" x14ac:dyDescent="0.2">
      <c r="V555" s="29">
        <v>6.5100000000000797</v>
      </c>
      <c r="W555" s="36">
        <f t="shared" si="344"/>
        <v>32359365.692968801</v>
      </c>
      <c r="X555" s="30">
        <f t="shared" si="343"/>
        <v>-0.43247621687911453</v>
      </c>
      <c r="Y555" s="31">
        <f t="shared" si="345"/>
        <v>-84.176401063417288</v>
      </c>
      <c r="Z555" s="31">
        <f t="shared" si="346"/>
        <v>-89.996457559376935</v>
      </c>
      <c r="AA555" s="31">
        <f t="shared" si="347"/>
        <v>53.199858859513007</v>
      </c>
      <c r="AB555" s="31">
        <f t="shared" si="348"/>
        <v>-89.874648355497783</v>
      </c>
      <c r="AC555" s="31">
        <f t="shared" si="349"/>
        <v>18.889416241127044</v>
      </c>
      <c r="AD555" s="31">
        <f t="shared" si="350"/>
        <v>83.474842189204068</v>
      </c>
      <c r="AE555" s="31">
        <f t="shared" si="351"/>
        <v>-12.519602179656346</v>
      </c>
      <c r="AF555" s="31">
        <f t="shared" si="352"/>
        <v>-96.396263725670636</v>
      </c>
      <c r="AG555" s="31">
        <f t="shared" si="340"/>
        <v>92.110410468749379</v>
      </c>
      <c r="AH555" s="31">
        <f t="shared" si="353"/>
        <v>-153.4253022279506</v>
      </c>
      <c r="AI555" s="31">
        <f t="shared" si="354"/>
        <v>-89.99999877860111</v>
      </c>
      <c r="AJ555" s="31">
        <f t="shared" si="355"/>
        <v>77.409454735150135</v>
      </c>
      <c r="AK555" s="31">
        <f t="shared" si="356"/>
        <v>89.992279420541962</v>
      </c>
      <c r="AL555" s="32">
        <f t="shared" si="357"/>
        <v>-46.951967368408191</v>
      </c>
      <c r="AM555" s="31">
        <f t="shared" si="358"/>
        <v>-89.742649080510617</v>
      </c>
      <c r="AN555" s="31">
        <f t="shared" si="359"/>
        <v>-30.857404392459273</v>
      </c>
      <c r="AO555" s="31">
        <f t="shared" si="360"/>
        <v>-89.750368438569765</v>
      </c>
      <c r="AP555" s="30">
        <f t="shared" si="341"/>
        <v>23.609121289162623</v>
      </c>
      <c r="AQ555" s="30">
        <f t="shared" si="342"/>
        <v>-26.68237036067254</v>
      </c>
      <c r="AR555" s="31">
        <f t="shared" si="361"/>
        <v>-46.450255643625539</v>
      </c>
      <c r="AS555" s="33">
        <f t="shared" si="362"/>
        <v>-186.1466321642404</v>
      </c>
      <c r="AT555" s="31">
        <f t="shared" si="363"/>
        <v>4.5498517712741927E-3</v>
      </c>
      <c r="AU555" s="31">
        <f t="shared" si="364"/>
        <v>1.8543477630059182</v>
      </c>
      <c r="AV555" s="32">
        <f t="shared" si="365"/>
        <v>-9.7720849994564283E-6</v>
      </c>
      <c r="AW555" s="31">
        <f t="shared" si="366"/>
        <v>-8.5945672321506919E-2</v>
      </c>
      <c r="AX555" s="34">
        <f t="shared" si="367"/>
        <v>4.5400796862747365E-3</v>
      </c>
      <c r="AY555" s="35">
        <f t="shared" si="368"/>
        <v>1.7684020906844113</v>
      </c>
      <c r="AZ555" s="10">
        <f t="shared" si="369"/>
        <v>-46.445715563939267</v>
      </c>
      <c r="BA555" s="10">
        <f t="shared" si="370"/>
        <v>-184.37823007355598</v>
      </c>
      <c r="BB555" s="10">
        <f t="shared" si="371"/>
        <v>-4.3782300735559829</v>
      </c>
      <c r="BC555" s="48"/>
      <c r="BD555" s="46">
        <f t="shared" si="372"/>
        <v>-46</v>
      </c>
      <c r="BE555" s="46">
        <f t="shared" si="373"/>
        <v>-184</v>
      </c>
      <c r="BF555" s="46">
        <f t="shared" si="374"/>
        <v>-4</v>
      </c>
    </row>
    <row r="556" spans="22:58" x14ac:dyDescent="0.2">
      <c r="V556" s="29">
        <v>6.5200000000000804</v>
      </c>
      <c r="W556" s="38">
        <f t="shared" si="344"/>
        <v>33113112.14826528</v>
      </c>
      <c r="X556" s="30">
        <f t="shared" si="343"/>
        <v>-0.43247621687911453</v>
      </c>
      <c r="Y556" s="31">
        <f t="shared" si="345"/>
        <v>-84.376401062670126</v>
      </c>
      <c r="Z556" s="31">
        <f t="shared" si="346"/>
        <v>-89.996538195169919</v>
      </c>
      <c r="AA556" s="31">
        <f t="shared" si="347"/>
        <v>53.399857923929574</v>
      </c>
      <c r="AB556" s="31">
        <f t="shared" si="348"/>
        <v>-89.877501698487976</v>
      </c>
      <c r="AC556" s="31">
        <f t="shared" si="349"/>
        <v>19.086891289927905</v>
      </c>
      <c r="AD556" s="31">
        <f t="shared" si="350"/>
        <v>83.622134929116427</v>
      </c>
      <c r="AE556" s="31">
        <f t="shared" si="351"/>
        <v>-12.322128065691757</v>
      </c>
      <c r="AF556" s="31">
        <f t="shared" si="352"/>
        <v>-96.251904964541453</v>
      </c>
      <c r="AG556" s="31">
        <f t="shared" si="340"/>
        <v>92.110410468749379</v>
      </c>
      <c r="AH556" s="31">
        <f t="shared" si="353"/>
        <v>-153.62530222795061</v>
      </c>
      <c r="AI556" s="31">
        <f t="shared" si="354"/>
        <v>-89.999998806403553</v>
      </c>
      <c r="AJ556" s="31">
        <f t="shared" si="355"/>
        <v>77.609454731601019</v>
      </c>
      <c r="AK556" s="31">
        <f t="shared" si="356"/>
        <v>89.992455162384204</v>
      </c>
      <c r="AL556" s="32">
        <f t="shared" si="357"/>
        <v>-47.151963424999124</v>
      </c>
      <c r="AM556" s="31">
        <f t="shared" si="358"/>
        <v>-89.748507026508761</v>
      </c>
      <c r="AN556" s="31">
        <f t="shared" si="359"/>
        <v>-31.057400452599339</v>
      </c>
      <c r="AO556" s="31">
        <f t="shared" si="360"/>
        <v>-89.756050670528111</v>
      </c>
      <c r="AP556" s="30">
        <f t="shared" si="341"/>
        <v>23.609121289162623</v>
      </c>
      <c r="AQ556" s="30">
        <f t="shared" si="342"/>
        <v>-26.68237036067254</v>
      </c>
      <c r="AR556" s="31">
        <f t="shared" si="361"/>
        <v>-46.452777589801016</v>
      </c>
      <c r="AS556" s="33">
        <f t="shared" si="362"/>
        <v>-186.00795563506955</v>
      </c>
      <c r="AT556" s="31">
        <f t="shared" si="363"/>
        <v>4.7641621086156449E-3</v>
      </c>
      <c r="AU556" s="31">
        <f t="shared" si="364"/>
        <v>1.8975098544165534</v>
      </c>
      <c r="AV556" s="32">
        <f t="shared" si="365"/>
        <v>-1.0232628634331867E-5</v>
      </c>
      <c r="AW556" s="31">
        <f t="shared" si="366"/>
        <v>-8.794760109468068E-2</v>
      </c>
      <c r="AX556" s="34">
        <f t="shared" si="367"/>
        <v>4.753929479981313E-3</v>
      </c>
      <c r="AY556" s="35">
        <f t="shared" si="368"/>
        <v>1.8095622533218727</v>
      </c>
      <c r="AZ556" s="10">
        <f t="shared" si="369"/>
        <v>-46.448023660321034</v>
      </c>
      <c r="BA556" s="10">
        <f t="shared" si="370"/>
        <v>-184.19839338174768</v>
      </c>
      <c r="BB556" s="10">
        <f t="shared" si="371"/>
        <v>-4.1983933817476782</v>
      </c>
      <c r="BC556" s="37"/>
      <c r="BD556" s="46">
        <f t="shared" si="372"/>
        <v>-46</v>
      </c>
      <c r="BE556" s="46">
        <f t="shared" si="373"/>
        <v>-184</v>
      </c>
      <c r="BF556" s="46">
        <f t="shared" si="374"/>
        <v>-4</v>
      </c>
    </row>
    <row r="557" spans="22:58" x14ac:dyDescent="0.2">
      <c r="V557" s="29">
        <v>6.5300000000000802</v>
      </c>
      <c r="W557" s="38">
        <f t="shared" si="344"/>
        <v>33884415.613926567</v>
      </c>
      <c r="X557" s="30">
        <f t="shared" si="343"/>
        <v>-0.43247621687911453</v>
      </c>
      <c r="Y557" s="31">
        <f t="shared" si="345"/>
        <v>-84.57640106195656</v>
      </c>
      <c r="Z557" s="31">
        <f t="shared" si="346"/>
        <v>-89.996616995468173</v>
      </c>
      <c r="AA557" s="31">
        <f t="shared" si="347"/>
        <v>53.599857030454118</v>
      </c>
      <c r="AB557" s="31">
        <f t="shared" si="348"/>
        <v>-89.88029009204925</v>
      </c>
      <c r="AC557" s="31">
        <f t="shared" si="349"/>
        <v>19.284478609112696</v>
      </c>
      <c r="AD557" s="31">
        <f t="shared" si="350"/>
        <v>83.766156718180781</v>
      </c>
      <c r="AE557" s="31">
        <f t="shared" si="351"/>
        <v>-12.124541639268855</v>
      </c>
      <c r="AF557" s="31">
        <f t="shared" si="352"/>
        <v>-96.110750369336643</v>
      </c>
      <c r="AG557" s="31">
        <f t="shared" si="340"/>
        <v>92.110410468749379</v>
      </c>
      <c r="AH557" s="31">
        <f t="shared" si="353"/>
        <v>-153.8253022279506</v>
      </c>
      <c r="AI557" s="31">
        <f t="shared" si="354"/>
        <v>-89.999998833573116</v>
      </c>
      <c r="AJ557" s="31">
        <f t="shared" si="355"/>
        <v>77.80945472821162</v>
      </c>
      <c r="AK557" s="31">
        <f t="shared" si="356"/>
        <v>89.992626903853861</v>
      </c>
      <c r="AL557" s="32">
        <f t="shared" si="357"/>
        <v>-47.351959659069351</v>
      </c>
      <c r="AM557" s="31">
        <f t="shared" si="358"/>
        <v>-89.754231634457028</v>
      </c>
      <c r="AN557" s="31">
        <f t="shared" si="359"/>
        <v>-31.257396690058954</v>
      </c>
      <c r="AO557" s="31">
        <f t="shared" si="360"/>
        <v>-89.761603564176283</v>
      </c>
      <c r="AP557" s="30">
        <f t="shared" si="341"/>
        <v>23.609121289162623</v>
      </c>
      <c r="AQ557" s="30">
        <f t="shared" si="342"/>
        <v>-26.68237036067254</v>
      </c>
      <c r="AR557" s="31">
        <f t="shared" si="361"/>
        <v>-46.45518740083773</v>
      </c>
      <c r="AS557" s="33">
        <f t="shared" si="362"/>
        <v>-185.87235393351293</v>
      </c>
      <c r="AT557" s="31">
        <f t="shared" si="363"/>
        <v>4.9885612466813315E-3</v>
      </c>
      <c r="AU557" s="31">
        <f t="shared" si="364"/>
        <v>1.9416750895186148</v>
      </c>
      <c r="AV557" s="32">
        <f t="shared" si="365"/>
        <v>-1.0714876969043756E-5</v>
      </c>
      <c r="AW557" s="31">
        <f t="shared" si="366"/>
        <v>-8.9996160556977414E-2</v>
      </c>
      <c r="AX557" s="34">
        <f t="shared" si="367"/>
        <v>4.9778463697122879E-3</v>
      </c>
      <c r="AY557" s="35">
        <f t="shared" si="368"/>
        <v>1.8516789289616373</v>
      </c>
      <c r="AZ557" s="10">
        <f t="shared" si="369"/>
        <v>-46.450209554468017</v>
      </c>
      <c r="BA557" s="10">
        <f t="shared" si="370"/>
        <v>-184.02067500455129</v>
      </c>
      <c r="BB557" s="10">
        <f t="shared" si="371"/>
        <v>-4.0206750045512933</v>
      </c>
      <c r="BC557" s="37"/>
      <c r="BD557" s="46">
        <f t="shared" si="372"/>
        <v>-46</v>
      </c>
      <c r="BE557" s="46">
        <f t="shared" si="373"/>
        <v>-184</v>
      </c>
      <c r="BF557" s="46">
        <f t="shared" si="374"/>
        <v>-4</v>
      </c>
    </row>
    <row r="558" spans="22:58" x14ac:dyDescent="0.2">
      <c r="V558" s="29">
        <v>6.54000000000008</v>
      </c>
      <c r="W558" s="36">
        <f t="shared" si="344"/>
        <v>34673685.045259625</v>
      </c>
      <c r="X558" s="30">
        <f t="shared" si="343"/>
        <v>-0.43247621687911453</v>
      </c>
      <c r="Y558" s="31">
        <f t="shared" si="345"/>
        <v>-84.776401061275124</v>
      </c>
      <c r="Z558" s="31">
        <f t="shared" si="346"/>
        <v>-89.996694002052664</v>
      </c>
      <c r="AA558" s="31">
        <f t="shared" si="347"/>
        <v>53.799856177191515</v>
      </c>
      <c r="AB558" s="31">
        <f t="shared" si="348"/>
        <v>-89.883015014571953</v>
      </c>
      <c r="AC558" s="31">
        <f t="shared" si="349"/>
        <v>19.482173264936115</v>
      </c>
      <c r="AD558" s="31">
        <f t="shared" si="350"/>
        <v>83.906976634738328</v>
      </c>
      <c r="AE558" s="31">
        <f t="shared" si="351"/>
        <v>-11.926847836026603</v>
      </c>
      <c r="AF558" s="31">
        <f t="shared" si="352"/>
        <v>-95.972732381886289</v>
      </c>
      <c r="AG558" s="31">
        <f t="shared" si="340"/>
        <v>92.110410468749379</v>
      </c>
      <c r="AH558" s="31">
        <f t="shared" si="353"/>
        <v>-154.02530222795062</v>
      </c>
      <c r="AI558" s="31">
        <f t="shared" si="354"/>
        <v>-89.999998860124236</v>
      </c>
      <c r="AJ558" s="31">
        <f t="shared" si="355"/>
        <v>78.009454724974759</v>
      </c>
      <c r="AK558" s="31">
        <f t="shared" si="356"/>
        <v>89.992794736010509</v>
      </c>
      <c r="AL558" s="32">
        <f t="shared" si="357"/>
        <v>-47.551956062631284</v>
      </c>
      <c r="AM558" s="31">
        <f t="shared" si="358"/>
        <v>-89.759825939160891</v>
      </c>
      <c r="AN558" s="31">
        <f t="shared" si="359"/>
        <v>-31.457393096857764</v>
      </c>
      <c r="AO558" s="31">
        <f t="shared" si="360"/>
        <v>-89.767030063274618</v>
      </c>
      <c r="AP558" s="30">
        <f t="shared" si="341"/>
        <v>23.609121289162623</v>
      </c>
      <c r="AQ558" s="30">
        <f t="shared" si="342"/>
        <v>-26.68237036067254</v>
      </c>
      <c r="AR558" s="31">
        <f t="shared" si="361"/>
        <v>-46.457490004394288</v>
      </c>
      <c r="AS558" s="33">
        <f t="shared" si="362"/>
        <v>-185.73976244516092</v>
      </c>
      <c r="AT558" s="31">
        <f t="shared" si="363"/>
        <v>5.223523563773624E-3</v>
      </c>
      <c r="AU558" s="31">
        <f t="shared" si="364"/>
        <v>1.9868666752486364</v>
      </c>
      <c r="AV558" s="32">
        <f t="shared" si="365"/>
        <v>-1.1219852911174073E-5</v>
      </c>
      <c r="AW558" s="31">
        <f t="shared" si="366"/>
        <v>-9.209243686077774E-2</v>
      </c>
      <c r="AX558" s="34">
        <f t="shared" si="367"/>
        <v>5.2123037108624502E-3</v>
      </c>
      <c r="AY558" s="35">
        <f t="shared" si="368"/>
        <v>1.8947742383878585</v>
      </c>
      <c r="AZ558" s="10">
        <f t="shared" si="369"/>
        <v>-46.452277700683425</v>
      </c>
      <c r="BA558" s="10">
        <f t="shared" si="370"/>
        <v>-183.84498820677305</v>
      </c>
      <c r="BB558" s="10">
        <f t="shared" si="371"/>
        <v>-3.8449882067730528</v>
      </c>
      <c r="BC558" s="48"/>
      <c r="BD558" s="46">
        <f t="shared" si="372"/>
        <v>-46</v>
      </c>
      <c r="BE558" s="46">
        <f t="shared" si="373"/>
        <v>-184</v>
      </c>
      <c r="BF558" s="46">
        <f t="shared" si="374"/>
        <v>-4</v>
      </c>
    </row>
    <row r="559" spans="22:58" x14ac:dyDescent="0.2">
      <c r="V559" s="29">
        <v>6.5500000000000798</v>
      </c>
      <c r="W559" s="38">
        <f t="shared" si="344"/>
        <v>35481338.923364088</v>
      </c>
      <c r="X559" s="30">
        <f t="shared" si="343"/>
        <v>-0.43247621687911453</v>
      </c>
      <c r="Y559" s="31">
        <f t="shared" si="345"/>
        <v>-84.97640106062434</v>
      </c>
      <c r="Z559" s="31">
        <f t="shared" si="346"/>
        <v>-89.996769255753293</v>
      </c>
      <c r="AA559" s="31">
        <f t="shared" si="347"/>
        <v>53.999855362331886</v>
      </c>
      <c r="AB559" s="31">
        <f t="shared" si="348"/>
        <v>-89.885677910796701</v>
      </c>
      <c r="AC559" s="31">
        <f t="shared" si="349"/>
        <v>19.679970535392382</v>
      </c>
      <c r="AD559" s="31">
        <f t="shared" si="350"/>
        <v>84.044662534530374</v>
      </c>
      <c r="AE559" s="31">
        <f t="shared" si="351"/>
        <v>-11.729051379779182</v>
      </c>
      <c r="AF559" s="31">
        <f t="shared" si="352"/>
        <v>-95.837784632019606</v>
      </c>
      <c r="AG559" s="31">
        <f t="shared" si="340"/>
        <v>92.110410468749379</v>
      </c>
      <c r="AH559" s="31">
        <f t="shared" si="353"/>
        <v>-154.22530222795061</v>
      </c>
      <c r="AI559" s="31">
        <f t="shared" si="354"/>
        <v>-89.999998886070969</v>
      </c>
      <c r="AJ559" s="31">
        <f t="shared" si="355"/>
        <v>78.209454721883574</v>
      </c>
      <c r="AK559" s="31">
        <f t="shared" si="356"/>
        <v>89.992958747840987</v>
      </c>
      <c r="AL559" s="32">
        <f t="shared" si="357"/>
        <v>-47.751952628056806</v>
      </c>
      <c r="AM559" s="31">
        <f t="shared" si="358"/>
        <v>-89.765292906367876</v>
      </c>
      <c r="AN559" s="31">
        <f t="shared" si="359"/>
        <v>-31.65738966537446</v>
      </c>
      <c r="AO559" s="31">
        <f t="shared" si="360"/>
        <v>-89.772333044597858</v>
      </c>
      <c r="AP559" s="30">
        <f t="shared" si="341"/>
        <v>23.609121289162623</v>
      </c>
      <c r="AQ559" s="30">
        <f t="shared" si="342"/>
        <v>-26.68237036067254</v>
      </c>
      <c r="AR559" s="31">
        <f t="shared" si="361"/>
        <v>-46.459690116663566</v>
      </c>
      <c r="AS559" s="33">
        <f t="shared" si="362"/>
        <v>-185.61011767661745</v>
      </c>
      <c r="AT559" s="31">
        <f t="shared" si="363"/>
        <v>5.4695456897687015E-3</v>
      </c>
      <c r="AU559" s="31">
        <f t="shared" si="364"/>
        <v>2.0331083477405318</v>
      </c>
      <c r="AV559" s="32">
        <f t="shared" si="365"/>
        <v>-1.1748627573582447E-5</v>
      </c>
      <c r="AW559" s="31">
        <f t="shared" si="366"/>
        <v>-9.4237541457063673E-2</v>
      </c>
      <c r="AX559" s="34">
        <f t="shared" si="367"/>
        <v>5.4577970621951192E-3</v>
      </c>
      <c r="AY559" s="35">
        <f t="shared" si="368"/>
        <v>1.9388708062834681</v>
      </c>
      <c r="AZ559" s="10">
        <f t="shared" si="369"/>
        <v>-46.454232319601374</v>
      </c>
      <c r="BA559" s="10">
        <f t="shared" si="370"/>
        <v>-183.67124687033399</v>
      </c>
      <c r="BB559" s="10">
        <f t="shared" si="371"/>
        <v>-3.671246870333988</v>
      </c>
      <c r="BC559" s="37"/>
      <c r="BD559" s="46">
        <f t="shared" si="372"/>
        <v>-46</v>
      </c>
      <c r="BE559" s="46">
        <f t="shared" si="373"/>
        <v>-184</v>
      </c>
      <c r="BF559" s="46">
        <f t="shared" si="374"/>
        <v>-4</v>
      </c>
    </row>
    <row r="560" spans="22:58" x14ac:dyDescent="0.2">
      <c r="V560" s="29">
        <v>6.5600000000000804</v>
      </c>
      <c r="W560" s="38">
        <f t="shared" si="344"/>
        <v>36307805.477016889</v>
      </c>
      <c r="X560" s="30">
        <f t="shared" si="343"/>
        <v>-0.43247621687911453</v>
      </c>
      <c r="Y560" s="31">
        <f t="shared" si="345"/>
        <v>-85.17640106000286</v>
      </c>
      <c r="Z560" s="31">
        <f t="shared" si="346"/>
        <v>-89.996842796470574</v>
      </c>
      <c r="AA560" s="31">
        <f t="shared" si="347"/>
        <v>54.199854584146863</v>
      </c>
      <c r="AB560" s="31">
        <f t="shared" si="348"/>
        <v>-89.888280192580325</v>
      </c>
      <c r="AC560" s="31">
        <f t="shared" si="349"/>
        <v>19.877865901570566</v>
      </c>
      <c r="AD560" s="31">
        <f t="shared" si="350"/>
        <v>84.179281056152817</v>
      </c>
      <c r="AE560" s="31">
        <f t="shared" si="351"/>
        <v>-11.531156791164541</v>
      </c>
      <c r="AF560" s="31">
        <f t="shared" si="352"/>
        <v>-95.705841932898082</v>
      </c>
      <c r="AG560" s="31">
        <f t="shared" si="340"/>
        <v>92.110410468749379</v>
      </c>
      <c r="AH560" s="31">
        <f t="shared" si="353"/>
        <v>-154.42530222795062</v>
      </c>
      <c r="AI560" s="31">
        <f t="shared" si="354"/>
        <v>-89.999998911427099</v>
      </c>
      <c r="AJ560" s="31">
        <f t="shared" si="355"/>
        <v>78.409454718931556</v>
      </c>
      <c r="AK560" s="31">
        <f t="shared" si="356"/>
        <v>89.99311902630653</v>
      </c>
      <c r="AL560" s="32">
        <f t="shared" si="357"/>
        <v>-47.951949348061127</v>
      </c>
      <c r="AM560" s="31">
        <f t="shared" si="358"/>
        <v>-89.770635434337905</v>
      </c>
      <c r="AN560" s="31">
        <f t="shared" si="359"/>
        <v>-31.857386388330816</v>
      </c>
      <c r="AO560" s="31">
        <f t="shared" si="360"/>
        <v>-89.777515319458473</v>
      </c>
      <c r="AP560" s="30">
        <f t="shared" si="341"/>
        <v>23.609121289162623</v>
      </c>
      <c r="AQ560" s="30">
        <f t="shared" si="342"/>
        <v>-26.68237036067254</v>
      </c>
      <c r="AR560" s="31">
        <f t="shared" si="361"/>
        <v>-46.461792251005278</v>
      </c>
      <c r="AS560" s="33">
        <f t="shared" si="362"/>
        <v>-185.48335725235654</v>
      </c>
      <c r="AT560" s="31">
        <f t="shared" si="363"/>
        <v>5.7271475446805066E-3</v>
      </c>
      <c r="AU560" s="31">
        <f t="shared" si="364"/>
        <v>2.0804243838432974</v>
      </c>
      <c r="AV560" s="32">
        <f t="shared" si="365"/>
        <v>-1.230232254833627E-5</v>
      </c>
      <c r="AW560" s="31">
        <f t="shared" si="366"/>
        <v>-9.6432611684618544E-2</v>
      </c>
      <c r="AX560" s="34">
        <f t="shared" si="367"/>
        <v>5.7148452221321699E-3</v>
      </c>
      <c r="AY560" s="35">
        <f t="shared" si="368"/>
        <v>1.9839917721586788</v>
      </c>
      <c r="AZ560" s="10">
        <f t="shared" si="369"/>
        <v>-46.456077405783148</v>
      </c>
      <c r="BA560" s="10">
        <f t="shared" si="370"/>
        <v>-183.49936548019787</v>
      </c>
      <c r="BB560" s="10">
        <f t="shared" si="371"/>
        <v>-3.4993654801978664</v>
      </c>
      <c r="BC560" s="37"/>
      <c r="BD560" s="46">
        <f t="shared" si="372"/>
        <v>-46</v>
      </c>
      <c r="BE560" s="46">
        <f t="shared" si="373"/>
        <v>-183</v>
      </c>
      <c r="BF560" s="46">
        <f t="shared" si="374"/>
        <v>-3</v>
      </c>
    </row>
    <row r="561" spans="22:58" x14ac:dyDescent="0.2">
      <c r="V561" s="29">
        <v>6.5700000000000802</v>
      </c>
      <c r="W561" s="36">
        <f t="shared" si="344"/>
        <v>37153522.909724161</v>
      </c>
      <c r="X561" s="30">
        <f t="shared" si="343"/>
        <v>-0.43247621687911453</v>
      </c>
      <c r="Y561" s="31">
        <f t="shared" si="345"/>
        <v>-85.376401059409361</v>
      </c>
      <c r="Z561" s="31">
        <f t="shared" si="346"/>
        <v>-89.996914663196776</v>
      </c>
      <c r="AA561" s="31">
        <f t="shared" si="347"/>
        <v>54.399853840985799</v>
      </c>
      <c r="AB561" s="31">
        <f t="shared" si="348"/>
        <v>-89.890823239644064</v>
      </c>
      <c r="AC561" s="31">
        <f t="shared" si="349"/>
        <v>20.07585503932372</v>
      </c>
      <c r="AD561" s="31">
        <f t="shared" si="350"/>
        <v>84.310897627776299</v>
      </c>
      <c r="AE561" s="31">
        <f t="shared" si="351"/>
        <v>-11.333168395978952</v>
      </c>
      <c r="AF561" s="31">
        <f t="shared" si="352"/>
        <v>-95.576840275064555</v>
      </c>
      <c r="AG561" s="31">
        <f t="shared" si="340"/>
        <v>92.110410468749379</v>
      </c>
      <c r="AH561" s="31">
        <f t="shared" si="353"/>
        <v>-154.62530222795061</v>
      </c>
      <c r="AI561" s="31">
        <f t="shared" si="354"/>
        <v>-89.99999893620604</v>
      </c>
      <c r="AJ561" s="31">
        <f t="shared" si="355"/>
        <v>78.609454716112367</v>
      </c>
      <c r="AK561" s="31">
        <f t="shared" si="356"/>
        <v>89.99327565638886</v>
      </c>
      <c r="AL561" s="32">
        <f t="shared" si="357"/>
        <v>-48.151946215687254</v>
      </c>
      <c r="AM561" s="31">
        <f t="shared" si="358"/>
        <v>-89.775856355378238</v>
      </c>
      <c r="AN561" s="31">
        <f t="shared" si="359"/>
        <v>-32.05738325877612</v>
      </c>
      <c r="AO561" s="31">
        <f t="shared" si="360"/>
        <v>-89.782579635195418</v>
      </c>
      <c r="AP561" s="30">
        <f t="shared" si="341"/>
        <v>23.609121289162623</v>
      </c>
      <c r="AQ561" s="30">
        <f t="shared" si="342"/>
        <v>-26.68237036067254</v>
      </c>
      <c r="AR561" s="31">
        <f t="shared" si="361"/>
        <v>-46.463800726264992</v>
      </c>
      <c r="AS561" s="33">
        <f t="shared" si="362"/>
        <v>-185.35941991025999</v>
      </c>
      <c r="AT561" s="31">
        <f t="shared" si="363"/>
        <v>5.9968734252017165E-3</v>
      </c>
      <c r="AU561" s="31">
        <f t="shared" si="364"/>
        <v>2.1288396128495326</v>
      </c>
      <c r="AV561" s="32">
        <f t="shared" si="365"/>
        <v>-1.2882112287685612E-5</v>
      </c>
      <c r="AW561" s="31">
        <f t="shared" si="366"/>
        <v>-9.8678811372942363E-2</v>
      </c>
      <c r="AX561" s="34">
        <f t="shared" si="367"/>
        <v>5.9839913129140308E-3</v>
      </c>
      <c r="AY561" s="35">
        <f t="shared" si="368"/>
        <v>2.0301608014765904</v>
      </c>
      <c r="AZ561" s="10">
        <f t="shared" si="369"/>
        <v>-46.457816734952075</v>
      </c>
      <c r="BA561" s="10">
        <f t="shared" si="370"/>
        <v>-183.32925910878339</v>
      </c>
      <c r="BB561" s="10">
        <f t="shared" si="371"/>
        <v>-3.3292591087833898</v>
      </c>
      <c r="BC561" s="48"/>
      <c r="BD561" s="46">
        <f t="shared" si="372"/>
        <v>-46</v>
      </c>
      <c r="BE561" s="46">
        <f t="shared" si="373"/>
        <v>-183</v>
      </c>
      <c r="BF561" s="46">
        <f t="shared" si="374"/>
        <v>-3</v>
      </c>
    </row>
    <row r="562" spans="22:58" x14ac:dyDescent="0.2">
      <c r="V562" s="29">
        <v>6.58000000000008</v>
      </c>
      <c r="W562" s="38">
        <f t="shared" si="344"/>
        <v>38018939.632063188</v>
      </c>
      <c r="X562" s="30">
        <f t="shared" si="343"/>
        <v>-0.43247621687911453</v>
      </c>
      <c r="Y562" s="31">
        <f t="shared" si="345"/>
        <v>-85.576401058842549</v>
      </c>
      <c r="Z562" s="31">
        <f t="shared" si="346"/>
        <v>-89.996984894036572</v>
      </c>
      <c r="AA562" s="31">
        <f t="shared" si="347"/>
        <v>54.599853131272369</v>
      </c>
      <c r="AB562" s="31">
        <f t="shared" si="348"/>
        <v>-89.893308400305045</v>
      </c>
      <c r="AC562" s="31">
        <f t="shared" si="349"/>
        <v>20.273933811244497</v>
      </c>
      <c r="AD562" s="31">
        <f t="shared" si="350"/>
        <v>84.439576475022207</v>
      </c>
      <c r="AE562" s="31">
        <f t="shared" si="351"/>
        <v>-11.135090333204793</v>
      </c>
      <c r="AF562" s="31">
        <f t="shared" si="352"/>
        <v>-95.450716819319425</v>
      </c>
      <c r="AG562" s="31">
        <f t="shared" si="340"/>
        <v>92.110410468749379</v>
      </c>
      <c r="AH562" s="31">
        <f t="shared" si="353"/>
        <v>-154.8253022279506</v>
      </c>
      <c r="AI562" s="31">
        <f t="shared" si="354"/>
        <v>-89.999998960420939</v>
      </c>
      <c r="AJ562" s="31">
        <f t="shared" si="355"/>
        <v>78.809454713420067</v>
      </c>
      <c r="AK562" s="31">
        <f t="shared" si="356"/>
        <v>89.993428721135331</v>
      </c>
      <c r="AL562" s="32">
        <f t="shared" si="357"/>
        <v>-48.351943224291318</v>
      </c>
      <c r="AM562" s="31">
        <f t="shared" si="358"/>
        <v>-89.780958437343287</v>
      </c>
      <c r="AN562" s="31">
        <f t="shared" si="359"/>
        <v>-32.257380270072474</v>
      </c>
      <c r="AO562" s="31">
        <f t="shared" si="360"/>
        <v>-89.787528676628895</v>
      </c>
      <c r="AP562" s="30">
        <f t="shared" si="341"/>
        <v>23.609121289162623</v>
      </c>
      <c r="AQ562" s="30">
        <f t="shared" si="342"/>
        <v>-26.68237036067254</v>
      </c>
      <c r="AR562" s="31">
        <f t="shared" si="361"/>
        <v>-46.465719674787181</v>
      </c>
      <c r="AS562" s="33">
        <f t="shared" si="362"/>
        <v>-185.23824549594832</v>
      </c>
      <c r="AT562" s="31">
        <f t="shared" si="363"/>
        <v>6.2792931413812349E-3</v>
      </c>
      <c r="AU562" s="31">
        <f t="shared" si="364"/>
        <v>2.1783794284357696</v>
      </c>
      <c r="AV562" s="32">
        <f t="shared" si="365"/>
        <v>-1.3489226592083305E-5</v>
      </c>
      <c r="AW562" s="31">
        <f t="shared" si="366"/>
        <v>-0.10097733145920834</v>
      </c>
      <c r="AX562" s="34">
        <f t="shared" si="367"/>
        <v>6.2658039147891519E-3</v>
      </c>
      <c r="AY562" s="35">
        <f t="shared" si="368"/>
        <v>2.0774020969765612</v>
      </c>
      <c r="AZ562" s="10">
        <f t="shared" si="369"/>
        <v>-46.459453870872395</v>
      </c>
      <c r="BA562" s="10">
        <f t="shared" si="370"/>
        <v>-183.16084339897176</v>
      </c>
      <c r="BB562" s="10">
        <f t="shared" si="371"/>
        <v>-3.1608433989717639</v>
      </c>
      <c r="BC562" s="37"/>
      <c r="BD562" s="46">
        <f t="shared" si="372"/>
        <v>-46</v>
      </c>
      <c r="BE562" s="46">
        <f t="shared" si="373"/>
        <v>-183</v>
      </c>
      <c r="BF562" s="46">
        <f t="shared" si="374"/>
        <v>-3</v>
      </c>
    </row>
    <row r="563" spans="22:58" x14ac:dyDescent="0.2">
      <c r="V563" s="29">
        <v>6.5900000000000798</v>
      </c>
      <c r="W563" s="38">
        <f t="shared" si="344"/>
        <v>38904514.499435283</v>
      </c>
      <c r="X563" s="30">
        <f t="shared" si="343"/>
        <v>-0.43247621687911453</v>
      </c>
      <c r="Y563" s="31">
        <f t="shared" si="345"/>
        <v>-85.776401058301275</v>
      </c>
      <c r="Z563" s="31">
        <f t="shared" si="346"/>
        <v>-89.997053526227305</v>
      </c>
      <c r="AA563" s="31">
        <f t="shared" si="347"/>
        <v>54.799852453501202</v>
      </c>
      <c r="AB563" s="31">
        <f t="shared" si="348"/>
        <v>-89.895736992190905</v>
      </c>
      <c r="AC563" s="31">
        <f t="shared" si="349"/>
        <v>20.47209825893864</v>
      </c>
      <c r="AD563" s="31">
        <f t="shared" si="350"/>
        <v>84.565380629889759</v>
      </c>
      <c r="AE563" s="31">
        <f t="shared" si="351"/>
        <v>-10.936926562740542</v>
      </c>
      <c r="AF563" s="31">
        <f t="shared" si="352"/>
        <v>-95.327409888528464</v>
      </c>
      <c r="AG563" s="31">
        <f t="shared" si="340"/>
        <v>92.110410468749379</v>
      </c>
      <c r="AH563" s="31">
        <f t="shared" si="353"/>
        <v>-155.02530222795062</v>
      </c>
      <c r="AI563" s="31">
        <f t="shared" si="354"/>
        <v>-89.999998984084655</v>
      </c>
      <c r="AJ563" s="31">
        <f t="shared" si="355"/>
        <v>79.009454710848942</v>
      </c>
      <c r="AK563" s="31">
        <f t="shared" si="356"/>
        <v>89.993578301702911</v>
      </c>
      <c r="AL563" s="32">
        <f t="shared" si="357"/>
        <v>-48.551940367528452</v>
      </c>
      <c r="AM563" s="31">
        <f t="shared" si="358"/>
        <v>-89.78594438510062</v>
      </c>
      <c r="AN563" s="31">
        <f t="shared" si="359"/>
        <v>-32.45737741588075</v>
      </c>
      <c r="AO563" s="31">
        <f t="shared" si="360"/>
        <v>-89.792365067482365</v>
      </c>
      <c r="AP563" s="30">
        <f t="shared" si="341"/>
        <v>23.609121289162623</v>
      </c>
      <c r="AQ563" s="30">
        <f t="shared" si="342"/>
        <v>-26.68237036067254</v>
      </c>
      <c r="AR563" s="31">
        <f t="shared" si="361"/>
        <v>-46.467553050131215</v>
      </c>
      <c r="AS563" s="33">
        <f t="shared" si="362"/>
        <v>-185.11977495601082</v>
      </c>
      <c r="AT563" s="31">
        <f t="shared" si="363"/>
        <v>6.5750032057067167E-3</v>
      </c>
      <c r="AU563" s="31">
        <f t="shared" si="364"/>
        <v>2.22906980081508</v>
      </c>
      <c r="AV563" s="32">
        <f t="shared" si="365"/>
        <v>-1.412495322164431E-5</v>
      </c>
      <c r="AW563" s="31">
        <f t="shared" si="366"/>
        <v>-0.10332939061958067</v>
      </c>
      <c r="AX563" s="34">
        <f t="shared" si="367"/>
        <v>6.5608782524850728E-3</v>
      </c>
      <c r="AY563" s="35">
        <f t="shared" si="368"/>
        <v>2.1257404101954993</v>
      </c>
      <c r="AZ563" s="10">
        <f t="shared" si="369"/>
        <v>-46.460992171878729</v>
      </c>
      <c r="BA563" s="10">
        <f t="shared" si="370"/>
        <v>-182.99403454581531</v>
      </c>
      <c r="BB563" s="10">
        <f t="shared" si="371"/>
        <v>-2.9940345458153104</v>
      </c>
      <c r="BC563" s="37"/>
      <c r="BD563" s="46">
        <f t="shared" si="372"/>
        <v>-46</v>
      </c>
      <c r="BE563" s="46">
        <f t="shared" si="373"/>
        <v>-183</v>
      </c>
      <c r="BF563" s="46">
        <f t="shared" si="374"/>
        <v>-3</v>
      </c>
    </row>
    <row r="564" spans="22:58" x14ac:dyDescent="0.2">
      <c r="V564" s="29">
        <v>6.6000000000000796</v>
      </c>
      <c r="W564" s="36">
        <f t="shared" si="344"/>
        <v>39810717.055357039</v>
      </c>
      <c r="X564" s="30">
        <f t="shared" si="343"/>
        <v>-0.43247621687911453</v>
      </c>
      <c r="Y564" s="31">
        <f t="shared" si="345"/>
        <v>-85.976401057784329</v>
      </c>
      <c r="Z564" s="31">
        <f t="shared" si="346"/>
        <v>-89.997120596158624</v>
      </c>
      <c r="AA564" s="31">
        <f t="shared" si="347"/>
        <v>54.999851806234645</v>
      </c>
      <c r="AB564" s="31">
        <f t="shared" si="348"/>
        <v>-89.898110302938321</v>
      </c>
      <c r="AC564" s="31">
        <f t="shared" si="349"/>
        <v>20.670344595588539</v>
      </c>
      <c r="AD564" s="31">
        <f t="shared" si="350"/>
        <v>84.688371940637339</v>
      </c>
      <c r="AE564" s="31">
        <f t="shared" si="351"/>
        <v>-10.738680872840256</v>
      </c>
      <c r="AF564" s="31">
        <f t="shared" si="352"/>
        <v>-95.206858958459591</v>
      </c>
      <c r="AG564" s="31">
        <f t="shared" si="340"/>
        <v>92.110410468749379</v>
      </c>
      <c r="AH564" s="31">
        <f t="shared" si="353"/>
        <v>-155.22530222795061</v>
      </c>
      <c r="AI564" s="31">
        <f t="shared" si="354"/>
        <v>-89.999999007209709</v>
      </c>
      <c r="AJ564" s="31">
        <f t="shared" si="355"/>
        <v>79.209454708393523</v>
      </c>
      <c r="AK564" s="31">
        <f t="shared" si="356"/>
        <v>89.993724477401145</v>
      </c>
      <c r="AL564" s="32">
        <f t="shared" si="357"/>
        <v>-48.751937639339324</v>
      </c>
      <c r="AM564" s="31">
        <f t="shared" si="358"/>
        <v>-89.790816841963505</v>
      </c>
      <c r="AN564" s="31">
        <f t="shared" si="359"/>
        <v>-32.65737469014703</v>
      </c>
      <c r="AO564" s="31">
        <f t="shared" si="360"/>
        <v>-89.797091371772069</v>
      </c>
      <c r="AP564" s="30">
        <f t="shared" si="341"/>
        <v>23.609121289162623</v>
      </c>
      <c r="AQ564" s="30">
        <f t="shared" si="342"/>
        <v>-26.68237036067254</v>
      </c>
      <c r="AR564" s="31">
        <f t="shared" si="361"/>
        <v>-46.469304634497206</v>
      </c>
      <c r="AS564" s="33">
        <f t="shared" si="362"/>
        <v>-185.00395033023165</v>
      </c>
      <c r="AT564" s="31">
        <f t="shared" si="363"/>
        <v>6.8846280769455561E-3</v>
      </c>
      <c r="AU564" s="31">
        <f t="shared" si="364"/>
        <v>2.2809372891023414</v>
      </c>
      <c r="AV564" s="32">
        <f t="shared" si="365"/>
        <v>-1.4790640625258847E-5</v>
      </c>
      <c r="AW564" s="31">
        <f t="shared" si="366"/>
        <v>-0.10573623591523143</v>
      </c>
      <c r="AX564" s="34">
        <f t="shared" si="367"/>
        <v>6.8698374363202969E-3</v>
      </c>
      <c r="AY564" s="35">
        <f t="shared" si="368"/>
        <v>2.1752010531871098</v>
      </c>
      <c r="AZ564" s="10">
        <f t="shared" si="369"/>
        <v>-46.462434797060887</v>
      </c>
      <c r="BA564" s="10">
        <f t="shared" si="370"/>
        <v>-182.82874927704452</v>
      </c>
      <c r="BB564" s="10">
        <f t="shared" si="371"/>
        <v>-2.8287492770445226</v>
      </c>
      <c r="BC564" s="48"/>
      <c r="BD564" s="46">
        <f t="shared" si="372"/>
        <v>-46</v>
      </c>
      <c r="BE564" s="46">
        <f t="shared" si="373"/>
        <v>-183</v>
      </c>
      <c r="BF564" s="46">
        <f t="shared" si="374"/>
        <v>-3</v>
      </c>
    </row>
    <row r="565" spans="22:58" x14ac:dyDescent="0.2">
      <c r="V565" s="29">
        <v>6.6100000000000803</v>
      </c>
      <c r="W565" s="38">
        <f t="shared" si="344"/>
        <v>40738027.780418836</v>
      </c>
      <c r="X565" s="30">
        <f t="shared" si="343"/>
        <v>-0.43247621687911453</v>
      </c>
      <c r="Y565" s="31">
        <f t="shared" si="345"/>
        <v>-86.176401057290676</v>
      </c>
      <c r="Z565" s="31">
        <f t="shared" si="346"/>
        <v>-89.997186139391943</v>
      </c>
      <c r="AA565" s="31">
        <f t="shared" si="347"/>
        <v>55.199851188099814</v>
      </c>
      <c r="AB565" s="31">
        <f t="shared" si="348"/>
        <v>-89.900429590875433</v>
      </c>
      <c r="AC565" s="31">
        <f t="shared" si="349"/>
        <v>20.868669198798639</v>
      </c>
      <c r="AD565" s="31">
        <f t="shared" si="350"/>
        <v>84.808611082526753</v>
      </c>
      <c r="AE565" s="31">
        <f t="shared" si="351"/>
        <v>-10.540356887271333</v>
      </c>
      <c r="AF565" s="31">
        <f t="shared" si="352"/>
        <v>-95.089004647740623</v>
      </c>
      <c r="AG565" s="31">
        <f t="shared" si="340"/>
        <v>92.110410468749379</v>
      </c>
      <c r="AH565" s="31">
        <f t="shared" si="353"/>
        <v>-155.42530222795062</v>
      </c>
      <c r="AI565" s="31">
        <f t="shared" si="354"/>
        <v>-89.999999029808379</v>
      </c>
      <c r="AJ565" s="31">
        <f t="shared" si="355"/>
        <v>79.409454706048649</v>
      </c>
      <c r="AK565" s="31">
        <f t="shared" si="356"/>
        <v>89.993867325734357</v>
      </c>
      <c r="AL565" s="32">
        <f t="shared" si="357"/>
        <v>-48.95193503393736</v>
      </c>
      <c r="AM565" s="31">
        <f t="shared" si="358"/>
        <v>-89.795578391090999</v>
      </c>
      <c r="AN565" s="31">
        <f t="shared" si="359"/>
        <v>-32.857372087089956</v>
      </c>
      <c r="AO565" s="31">
        <f t="shared" si="360"/>
        <v>-89.801710095165021</v>
      </c>
      <c r="AP565" s="30">
        <f t="shared" si="341"/>
        <v>23.609121289162623</v>
      </c>
      <c r="AQ565" s="30">
        <f t="shared" si="342"/>
        <v>-26.68237036067254</v>
      </c>
      <c r="AR565" s="31">
        <f t="shared" si="361"/>
        <v>-46.470978045871206</v>
      </c>
      <c r="AS565" s="33">
        <f t="shared" si="362"/>
        <v>-184.89071474290563</v>
      </c>
      <c r="AT565" s="31">
        <f t="shared" si="363"/>
        <v>7.208821461216517E-3</v>
      </c>
      <c r="AU565" s="31">
        <f t="shared" si="364"/>
        <v>2.334009053892157</v>
      </c>
      <c r="AV565" s="32">
        <f t="shared" si="365"/>
        <v>-1.5487700800860498E-5</v>
      </c>
      <c r="AW565" s="31">
        <f t="shared" si="366"/>
        <v>-0.10819914345339851</v>
      </c>
      <c r="AX565" s="34">
        <f t="shared" si="367"/>
        <v>7.1933337604156563E-3</v>
      </c>
      <c r="AY565" s="35">
        <f t="shared" si="368"/>
        <v>2.2258099104387585</v>
      </c>
      <c r="AZ565" s="10">
        <f t="shared" si="369"/>
        <v>-46.463784712110794</v>
      </c>
      <c r="BA565" s="10">
        <f t="shared" si="370"/>
        <v>-182.66490483246687</v>
      </c>
      <c r="BB565" s="10">
        <f t="shared" si="371"/>
        <v>-2.664904832466874</v>
      </c>
      <c r="BC565" s="37"/>
      <c r="BD565" s="46">
        <f t="shared" si="372"/>
        <v>-46</v>
      </c>
      <c r="BE565" s="46">
        <f t="shared" si="373"/>
        <v>-183</v>
      </c>
      <c r="BF565" s="46">
        <f t="shared" si="374"/>
        <v>-3</v>
      </c>
    </row>
    <row r="566" spans="22:58" x14ac:dyDescent="0.2">
      <c r="V566" s="29">
        <v>6.62000000000008</v>
      </c>
      <c r="W566" s="38">
        <f t="shared" si="344"/>
        <v>41686938.347041272</v>
      </c>
      <c r="X566" s="30">
        <f t="shared" si="343"/>
        <v>-0.43247621687911453</v>
      </c>
      <c r="Y566" s="31">
        <f t="shared" si="345"/>
        <v>-86.376401056819233</v>
      </c>
      <c r="Z566" s="31">
        <f t="shared" si="346"/>
        <v>-89.997250190679125</v>
      </c>
      <c r="AA566" s="31">
        <f t="shared" si="347"/>
        <v>55.399850597785544</v>
      </c>
      <c r="AB566" s="31">
        <f t="shared" si="348"/>
        <v>-89.902696085689001</v>
      </c>
      <c r="AC566" s="31">
        <f t="shared" si="349"/>
        <v>21.067068603714144</v>
      </c>
      <c r="AD566" s="31">
        <f t="shared" si="350"/>
        <v>84.926157569344909</v>
      </c>
      <c r="AE566" s="31">
        <f t="shared" si="351"/>
        <v>-10.341958072198654</v>
      </c>
      <c r="AF566" s="31">
        <f t="shared" si="352"/>
        <v>-94.973788707023218</v>
      </c>
      <c r="AG566" s="31">
        <f t="shared" si="340"/>
        <v>92.110410468749379</v>
      </c>
      <c r="AH566" s="31">
        <f t="shared" si="353"/>
        <v>-155.62530222795061</v>
      </c>
      <c r="AI566" s="31">
        <f t="shared" si="354"/>
        <v>-89.999999051892644</v>
      </c>
      <c r="AJ566" s="31">
        <f t="shared" si="355"/>
        <v>79.609454703809291</v>
      </c>
      <c r="AK566" s="31">
        <f t="shared" si="356"/>
        <v>89.99400692244258</v>
      </c>
      <c r="AL566" s="32">
        <f t="shared" si="357"/>
        <v>-49.151932545796335</v>
      </c>
      <c r="AM566" s="31">
        <f t="shared" si="358"/>
        <v>-89.800231556856232</v>
      </c>
      <c r="AN566" s="31">
        <f t="shared" si="359"/>
        <v>-33.057369601188277</v>
      </c>
      <c r="AO566" s="31">
        <f t="shared" si="360"/>
        <v>-89.806223686306296</v>
      </c>
      <c r="AP566" s="30">
        <f t="shared" si="341"/>
        <v>23.609121289162623</v>
      </c>
      <c r="AQ566" s="30">
        <f t="shared" si="342"/>
        <v>-26.68237036067254</v>
      </c>
      <c r="AR566" s="31">
        <f t="shared" si="361"/>
        <v>-46.472576744896855</v>
      </c>
      <c r="AS566" s="33">
        <f t="shared" si="362"/>
        <v>-184.78001239332951</v>
      </c>
      <c r="AT566" s="31">
        <f t="shared" si="363"/>
        <v>7.5482676728164987E-3</v>
      </c>
      <c r="AU566" s="31">
        <f t="shared" si="364"/>
        <v>2.3883128700489911</v>
      </c>
      <c r="AV566" s="32">
        <f t="shared" si="365"/>
        <v>-1.6217612287814157E-5</v>
      </c>
      <c r="AW566" s="31">
        <f t="shared" si="366"/>
        <v>-0.11071941906383019</v>
      </c>
      <c r="AX566" s="34">
        <f t="shared" si="367"/>
        <v>7.5320500605286847E-3</v>
      </c>
      <c r="AY566" s="35">
        <f t="shared" si="368"/>
        <v>2.2775934509851608</v>
      </c>
      <c r="AZ566" s="10">
        <f t="shared" si="369"/>
        <v>-46.46504469483633</v>
      </c>
      <c r="BA566" s="10">
        <f t="shared" si="370"/>
        <v>-182.50241894234435</v>
      </c>
      <c r="BB566" s="10">
        <f t="shared" si="371"/>
        <v>-2.5024189423443488</v>
      </c>
      <c r="BC566" s="37"/>
      <c r="BD566" s="46">
        <f t="shared" si="372"/>
        <v>-46</v>
      </c>
      <c r="BE566" s="46">
        <f t="shared" si="373"/>
        <v>-183</v>
      </c>
      <c r="BF566" s="46">
        <f t="shared" si="374"/>
        <v>-3</v>
      </c>
    </row>
    <row r="567" spans="22:58" x14ac:dyDescent="0.2">
      <c r="V567" s="29">
        <v>6.6300000000000798</v>
      </c>
      <c r="W567" s="36">
        <f t="shared" si="344"/>
        <v>42657951.880167171</v>
      </c>
      <c r="X567" s="30">
        <f t="shared" si="343"/>
        <v>-0.43247621687911453</v>
      </c>
      <c r="Y567" s="31">
        <f t="shared" si="345"/>
        <v>-86.576401056369008</v>
      </c>
      <c r="Z567" s="31">
        <f t="shared" si="346"/>
        <v>-89.99731278398103</v>
      </c>
      <c r="AA567" s="31">
        <f t="shared" si="347"/>
        <v>55.599850034039719</v>
      </c>
      <c r="AB567" s="31">
        <f t="shared" si="348"/>
        <v>-89.904910989076186</v>
      </c>
      <c r="AC567" s="31">
        <f t="shared" si="349"/>
        <v>21.265539496405314</v>
      </c>
      <c r="AD567" s="31">
        <f t="shared" si="350"/>
        <v>85.041069765623746</v>
      </c>
      <c r="AE567" s="31">
        <f t="shared" si="351"/>
        <v>-10.143487742803085</v>
      </c>
      <c r="AF567" s="31">
        <f t="shared" si="352"/>
        <v>-94.86115400743347</v>
      </c>
      <c r="AG567" s="31">
        <f t="shared" si="340"/>
        <v>92.110410468749379</v>
      </c>
      <c r="AH567" s="31">
        <f t="shared" si="353"/>
        <v>-155.8253022279506</v>
      </c>
      <c r="AI567" s="31">
        <f t="shared" si="354"/>
        <v>-89.9999990734742</v>
      </c>
      <c r="AJ567" s="31">
        <f t="shared" si="355"/>
        <v>79.809454701670731</v>
      </c>
      <c r="AK567" s="31">
        <f t="shared" si="356"/>
        <v>89.994143341541843</v>
      </c>
      <c r="AL567" s="32">
        <f t="shared" si="357"/>
        <v>-49.351930169638777</v>
      </c>
      <c r="AM567" s="31">
        <f t="shared" si="358"/>
        <v>-89.804778806183648</v>
      </c>
      <c r="AN567" s="31">
        <f t="shared" si="359"/>
        <v>-33.257367227169269</v>
      </c>
      <c r="AO567" s="31">
        <f t="shared" si="360"/>
        <v>-89.810634538116005</v>
      </c>
      <c r="AP567" s="30">
        <f t="shared" si="341"/>
        <v>23.609121289162623</v>
      </c>
      <c r="AQ567" s="30">
        <f t="shared" si="342"/>
        <v>-26.68237036067254</v>
      </c>
      <c r="AR567" s="31">
        <f t="shared" si="361"/>
        <v>-46.474104041482278</v>
      </c>
      <c r="AS567" s="33">
        <f t="shared" si="362"/>
        <v>-184.67178854554948</v>
      </c>
      <c r="AT567" s="31">
        <f t="shared" si="363"/>
        <v>7.9036830575225144E-3</v>
      </c>
      <c r="AU567" s="31">
        <f t="shared" si="364"/>
        <v>2.443877139708944</v>
      </c>
      <c r="AV567" s="32">
        <f t="shared" si="365"/>
        <v>-1.6981923314568484E-5</v>
      </c>
      <c r="AW567" s="31">
        <f t="shared" si="366"/>
        <v>-0.11329839899098154</v>
      </c>
      <c r="AX567" s="34">
        <f t="shared" si="367"/>
        <v>7.8867011342079463E-3</v>
      </c>
      <c r="AY567" s="35">
        <f t="shared" si="368"/>
        <v>2.3305787407179626</v>
      </c>
      <c r="AZ567" s="10">
        <f t="shared" si="369"/>
        <v>-46.466217340348067</v>
      </c>
      <c r="BA567" s="10">
        <f t="shared" si="370"/>
        <v>-182.34120980483152</v>
      </c>
      <c r="BB567" s="10">
        <f t="shared" si="371"/>
        <v>-2.3412098048315215</v>
      </c>
      <c r="BC567" s="48"/>
      <c r="BD567" s="46">
        <f t="shared" si="372"/>
        <v>-46</v>
      </c>
      <c r="BE567" s="46">
        <f t="shared" si="373"/>
        <v>-182</v>
      </c>
      <c r="BF567" s="46">
        <f t="shared" si="374"/>
        <v>-2</v>
      </c>
    </row>
    <row r="568" spans="22:58" x14ac:dyDescent="0.2">
      <c r="V568" s="29">
        <v>6.6400000000000796</v>
      </c>
      <c r="W568" s="38">
        <f t="shared" si="344"/>
        <v>43651583.224024683</v>
      </c>
      <c r="X568" s="30">
        <f t="shared" si="343"/>
        <v>-0.43247621687911453</v>
      </c>
      <c r="Y568" s="31">
        <f t="shared" si="345"/>
        <v>-86.776401055939061</v>
      </c>
      <c r="Z568" s="31">
        <f t="shared" si="346"/>
        <v>-89.997373952485418</v>
      </c>
      <c r="AA568" s="31">
        <f t="shared" si="347"/>
        <v>55.799849495666564</v>
      </c>
      <c r="AB568" s="31">
        <f t="shared" si="348"/>
        <v>-89.907075475381575</v>
      </c>
      <c r="AC568" s="31">
        <f t="shared" si="349"/>
        <v>21.464078707508669</v>
      </c>
      <c r="AD568" s="31">
        <f t="shared" si="350"/>
        <v>85.153404899483519</v>
      </c>
      <c r="AE568" s="31">
        <f t="shared" si="351"/>
        <v>-9.9449490696429379</v>
      </c>
      <c r="AF568" s="31">
        <f t="shared" si="352"/>
        <v>-94.751044528383488</v>
      </c>
      <c r="AG568" s="31">
        <f t="shared" si="340"/>
        <v>92.110410468749379</v>
      </c>
      <c r="AH568" s="31">
        <f t="shared" si="353"/>
        <v>-156.02530222795059</v>
      </c>
      <c r="AI568" s="31">
        <f t="shared" si="354"/>
        <v>-89.999999094564501</v>
      </c>
      <c r="AJ568" s="31">
        <f t="shared" si="355"/>
        <v>80.009454699628407</v>
      </c>
      <c r="AK568" s="31">
        <f t="shared" si="356"/>
        <v>89.994276655363379</v>
      </c>
      <c r="AL568" s="32">
        <f t="shared" si="357"/>
        <v>-49.551927900424701</v>
      </c>
      <c r="AM568" s="31">
        <f t="shared" si="358"/>
        <v>-89.809222549855733</v>
      </c>
      <c r="AN568" s="31">
        <f t="shared" si="359"/>
        <v>-33.457364959997506</v>
      </c>
      <c r="AO568" s="31">
        <f t="shared" si="360"/>
        <v>-89.814944989056855</v>
      </c>
      <c r="AP568" s="30">
        <f t="shared" si="341"/>
        <v>23.609121289162623</v>
      </c>
      <c r="AQ568" s="30">
        <f t="shared" si="342"/>
        <v>-26.68237036067254</v>
      </c>
      <c r="AR568" s="31">
        <f t="shared" si="361"/>
        <v>-46.475563101150357</v>
      </c>
      <c r="AS568" s="33">
        <f t="shared" si="362"/>
        <v>-184.56598951744036</v>
      </c>
      <c r="AT568" s="31">
        <f t="shared" si="363"/>
        <v>8.2758174811274933E-3</v>
      </c>
      <c r="AU568" s="31">
        <f t="shared" si="364"/>
        <v>2.5007309054918632</v>
      </c>
      <c r="AV568" s="32">
        <f t="shared" si="365"/>
        <v>-1.7782255063964643E-5</v>
      </c>
      <c r="AW568" s="31">
        <f t="shared" si="366"/>
        <v>-0.11593745060232162</v>
      </c>
      <c r="AX568" s="34">
        <f t="shared" si="367"/>
        <v>8.2580352260635294E-3</v>
      </c>
      <c r="AY568" s="35">
        <f t="shared" si="368"/>
        <v>2.3847934548895418</v>
      </c>
      <c r="AZ568" s="10">
        <f t="shared" si="369"/>
        <v>-46.467305065924293</v>
      </c>
      <c r="BA568" s="10">
        <f t="shared" si="370"/>
        <v>-182.18119606255081</v>
      </c>
      <c r="BB568" s="10">
        <f t="shared" si="371"/>
        <v>-2.1811960625508107</v>
      </c>
      <c r="BC568" s="37"/>
      <c r="BD568" s="46">
        <f t="shared" si="372"/>
        <v>-46</v>
      </c>
      <c r="BE568" s="46">
        <f t="shared" si="373"/>
        <v>-182</v>
      </c>
      <c r="BF568" s="46">
        <f t="shared" si="374"/>
        <v>-2</v>
      </c>
    </row>
    <row r="569" spans="22:58" x14ac:dyDescent="0.2">
      <c r="V569" s="29">
        <v>6.6500000000000803</v>
      </c>
      <c r="W569" s="38">
        <f t="shared" si="344"/>
        <v>44668359.215104662</v>
      </c>
      <c r="X569" s="30">
        <f t="shared" si="343"/>
        <v>-0.43247621687911453</v>
      </c>
      <c r="Y569" s="31">
        <f t="shared" si="345"/>
        <v>-86.97640105552847</v>
      </c>
      <c r="Z569" s="31">
        <f t="shared" si="346"/>
        <v>-89.997433728624671</v>
      </c>
      <c r="AA569" s="31">
        <f t="shared" si="347"/>
        <v>55.999848981524146</v>
      </c>
      <c r="AB569" s="31">
        <f t="shared" si="348"/>
        <v>-89.909190692219738</v>
      </c>
      <c r="AC569" s="31">
        <f t="shared" si="349"/>
        <v>21.662683206117247</v>
      </c>
      <c r="AD569" s="31">
        <f t="shared" si="350"/>
        <v>85.263219076030481</v>
      </c>
      <c r="AE569" s="31">
        <f t="shared" si="351"/>
        <v>-9.7463450847661868</v>
      </c>
      <c r="AF569" s="31">
        <f t="shared" si="352"/>
        <v>-94.643405344813942</v>
      </c>
      <c r="AG569" s="31">
        <f t="shared" si="340"/>
        <v>92.110410468749379</v>
      </c>
      <c r="AH569" s="31">
        <f t="shared" si="353"/>
        <v>-156.22530222795061</v>
      </c>
      <c r="AI569" s="31">
        <f t="shared" si="354"/>
        <v>-89.999999115174731</v>
      </c>
      <c r="AJ569" s="31">
        <f t="shared" si="355"/>
        <v>80.209454697678026</v>
      </c>
      <c r="AK569" s="31">
        <f t="shared" si="356"/>
        <v>89.994406934591908</v>
      </c>
      <c r="AL569" s="32">
        <f t="shared" si="357"/>
        <v>-49.75192573334099</v>
      </c>
      <c r="AM569" s="31">
        <f t="shared" si="358"/>
        <v>-89.813565143790271</v>
      </c>
      <c r="AN569" s="31">
        <f t="shared" si="359"/>
        <v>-33.657362794864191</v>
      </c>
      <c r="AO569" s="31">
        <f t="shared" si="360"/>
        <v>-89.819157324373094</v>
      </c>
      <c r="AP569" s="30">
        <f t="shared" si="341"/>
        <v>23.609121289162623</v>
      </c>
      <c r="AQ569" s="30">
        <f t="shared" si="342"/>
        <v>-26.68237036067254</v>
      </c>
      <c r="AR569" s="31">
        <f t="shared" si="361"/>
        <v>-46.476956951140295</v>
      </c>
      <c r="AS569" s="33">
        <f t="shared" si="362"/>
        <v>-184.46256266918704</v>
      </c>
      <c r="AT569" s="31">
        <f t="shared" si="363"/>
        <v>8.6654558860884238E-3</v>
      </c>
      <c r="AU569" s="31">
        <f t="shared" si="364"/>
        <v>2.5589038639223065</v>
      </c>
      <c r="AV569" s="32">
        <f t="shared" si="365"/>
        <v>-1.8620305130455582E-5</v>
      </c>
      <c r="AW569" s="31">
        <f t="shared" si="366"/>
        <v>-0.11863797311313042</v>
      </c>
      <c r="AX569" s="34">
        <f t="shared" si="367"/>
        <v>8.6468355809579678E-3</v>
      </c>
      <c r="AY569" s="35">
        <f t="shared" si="368"/>
        <v>2.4402658908091759</v>
      </c>
      <c r="AZ569" s="10">
        <f t="shared" si="369"/>
        <v>-46.468310115559333</v>
      </c>
      <c r="BA569" s="10">
        <f t="shared" si="370"/>
        <v>-182.02229677837786</v>
      </c>
      <c r="BB569" s="10">
        <f t="shared" si="371"/>
        <v>-2.0222967783778643</v>
      </c>
      <c r="BC569" s="37"/>
      <c r="BD569" s="46">
        <f t="shared" si="372"/>
        <v>-46</v>
      </c>
      <c r="BE569" s="46">
        <f t="shared" si="373"/>
        <v>-182</v>
      </c>
      <c r="BF569" s="46">
        <f t="shared" si="374"/>
        <v>-2</v>
      </c>
    </row>
    <row r="570" spans="22:58" x14ac:dyDescent="0.2">
      <c r="V570" s="29">
        <v>6.6600000000000801</v>
      </c>
      <c r="W570" s="36">
        <f t="shared" si="344"/>
        <v>45708818.961495966</v>
      </c>
      <c r="X570" s="30">
        <f t="shared" si="343"/>
        <v>-0.43247621687911453</v>
      </c>
      <c r="Y570" s="31">
        <f t="shared" si="345"/>
        <v>-87.17640105513631</v>
      </c>
      <c r="Z570" s="31">
        <f t="shared" si="346"/>
        <v>-89.997492144092874</v>
      </c>
      <c r="AA570" s="31">
        <f t="shared" si="347"/>
        <v>56.199848490521866</v>
      </c>
      <c r="AB570" s="31">
        <f t="shared" si="348"/>
        <v>-89.911257761083576</v>
      </c>
      <c r="AC570" s="31">
        <f t="shared" si="349"/>
        <v>21.861350093911696</v>
      </c>
      <c r="AD570" s="31">
        <f t="shared" si="350"/>
        <v>85.370567291243972</v>
      </c>
      <c r="AE570" s="31">
        <f t="shared" si="351"/>
        <v>-9.5476786875818576</v>
      </c>
      <c r="AF570" s="31">
        <f t="shared" si="352"/>
        <v>-94.538182613932477</v>
      </c>
      <c r="AG570" s="31">
        <f t="shared" si="340"/>
        <v>92.110410468749379</v>
      </c>
      <c r="AH570" s="31">
        <f t="shared" si="353"/>
        <v>-156.42530222795062</v>
      </c>
      <c r="AI570" s="31">
        <f t="shared" si="354"/>
        <v>-89.999999135315804</v>
      </c>
      <c r="AJ570" s="31">
        <f t="shared" si="355"/>
        <v>80.409454695815413</v>
      </c>
      <c r="AK570" s="31">
        <f t="shared" si="356"/>
        <v>89.994534248303182</v>
      </c>
      <c r="AL570" s="32">
        <f t="shared" si="357"/>
        <v>-49.951923663791078</v>
      </c>
      <c r="AM570" s="31">
        <f t="shared" si="358"/>
        <v>-89.817808890288333</v>
      </c>
      <c r="AN570" s="31">
        <f t="shared" si="359"/>
        <v>-33.857360727176911</v>
      </c>
      <c r="AO570" s="31">
        <f t="shared" si="360"/>
        <v>-89.823273777300955</v>
      </c>
      <c r="AP570" s="30">
        <f t="shared" si="341"/>
        <v>23.609121289162623</v>
      </c>
      <c r="AQ570" s="30">
        <f t="shared" si="342"/>
        <v>-26.68237036067254</v>
      </c>
      <c r="AR570" s="31">
        <f t="shared" si="361"/>
        <v>-46.478288486268681</v>
      </c>
      <c r="AS570" s="33">
        <f t="shared" si="362"/>
        <v>-184.36145639123345</v>
      </c>
      <c r="AT570" s="31">
        <f t="shared" si="363"/>
        <v>9.0734199193417686E-3</v>
      </c>
      <c r="AU570" s="31">
        <f t="shared" si="364"/>
        <v>2.6184263790572131</v>
      </c>
      <c r="AV570" s="32">
        <f t="shared" si="365"/>
        <v>-1.9497851105590922E-5</v>
      </c>
      <c r="AW570" s="31">
        <f t="shared" si="366"/>
        <v>-0.12140139832816652</v>
      </c>
      <c r="AX570" s="34">
        <f t="shared" si="367"/>
        <v>9.0539220682361778E-3</v>
      </c>
      <c r="AY570" s="35">
        <f t="shared" si="368"/>
        <v>2.4970249807290466</v>
      </c>
      <c r="AZ570" s="10">
        <f t="shared" si="369"/>
        <v>-46.469234564200448</v>
      </c>
      <c r="BA570" s="10">
        <f t="shared" si="370"/>
        <v>-181.86443141050441</v>
      </c>
      <c r="BB570" s="10">
        <f t="shared" si="371"/>
        <v>-1.8644314105044089</v>
      </c>
      <c r="BC570" s="48"/>
      <c r="BD570" s="46">
        <f t="shared" si="372"/>
        <v>-46</v>
      </c>
      <c r="BE570" s="46">
        <f t="shared" si="373"/>
        <v>-182</v>
      </c>
      <c r="BF570" s="46">
        <f t="shared" si="374"/>
        <v>-2</v>
      </c>
    </row>
    <row r="571" spans="22:58" x14ac:dyDescent="0.2">
      <c r="V571" s="29">
        <v>6.6700000000000799</v>
      </c>
      <c r="W571" s="38">
        <f t="shared" si="344"/>
        <v>46773514.128728472</v>
      </c>
      <c r="X571" s="30">
        <f t="shared" si="343"/>
        <v>-0.43247621687911453</v>
      </c>
      <c r="Y571" s="31">
        <f t="shared" si="345"/>
        <v>-87.376401054761828</v>
      </c>
      <c r="Z571" s="31">
        <f t="shared" si="346"/>
        <v>-89.997549229862699</v>
      </c>
      <c r="AA571" s="31">
        <f t="shared" si="347"/>
        <v>56.399848021618283</v>
      </c>
      <c r="AB571" s="31">
        <f t="shared" si="348"/>
        <v>-89.913277777938802</v>
      </c>
      <c r="AC571" s="31">
        <f t="shared" si="349"/>
        <v>22.06007659952455</v>
      </c>
      <c r="AD571" s="31">
        <f t="shared" si="350"/>
        <v>85.475503446293089</v>
      </c>
      <c r="AE571" s="31">
        <f t="shared" si="351"/>
        <v>-9.3489526504981058</v>
      </c>
      <c r="AF571" s="31">
        <f t="shared" si="352"/>
        <v>-94.435323561508426</v>
      </c>
      <c r="AG571" s="31">
        <f t="shared" si="340"/>
        <v>92.110410468749379</v>
      </c>
      <c r="AH571" s="31">
        <f t="shared" si="353"/>
        <v>-156.62530222795061</v>
      </c>
      <c r="AI571" s="31">
        <f t="shared" si="354"/>
        <v>-89.99999915499842</v>
      </c>
      <c r="AJ571" s="31">
        <f t="shared" si="355"/>
        <v>80.609454694036614</v>
      </c>
      <c r="AK571" s="31">
        <f t="shared" si="356"/>
        <v>89.994658664000625</v>
      </c>
      <c r="AL571" s="32">
        <f t="shared" si="357"/>
        <v>-50.151921687385354</v>
      </c>
      <c r="AM571" s="31">
        <f t="shared" si="358"/>
        <v>-89.821956039254147</v>
      </c>
      <c r="AN571" s="31">
        <f t="shared" si="359"/>
        <v>-34.057358752549973</v>
      </c>
      <c r="AO571" s="31">
        <f t="shared" si="360"/>
        <v>-89.827296530251942</v>
      </c>
      <c r="AP571" s="30">
        <f t="shared" si="341"/>
        <v>23.609121289162623</v>
      </c>
      <c r="AQ571" s="30">
        <f t="shared" si="342"/>
        <v>-26.68237036067254</v>
      </c>
      <c r="AR571" s="31">
        <f t="shared" si="361"/>
        <v>-46.479560474557999</v>
      </c>
      <c r="AS571" s="33">
        <f t="shared" si="362"/>
        <v>-184.26262009176037</v>
      </c>
      <c r="AT571" s="31">
        <f t="shared" si="363"/>
        <v>9.5005696344002983E-3</v>
      </c>
      <c r="AU571" s="31">
        <f t="shared" si="364"/>
        <v>2.6793294963177803</v>
      </c>
      <c r="AV571" s="32">
        <f t="shared" si="365"/>
        <v>-2.041675435734289E-5</v>
      </c>
      <c r="AW571" s="31">
        <f t="shared" si="366"/>
        <v>-0.1242291914006016</v>
      </c>
      <c r="AX571" s="34">
        <f t="shared" si="367"/>
        <v>9.4801528800429555E-3</v>
      </c>
      <c r="AY571" s="35">
        <f t="shared" si="368"/>
        <v>2.5551003049171785</v>
      </c>
      <c r="AZ571" s="10">
        <f t="shared" si="369"/>
        <v>-46.470080321677955</v>
      </c>
      <c r="BA571" s="10">
        <f t="shared" si="370"/>
        <v>-181.70751978684319</v>
      </c>
      <c r="BB571" s="10">
        <f t="shared" si="371"/>
        <v>-1.7075197868431928</v>
      </c>
      <c r="BC571" s="37"/>
      <c r="BD571" s="46">
        <f t="shared" si="372"/>
        <v>-46</v>
      </c>
      <c r="BE571" s="46">
        <f t="shared" si="373"/>
        <v>-182</v>
      </c>
      <c r="BF571" s="46">
        <f t="shared" si="374"/>
        <v>-2</v>
      </c>
    </row>
    <row r="572" spans="22:58" x14ac:dyDescent="0.2">
      <c r="V572" s="29">
        <v>6.6800000000000797</v>
      </c>
      <c r="W572" s="38">
        <f t="shared" si="344"/>
        <v>47863009.232272685</v>
      </c>
      <c r="X572" s="30">
        <f t="shared" si="343"/>
        <v>-0.43247621687911453</v>
      </c>
      <c r="Y572" s="31">
        <f t="shared" si="345"/>
        <v>-87.576401054404215</v>
      </c>
      <c r="Z572" s="31">
        <f t="shared" si="346"/>
        <v>-89.99760501620176</v>
      </c>
      <c r="AA572" s="31">
        <f t="shared" si="347"/>
        <v>56.599847573818792</v>
      </c>
      <c r="AB572" s="31">
        <f t="shared" si="348"/>
        <v>-89.915251813805014</v>
      </c>
      <c r="AC572" s="31">
        <f t="shared" si="349"/>
        <v>22.258860073129306</v>
      </c>
      <c r="AD572" s="31">
        <f t="shared" si="350"/>
        <v>85.5780803622267</v>
      </c>
      <c r="AE572" s="31">
        <f t="shared" si="351"/>
        <v>-9.1501696243352271</v>
      </c>
      <c r="AF572" s="31">
        <f t="shared" si="352"/>
        <v>-94.334776467780074</v>
      </c>
      <c r="AG572" s="31">
        <f t="shared" si="340"/>
        <v>92.110410468749379</v>
      </c>
      <c r="AH572" s="31">
        <f t="shared" si="353"/>
        <v>-156.8253022279506</v>
      </c>
      <c r="AI572" s="31">
        <f t="shared" si="354"/>
        <v>-89.999999174233011</v>
      </c>
      <c r="AJ572" s="31">
        <f t="shared" si="355"/>
        <v>80.809454692337894</v>
      </c>
      <c r="AK572" s="31">
        <f t="shared" si="356"/>
        <v>89.994780247651107</v>
      </c>
      <c r="AL572" s="32">
        <f t="shared" si="357"/>
        <v>-50.351919799931693</v>
      </c>
      <c r="AM572" s="31">
        <f t="shared" si="358"/>
        <v>-89.826008789387075</v>
      </c>
      <c r="AN572" s="31">
        <f t="shared" si="359"/>
        <v>-34.257356866795021</v>
      </c>
      <c r="AO572" s="31">
        <f t="shared" si="360"/>
        <v>-89.831227715968978</v>
      </c>
      <c r="AP572" s="30">
        <f t="shared" si="341"/>
        <v>23.609121289162623</v>
      </c>
      <c r="AQ572" s="30">
        <f t="shared" si="342"/>
        <v>-26.68237036067254</v>
      </c>
      <c r="AR572" s="31">
        <f t="shared" si="361"/>
        <v>-46.480775562640162</v>
      </c>
      <c r="AS572" s="33">
        <f t="shared" si="362"/>
        <v>-184.16600418374907</v>
      </c>
      <c r="AT572" s="31">
        <f t="shared" si="363"/>
        <v>9.947805271030178E-3</v>
      </c>
      <c r="AU572" s="31">
        <f t="shared" si="364"/>
        <v>2.7416449565222067</v>
      </c>
      <c r="AV572" s="32">
        <f t="shared" si="365"/>
        <v>-2.13789639782017E-5</v>
      </c>
      <c r="AW572" s="31">
        <f t="shared" si="366"/>
        <v>-0.12712285160861653</v>
      </c>
      <c r="AX572" s="34">
        <f t="shared" si="367"/>
        <v>9.9264263070519762E-3</v>
      </c>
      <c r="AY572" s="35">
        <f t="shared" si="368"/>
        <v>2.6145221049135903</v>
      </c>
      <c r="AZ572" s="10">
        <f t="shared" si="369"/>
        <v>-46.470849136333108</v>
      </c>
      <c r="BA572" s="10">
        <f t="shared" si="370"/>
        <v>-181.55148207883548</v>
      </c>
      <c r="BB572" s="10">
        <f t="shared" si="371"/>
        <v>-1.5514820788354768</v>
      </c>
      <c r="BC572" s="37"/>
      <c r="BD572" s="46">
        <f t="shared" si="372"/>
        <v>-46</v>
      </c>
      <c r="BE572" s="46">
        <f t="shared" si="373"/>
        <v>-182</v>
      </c>
      <c r="BF572" s="46">
        <f t="shared" si="374"/>
        <v>-2</v>
      </c>
    </row>
    <row r="573" spans="22:58" x14ac:dyDescent="0.2">
      <c r="V573" s="29">
        <v>6.6900000000000803</v>
      </c>
      <c r="W573" s="36">
        <f t="shared" si="344"/>
        <v>48977881.936853759</v>
      </c>
      <c r="X573" s="30">
        <f t="shared" si="343"/>
        <v>-0.43247621687911453</v>
      </c>
      <c r="Y573" s="31">
        <f t="shared" si="345"/>
        <v>-87.776401054062703</v>
      </c>
      <c r="Z573" s="31">
        <f t="shared" si="346"/>
        <v>-89.997659532688701</v>
      </c>
      <c r="AA573" s="31">
        <f t="shared" si="347"/>
        <v>56.799847146173576</v>
      </c>
      <c r="AB573" s="31">
        <f t="shared" si="348"/>
        <v>-89.917180915323399</v>
      </c>
      <c r="AC573" s="31">
        <f t="shared" si="349"/>
        <v>22.457697981247232</v>
      </c>
      <c r="AD573" s="31">
        <f t="shared" si="350"/>
        <v>85.678349794985095</v>
      </c>
      <c r="AE573" s="31">
        <f t="shared" si="351"/>
        <v>-8.9513321435210038</v>
      </c>
      <c r="AF573" s="31">
        <f t="shared" si="352"/>
        <v>-94.236490653027019</v>
      </c>
      <c r="AG573" s="31">
        <f t="shared" si="340"/>
        <v>92.110410468749379</v>
      </c>
      <c r="AH573" s="31">
        <f t="shared" si="353"/>
        <v>-157.02530222795062</v>
      </c>
      <c r="AI573" s="31">
        <f t="shared" si="354"/>
        <v>-89.999999193029751</v>
      </c>
      <c r="AJ573" s="31">
        <f t="shared" si="355"/>
        <v>81.009454690715629</v>
      </c>
      <c r="AK573" s="31">
        <f t="shared" si="356"/>
        <v>89.99489906371987</v>
      </c>
      <c r="AL573" s="32">
        <f t="shared" si="357"/>
        <v>-50.551917997426692</v>
      </c>
      <c r="AM573" s="31">
        <f t="shared" si="358"/>
        <v>-89.82996928934655</v>
      </c>
      <c r="AN573" s="31">
        <f t="shared" si="359"/>
        <v>-34.457355065912303</v>
      </c>
      <c r="AO573" s="31">
        <f t="shared" si="360"/>
        <v>-89.835069418656431</v>
      </c>
      <c r="AP573" s="30">
        <f t="shared" si="341"/>
        <v>23.609121289162623</v>
      </c>
      <c r="AQ573" s="30">
        <f t="shared" si="342"/>
        <v>-26.68237036067254</v>
      </c>
      <c r="AR573" s="31">
        <f t="shared" si="361"/>
        <v>-46.481936280943231</v>
      </c>
      <c r="AS573" s="33">
        <f t="shared" si="362"/>
        <v>-184.07156007168345</v>
      </c>
      <c r="AT573" s="31">
        <f t="shared" si="363"/>
        <v>1.0416069115857041E-2</v>
      </c>
      <c r="AU573" s="31">
        <f t="shared" si="364"/>
        <v>2.8054052101156679</v>
      </c>
      <c r="AV573" s="32">
        <f t="shared" si="365"/>
        <v>-2.2386520912649267E-5</v>
      </c>
      <c r="AW573" s="31">
        <f t="shared" si="366"/>
        <v>-0.1300839131500765</v>
      </c>
      <c r="AX573" s="34">
        <f t="shared" si="367"/>
        <v>1.0393682594944392E-2</v>
      </c>
      <c r="AY573" s="35">
        <f t="shared" si="368"/>
        <v>2.6753212969655915</v>
      </c>
      <c r="AZ573" s="10">
        <f t="shared" si="369"/>
        <v>-46.471542598348286</v>
      </c>
      <c r="BA573" s="10">
        <f t="shared" si="370"/>
        <v>-181.39623877471786</v>
      </c>
      <c r="BB573" s="10">
        <f t="shared" si="371"/>
        <v>-1.3962387747178582</v>
      </c>
      <c r="BC573" s="48"/>
      <c r="BD573" s="46">
        <f t="shared" si="372"/>
        <v>-46</v>
      </c>
      <c r="BE573" s="46">
        <f t="shared" si="373"/>
        <v>-181</v>
      </c>
      <c r="BF573" s="46">
        <f t="shared" si="374"/>
        <v>-1</v>
      </c>
    </row>
    <row r="574" spans="22:58" x14ac:dyDescent="0.2">
      <c r="V574" s="29">
        <v>6.7000000000000801</v>
      </c>
      <c r="W574" s="38">
        <f t="shared" si="344"/>
        <v>50118723.362736568</v>
      </c>
      <c r="X574" s="30">
        <f t="shared" si="343"/>
        <v>-0.43247621687911453</v>
      </c>
      <c r="Y574" s="31">
        <f t="shared" si="345"/>
        <v>-87.976401053736538</v>
      </c>
      <c r="Z574" s="31">
        <f t="shared" si="346"/>
        <v>-89.997712808228911</v>
      </c>
      <c r="AA574" s="31">
        <f t="shared" si="347"/>
        <v>56.999846737775506</v>
      </c>
      <c r="AB574" s="31">
        <f t="shared" si="348"/>
        <v>-89.9190661053116</v>
      </c>
      <c r="AC574" s="31">
        <f t="shared" si="349"/>
        <v>22.656587901763782</v>
      </c>
      <c r="AD574" s="31">
        <f t="shared" si="350"/>
        <v>85.776362450684786</v>
      </c>
      <c r="AE574" s="31">
        <f t="shared" si="351"/>
        <v>-8.7524426310763594</v>
      </c>
      <c r="AF574" s="31">
        <f t="shared" si="352"/>
        <v>-94.140416462855711</v>
      </c>
      <c r="AG574" s="31">
        <f t="shared" si="340"/>
        <v>92.110410468749379</v>
      </c>
      <c r="AH574" s="31">
        <f t="shared" si="353"/>
        <v>-157.22530222795061</v>
      </c>
      <c r="AI574" s="31">
        <f t="shared" si="354"/>
        <v>-89.999999211398645</v>
      </c>
      <c r="AJ574" s="31">
        <f t="shared" si="355"/>
        <v>81.209454689166378</v>
      </c>
      <c r="AK574" s="31">
        <f t="shared" si="356"/>
        <v>89.995015175204728</v>
      </c>
      <c r="AL574" s="32">
        <f t="shared" si="357"/>
        <v>-50.751916276047069</v>
      </c>
      <c r="AM574" s="31">
        <f t="shared" si="358"/>
        <v>-89.833839638890623</v>
      </c>
      <c r="AN574" s="31">
        <f t="shared" si="359"/>
        <v>-34.657353346081919</v>
      </c>
      <c r="AO574" s="31">
        <f t="shared" si="360"/>
        <v>-89.838823675084541</v>
      </c>
      <c r="AP574" s="30">
        <f t="shared" si="341"/>
        <v>23.609121289162623</v>
      </c>
      <c r="AQ574" s="30">
        <f t="shared" si="342"/>
        <v>-26.68237036067254</v>
      </c>
      <c r="AR574" s="31">
        <f t="shared" si="361"/>
        <v>-46.483045048668203</v>
      </c>
      <c r="AS574" s="33">
        <f t="shared" si="362"/>
        <v>-183.97924013794025</v>
      </c>
      <c r="AT574" s="31">
        <f t="shared" si="363"/>
        <v>1.0906347447511535E-2</v>
      </c>
      <c r="AU574" s="31">
        <f t="shared" si="364"/>
        <v>2.8706434315929332</v>
      </c>
      <c r="AV574" s="32">
        <f t="shared" si="365"/>
        <v>-2.3441562291013651E-5</v>
      </c>
      <c r="AW574" s="31">
        <f t="shared" si="366"/>
        <v>-0.13311394595569975</v>
      </c>
      <c r="AX574" s="34">
        <f t="shared" si="367"/>
        <v>1.0882905885220522E-2</v>
      </c>
      <c r="AY574" s="35">
        <f t="shared" si="368"/>
        <v>2.7375294856372334</v>
      </c>
      <c r="AZ574" s="10">
        <f t="shared" si="369"/>
        <v>-46.472162142782985</v>
      </c>
      <c r="BA574" s="10">
        <f t="shared" si="370"/>
        <v>-181.24171065230303</v>
      </c>
      <c r="BB574" s="10">
        <f t="shared" si="371"/>
        <v>-1.241710652303027</v>
      </c>
      <c r="BC574" s="37"/>
      <c r="BD574" s="46">
        <f t="shared" si="372"/>
        <v>-46</v>
      </c>
      <c r="BE574" s="46">
        <f t="shared" si="373"/>
        <v>-181</v>
      </c>
      <c r="BF574" s="46">
        <f t="shared" si="374"/>
        <v>-1</v>
      </c>
    </row>
    <row r="575" spans="22:58" x14ac:dyDescent="0.2">
      <c r="V575" s="29">
        <v>6.7100000000000799</v>
      </c>
      <c r="W575" s="38">
        <f t="shared" si="344"/>
        <v>51286138.399145961</v>
      </c>
      <c r="X575" s="30">
        <f t="shared" si="343"/>
        <v>-0.43247621687911453</v>
      </c>
      <c r="Y575" s="31">
        <f t="shared" si="345"/>
        <v>-88.176401053425039</v>
      </c>
      <c r="Z575" s="31">
        <f t="shared" si="346"/>
        <v>-89.997764871069776</v>
      </c>
      <c r="AA575" s="31">
        <f t="shared" si="347"/>
        <v>57.199846347758331</v>
      </c>
      <c r="AB575" s="31">
        <f t="shared" si="348"/>
        <v>-89.920908383305985</v>
      </c>
      <c r="AC575" s="31">
        <f t="shared" si="349"/>
        <v>22.855527519147721</v>
      </c>
      <c r="AD575" s="31">
        <f t="shared" si="350"/>
        <v>85.872168001132039</v>
      </c>
      <c r="AE575" s="31">
        <f t="shared" si="351"/>
        <v>-8.5535034033980963</v>
      </c>
      <c r="AF575" s="31">
        <f t="shared" si="352"/>
        <v>-94.046505253243723</v>
      </c>
      <c r="AG575" s="31">
        <f t="shared" si="340"/>
        <v>92.110410468749379</v>
      </c>
      <c r="AH575" s="31">
        <f t="shared" si="353"/>
        <v>-157.42530222795062</v>
      </c>
      <c r="AI575" s="31">
        <f t="shared" si="354"/>
        <v>-89.999999229349399</v>
      </c>
      <c r="AJ575" s="31">
        <f t="shared" si="355"/>
        <v>81.409454687686832</v>
      </c>
      <c r="AK575" s="31">
        <f t="shared" si="356"/>
        <v>89.99512864366956</v>
      </c>
      <c r="AL575" s="32">
        <f t="shared" si="357"/>
        <v>-50.951914632141644</v>
      </c>
      <c r="AM575" s="31">
        <f t="shared" si="358"/>
        <v>-89.837621889988483</v>
      </c>
      <c r="AN575" s="31">
        <f t="shared" si="359"/>
        <v>-34.857351703656057</v>
      </c>
      <c r="AO575" s="31">
        <f t="shared" si="360"/>
        <v>-89.842492475668323</v>
      </c>
      <c r="AP575" s="30">
        <f t="shared" si="341"/>
        <v>23.609121289162623</v>
      </c>
      <c r="AQ575" s="30">
        <f t="shared" si="342"/>
        <v>-26.68237036067254</v>
      </c>
      <c r="AR575" s="31">
        <f t="shared" si="361"/>
        <v>-46.484104178564067</v>
      </c>
      <c r="AS575" s="33">
        <f t="shared" si="362"/>
        <v>-183.88899772891205</v>
      </c>
      <c r="AT575" s="31">
        <f t="shared" si="363"/>
        <v>1.1419672569926136E-2</v>
      </c>
      <c r="AU575" s="31">
        <f t="shared" si="364"/>
        <v>2.9373935341085189</v>
      </c>
      <c r="AV575" s="32">
        <f t="shared" si="365"/>
        <v>-2.4546325963919744E-5</v>
      </c>
      <c r="AW575" s="31">
        <f t="shared" si="366"/>
        <v>-0.13621455652115497</v>
      </c>
      <c r="AX575" s="34">
        <f t="shared" si="367"/>
        <v>1.1395126243962217E-2</v>
      </c>
      <c r="AY575" s="35">
        <f t="shared" si="368"/>
        <v>2.8011789775873641</v>
      </c>
      <c r="AZ575" s="10">
        <f t="shared" si="369"/>
        <v>-46.472709052320106</v>
      </c>
      <c r="BA575" s="10">
        <f t="shared" si="370"/>
        <v>-181.08781875132468</v>
      </c>
      <c r="BB575" s="10">
        <f t="shared" si="371"/>
        <v>-1.0878187513246758</v>
      </c>
      <c r="BC575" s="37"/>
      <c r="BD575" s="46">
        <f t="shared" si="372"/>
        <v>-46</v>
      </c>
      <c r="BE575" s="46">
        <f t="shared" si="373"/>
        <v>-181</v>
      </c>
      <c r="BF575" s="46">
        <f t="shared" si="374"/>
        <v>-1</v>
      </c>
    </row>
    <row r="576" spans="22:58" x14ac:dyDescent="0.2">
      <c r="V576" s="29">
        <v>6.7200000000000797</v>
      </c>
      <c r="W576" s="36">
        <f t="shared" si="344"/>
        <v>52480746.024986945</v>
      </c>
      <c r="X576" s="30">
        <f t="shared" si="343"/>
        <v>-0.43247621687911453</v>
      </c>
      <c r="Y576" s="31">
        <f t="shared" si="345"/>
        <v>-88.37640105312758</v>
      </c>
      <c r="Z576" s="31">
        <f t="shared" si="346"/>
        <v>-89.997815748815711</v>
      </c>
      <c r="AA576" s="31">
        <f t="shared" si="347"/>
        <v>57.399845975294795</v>
      </c>
      <c r="AB576" s="31">
        <f t="shared" si="348"/>
        <v>-89.922708726091457</v>
      </c>
      <c r="AC576" s="31">
        <f t="shared" si="349"/>
        <v>23.054514619865284</v>
      </c>
      <c r="AD576" s="31">
        <f t="shared" si="350"/>
        <v>85.96581509952351</v>
      </c>
      <c r="AE576" s="31">
        <f t="shared" si="351"/>
        <v>-8.3545166748466109</v>
      </c>
      <c r="AF576" s="31">
        <f t="shared" si="352"/>
        <v>-93.954709375383644</v>
      </c>
      <c r="AG576" s="31">
        <f t="shared" si="340"/>
        <v>92.110410468749379</v>
      </c>
      <c r="AH576" s="31">
        <f t="shared" si="353"/>
        <v>-157.62530222795061</v>
      </c>
      <c r="AI576" s="31">
        <f t="shared" si="354"/>
        <v>-89.999999246891562</v>
      </c>
      <c r="AJ576" s="31">
        <f t="shared" si="355"/>
        <v>81.609454686273892</v>
      </c>
      <c r="AK576" s="31">
        <f t="shared" si="356"/>
        <v>89.995239529276844</v>
      </c>
      <c r="AL576" s="32">
        <f t="shared" si="357"/>
        <v>-51.151913062223578</v>
      </c>
      <c r="AM576" s="31">
        <f t="shared" si="358"/>
        <v>-89.841318047907777</v>
      </c>
      <c r="AN576" s="31">
        <f t="shared" si="359"/>
        <v>-35.057350135150919</v>
      </c>
      <c r="AO576" s="31">
        <f t="shared" si="360"/>
        <v>-89.846077765522494</v>
      </c>
      <c r="AP576" s="30">
        <f t="shared" si="341"/>
        <v>23.609121289162623</v>
      </c>
      <c r="AQ576" s="30">
        <f t="shared" si="342"/>
        <v>-26.68237036067254</v>
      </c>
      <c r="AR576" s="31">
        <f t="shared" si="361"/>
        <v>-46.485115881507454</v>
      </c>
      <c r="AS576" s="33">
        <f t="shared" si="362"/>
        <v>-183.80078714090615</v>
      </c>
      <c r="AT576" s="31">
        <f t="shared" si="363"/>
        <v>1.1957124937652159E-2</v>
      </c>
      <c r="AU576" s="31">
        <f t="shared" si="364"/>
        <v>3.0056901842683268</v>
      </c>
      <c r="AV576" s="32">
        <f t="shared" si="365"/>
        <v>-2.5703155243123652E-5</v>
      </c>
      <c r="AW576" s="31">
        <f t="shared" si="366"/>
        <v>-0.13938738875852216</v>
      </c>
      <c r="AX576" s="34">
        <f t="shared" si="367"/>
        <v>1.1931421782409034E-2</v>
      </c>
      <c r="AY576" s="35">
        <f t="shared" si="368"/>
        <v>2.8663027955098048</v>
      </c>
      <c r="AZ576" s="10">
        <f t="shared" si="369"/>
        <v>-46.473184459725047</v>
      </c>
      <c r="BA576" s="10">
        <f t="shared" si="370"/>
        <v>-180.93448434539636</v>
      </c>
      <c r="BB576" s="10">
        <f t="shared" si="371"/>
        <v>-0.93448434539635628</v>
      </c>
      <c r="BC576" s="48"/>
      <c r="BD576" s="46">
        <f t="shared" si="372"/>
        <v>-46</v>
      </c>
      <c r="BE576" s="46">
        <f t="shared" si="373"/>
        <v>-181</v>
      </c>
      <c r="BF576" s="46">
        <f t="shared" si="374"/>
        <v>-1</v>
      </c>
    </row>
    <row r="577" spans="22:58" x14ac:dyDescent="0.2">
      <c r="V577" s="29">
        <v>6.7300000000000804</v>
      </c>
      <c r="W577" s="38">
        <f t="shared" si="344"/>
        <v>53703179.637035273</v>
      </c>
      <c r="X577" s="30">
        <f t="shared" si="343"/>
        <v>-0.43247621687911453</v>
      </c>
      <c r="Y577" s="31">
        <f t="shared" si="345"/>
        <v>-88.576401052843522</v>
      </c>
      <c r="Z577" s="31">
        <f t="shared" si="346"/>
        <v>-89.997865468442754</v>
      </c>
      <c r="AA577" s="31">
        <f t="shared" si="347"/>
        <v>57.599845619594873</v>
      </c>
      <c r="AB577" s="31">
        <f t="shared" si="348"/>
        <v>-89.924468088219385</v>
      </c>
      <c r="AC577" s="31">
        <f t="shared" si="349"/>
        <v>23.253547087982483</v>
      </c>
      <c r="AD577" s="31">
        <f t="shared" si="350"/>
        <v>86.057351396295871</v>
      </c>
      <c r="AE577" s="31">
        <f t="shared" si="351"/>
        <v>-8.1554845621452756</v>
      </c>
      <c r="AF577" s="31">
        <f t="shared" si="352"/>
        <v>-93.864982160366253</v>
      </c>
      <c r="AG577" s="31">
        <f t="shared" si="340"/>
        <v>92.110410468749379</v>
      </c>
      <c r="AH577" s="31">
        <f t="shared" si="353"/>
        <v>-157.82530222795063</v>
      </c>
      <c r="AI577" s="31">
        <f t="shared" si="354"/>
        <v>-89.999999264034386</v>
      </c>
      <c r="AJ577" s="31">
        <f t="shared" si="355"/>
        <v>81.80945468492456</v>
      </c>
      <c r="AK577" s="31">
        <f t="shared" si="356"/>
        <v>89.995347890819573</v>
      </c>
      <c r="AL577" s="32">
        <f t="shared" si="357"/>
        <v>-51.351911562962947</v>
      </c>
      <c r="AM577" s="31">
        <f t="shared" si="358"/>
        <v>-89.844930072277251</v>
      </c>
      <c r="AN577" s="31">
        <f t="shared" si="359"/>
        <v>-35.257348637239637</v>
      </c>
      <c r="AO577" s="31">
        <f t="shared" si="360"/>
        <v>-89.849581445492063</v>
      </c>
      <c r="AP577" s="30">
        <f t="shared" si="341"/>
        <v>23.609121289162623</v>
      </c>
      <c r="AQ577" s="30">
        <f t="shared" si="342"/>
        <v>-26.68237036067254</v>
      </c>
      <c r="AR577" s="31">
        <f t="shared" si="361"/>
        <v>-46.486082270894826</v>
      </c>
      <c r="AS577" s="33">
        <f t="shared" si="362"/>
        <v>-183.7145636058583</v>
      </c>
      <c r="AT577" s="31">
        <f t="shared" si="363"/>
        <v>1.2519835377141207E-2</v>
      </c>
      <c r="AU577" s="31">
        <f t="shared" si="364"/>
        <v>3.0755688170959536</v>
      </c>
      <c r="AV577" s="32">
        <f t="shared" si="365"/>
        <v>-2.6914503877662326E-5</v>
      </c>
      <c r="AW577" s="31">
        <f t="shared" si="366"/>
        <v>-0.14263412486756941</v>
      </c>
      <c r="AX577" s="34">
        <f t="shared" si="367"/>
        <v>1.2492920873263544E-2</v>
      </c>
      <c r="AY577" s="35">
        <f t="shared" si="368"/>
        <v>2.9329346922283843</v>
      </c>
      <c r="AZ577" s="10">
        <f t="shared" si="369"/>
        <v>-46.473589350021562</v>
      </c>
      <c r="BA577" s="10">
        <f t="shared" si="370"/>
        <v>-180.78162891362993</v>
      </c>
      <c r="BB577" s="10">
        <f t="shared" si="371"/>
        <v>-0.78162891362993037</v>
      </c>
      <c r="BC577" s="37"/>
      <c r="BD577" s="46">
        <f t="shared" si="372"/>
        <v>-46</v>
      </c>
      <c r="BE577" s="46">
        <f t="shared" si="373"/>
        <v>-181</v>
      </c>
      <c r="BF577" s="46">
        <f t="shared" si="374"/>
        <v>-1</v>
      </c>
    </row>
    <row r="578" spans="22:58" x14ac:dyDescent="0.2">
      <c r="V578" s="29">
        <v>6.7400000000000801</v>
      </c>
      <c r="W578" s="38">
        <f t="shared" si="344"/>
        <v>54954087.385772683</v>
      </c>
      <c r="X578" s="30">
        <f t="shared" si="343"/>
        <v>-0.43247621687911453</v>
      </c>
      <c r="Y578" s="31">
        <f t="shared" si="345"/>
        <v>-88.776401052572226</v>
      </c>
      <c r="Z578" s="31">
        <f t="shared" si="346"/>
        <v>-89.997914056312894</v>
      </c>
      <c r="AA578" s="31">
        <f t="shared" si="347"/>
        <v>57.799845279904041</v>
      </c>
      <c r="AB578" s="31">
        <f t="shared" si="348"/>
        <v>-89.926187402513577</v>
      </c>
      <c r="AC578" s="31">
        <f t="shared" si="349"/>
        <v>23.452622900948693</v>
      </c>
      <c r="AD578" s="31">
        <f t="shared" si="350"/>
        <v>86.146823555088915</v>
      </c>
      <c r="AE578" s="31">
        <f t="shared" si="351"/>
        <v>-7.9564090885986012</v>
      </c>
      <c r="AF578" s="31">
        <f t="shared" si="352"/>
        <v>-93.777277903737556</v>
      </c>
      <c r="AG578" s="31">
        <f t="shared" si="340"/>
        <v>92.110410468749379</v>
      </c>
      <c r="AH578" s="31">
        <f t="shared" si="353"/>
        <v>-158.02530222795062</v>
      </c>
      <c r="AI578" s="31">
        <f t="shared" si="354"/>
        <v>-89.999999280787023</v>
      </c>
      <c r="AJ578" s="31">
        <f t="shared" si="355"/>
        <v>82.009454683635965</v>
      </c>
      <c r="AK578" s="31">
        <f t="shared" si="356"/>
        <v>89.995453785752488</v>
      </c>
      <c r="AL578" s="32">
        <f t="shared" si="357"/>
        <v>-51.551910131179667</v>
      </c>
      <c r="AM578" s="31">
        <f t="shared" si="358"/>
        <v>-89.848459878125126</v>
      </c>
      <c r="AN578" s="31">
        <f t="shared" si="359"/>
        <v>-35.457347206744942</v>
      </c>
      <c r="AO578" s="31">
        <f t="shared" si="360"/>
        <v>-89.853005373159661</v>
      </c>
      <c r="AP578" s="30">
        <f t="shared" si="341"/>
        <v>23.609121289162623</v>
      </c>
      <c r="AQ578" s="30">
        <f t="shared" si="342"/>
        <v>-26.68237036067254</v>
      </c>
      <c r="AR578" s="31">
        <f t="shared" si="361"/>
        <v>-46.487005366853467</v>
      </c>
      <c r="AS578" s="33">
        <f t="shared" si="362"/>
        <v>-183.63028327689722</v>
      </c>
      <c r="AT578" s="31">
        <f t="shared" si="363"/>
        <v>1.3108987408140539E-2</v>
      </c>
      <c r="AU578" s="31">
        <f t="shared" si="364"/>
        <v>3.1470656511659434</v>
      </c>
      <c r="AV578" s="32">
        <f t="shared" si="365"/>
        <v>-2.8182941251819757E-5</v>
      </c>
      <c r="AW578" s="31">
        <f t="shared" si="366"/>
        <v>-0.14595648622730517</v>
      </c>
      <c r="AX578" s="34">
        <f t="shared" si="367"/>
        <v>1.308080446688872E-2</v>
      </c>
      <c r="AY578" s="35">
        <f t="shared" si="368"/>
        <v>3.0011091649386383</v>
      </c>
      <c r="AZ578" s="10">
        <f t="shared" si="369"/>
        <v>-46.473924562386578</v>
      </c>
      <c r="BA578" s="10">
        <f t="shared" si="370"/>
        <v>-180.62917411195858</v>
      </c>
      <c r="BB578" s="10">
        <f t="shared" si="371"/>
        <v>-0.62917411195857653</v>
      </c>
      <c r="BC578" s="37"/>
      <c r="BD578" s="46">
        <f t="shared" si="372"/>
        <v>-46</v>
      </c>
      <c r="BE578" s="46">
        <f t="shared" si="373"/>
        <v>-181</v>
      </c>
      <c r="BF578" s="46">
        <f t="shared" si="374"/>
        <v>-1</v>
      </c>
    </row>
    <row r="579" spans="22:58" x14ac:dyDescent="0.2">
      <c r="V579" s="29">
        <v>6.7500000000000799</v>
      </c>
      <c r="W579" s="36">
        <f t="shared" si="344"/>
        <v>56234132.519045368</v>
      </c>
      <c r="X579" s="30">
        <f t="shared" si="343"/>
        <v>-0.43247621687911453</v>
      </c>
      <c r="Y579" s="31">
        <f t="shared" si="345"/>
        <v>-88.976401052313165</v>
      </c>
      <c r="Z579" s="31">
        <f t="shared" si="346"/>
        <v>-89.997961538188108</v>
      </c>
      <c r="AA579" s="31">
        <f t="shared" si="347"/>
        <v>57.999844955501786</v>
      </c>
      <c r="AB579" s="31">
        <f t="shared" si="348"/>
        <v>-89.927867580564836</v>
      </c>
      <c r="AC579" s="31">
        <f t="shared" si="349"/>
        <v>23.651740125554774</v>
      </c>
      <c r="AD579" s="31">
        <f t="shared" si="350"/>
        <v>86.234277268789853</v>
      </c>
      <c r="AE579" s="31">
        <f t="shared" si="351"/>
        <v>-7.7572921881357146</v>
      </c>
      <c r="AF579" s="31">
        <f t="shared" si="352"/>
        <v>-93.691551849963091</v>
      </c>
      <c r="AG579" s="31">
        <f t="shared" si="340"/>
        <v>92.110410468749379</v>
      </c>
      <c r="AH579" s="31">
        <f t="shared" si="353"/>
        <v>-158.22530222795061</v>
      </c>
      <c r="AI579" s="31">
        <f t="shared" si="354"/>
        <v>-89.999999297158297</v>
      </c>
      <c r="AJ579" s="31">
        <f t="shared" si="355"/>
        <v>82.209454682405323</v>
      </c>
      <c r="AK579" s="31">
        <f t="shared" si="356"/>
        <v>89.995557270222477</v>
      </c>
      <c r="AL579" s="32">
        <f t="shared" si="357"/>
        <v>-51.751908763836809</v>
      </c>
      <c r="AM579" s="31">
        <f t="shared" si="358"/>
        <v>-89.851909336893939</v>
      </c>
      <c r="AN579" s="31">
        <f t="shared" si="359"/>
        <v>-35.657345840632715</v>
      </c>
      <c r="AO579" s="31">
        <f t="shared" si="360"/>
        <v>-89.856351363829759</v>
      </c>
      <c r="AP579" s="30">
        <f t="shared" si="341"/>
        <v>23.609121289162623</v>
      </c>
      <c r="AQ579" s="30">
        <f t="shared" si="342"/>
        <v>-26.68237036067254</v>
      </c>
      <c r="AR579" s="31">
        <f t="shared" si="361"/>
        <v>-46.487887100278343</v>
      </c>
      <c r="AS579" s="33">
        <f t="shared" si="362"/>
        <v>-183.54790321379284</v>
      </c>
      <c r="AT579" s="31">
        <f t="shared" si="363"/>
        <v>1.3725819669444301E-2</v>
      </c>
      <c r="AU579" s="31">
        <f t="shared" si="364"/>
        <v>3.2202177038952895</v>
      </c>
      <c r="AV579" s="32">
        <f t="shared" si="365"/>
        <v>-2.9511157839627506E-5</v>
      </c>
      <c r="AW579" s="31">
        <f t="shared" si="366"/>
        <v>-0.14935623430827921</v>
      </c>
      <c r="AX579" s="34">
        <f t="shared" si="367"/>
        <v>1.3696308511604673E-2</v>
      </c>
      <c r="AY579" s="35">
        <f t="shared" si="368"/>
        <v>3.0708614695870105</v>
      </c>
      <c r="AZ579" s="10">
        <f t="shared" si="369"/>
        <v>-46.474190791766738</v>
      </c>
      <c r="BA579" s="10">
        <f t="shared" si="370"/>
        <v>-180.47704174420582</v>
      </c>
      <c r="BB579" s="10">
        <f t="shared" si="371"/>
        <v>-0.47704174420582035</v>
      </c>
      <c r="BC579" s="48"/>
      <c r="BD579" s="46">
        <f t="shared" si="372"/>
        <v>-46</v>
      </c>
      <c r="BE579" s="46">
        <f t="shared" si="373"/>
        <v>-180</v>
      </c>
      <c r="BF579" s="46">
        <f t="shared" si="374"/>
        <v>0</v>
      </c>
    </row>
    <row r="580" spans="22:58" x14ac:dyDescent="0.2">
      <c r="V580" s="29">
        <v>6.7600000000000797</v>
      </c>
      <c r="W580" s="38">
        <f t="shared" si="344"/>
        <v>57543993.733726382</v>
      </c>
      <c r="X580" s="30">
        <f t="shared" si="343"/>
        <v>-0.43247621687911453</v>
      </c>
      <c r="Y580" s="31">
        <f t="shared" si="345"/>
        <v>-89.176401052065742</v>
      </c>
      <c r="Z580" s="31">
        <f t="shared" si="346"/>
        <v>-89.998007939243891</v>
      </c>
      <c r="AA580" s="31">
        <f t="shared" si="347"/>
        <v>58.199844645700018</v>
      </c>
      <c r="AB580" s="31">
        <f t="shared" si="348"/>
        <v>-89.929509513214214</v>
      </c>
      <c r="AC580" s="31">
        <f t="shared" si="349"/>
        <v>23.850896914059085</v>
      </c>
      <c r="AD580" s="31">
        <f t="shared" si="350"/>
        <v>86.319757275628305</v>
      </c>
      <c r="AE580" s="31">
        <f t="shared" si="351"/>
        <v>-7.5581357091857484</v>
      </c>
      <c r="AF580" s="31">
        <f t="shared" si="352"/>
        <v>-93.607760176829814</v>
      </c>
      <c r="AG580" s="31">
        <f t="shared" ref="AG580:AG643" si="375">DC_gain_comp</f>
        <v>92.110410468749379</v>
      </c>
      <c r="AH580" s="31">
        <f t="shared" si="353"/>
        <v>-158.4253022279506</v>
      </c>
      <c r="AI580" s="31">
        <f t="shared" si="354"/>
        <v>-89.999999313156934</v>
      </c>
      <c r="AJ580" s="31">
        <f t="shared" si="355"/>
        <v>82.409454681230102</v>
      </c>
      <c r="AK580" s="31">
        <f t="shared" si="356"/>
        <v>89.99565839909836</v>
      </c>
      <c r="AL580" s="32">
        <f t="shared" si="357"/>
        <v>-51.951907458034114</v>
      </c>
      <c r="AM580" s="31">
        <f t="shared" si="358"/>
        <v>-89.855280277432328</v>
      </c>
      <c r="AN580" s="31">
        <f t="shared" si="359"/>
        <v>-35.857344536005229</v>
      </c>
      <c r="AO580" s="31">
        <f t="shared" si="360"/>
        <v>-89.859621191490902</v>
      </c>
      <c r="AP580" s="30">
        <f t="shared" ref="AP580:AP643" si="376">-20*LOG(GmPS*Rsns)</f>
        <v>23.609121289162623</v>
      </c>
      <c r="AQ580" s="30">
        <f t="shared" ref="AQ580:AQ643" si="377">20*LOG(Vref/Vout)</f>
        <v>-26.68237036067254</v>
      </c>
      <c r="AR580" s="31">
        <f t="shared" si="361"/>
        <v>-46.488729316700898</v>
      </c>
      <c r="AS580" s="33">
        <f t="shared" si="362"/>
        <v>-183.46738136832073</v>
      </c>
      <c r="AT580" s="31">
        <f t="shared" si="363"/>
        <v>1.43716284535067E-2</v>
      </c>
      <c r="AU580" s="31">
        <f t="shared" si="364"/>
        <v>3.2950628069833061</v>
      </c>
      <c r="AV580" s="32">
        <f t="shared" si="365"/>
        <v>-3.0901970910115917E-5</v>
      </c>
      <c r="AW580" s="31">
        <f t="shared" si="366"/>
        <v>-0.1528351716061099</v>
      </c>
      <c r="AX580" s="34">
        <f t="shared" si="367"/>
        <v>1.4340726482596584E-2</v>
      </c>
      <c r="AY580" s="35">
        <f t="shared" si="368"/>
        <v>3.1422276353771963</v>
      </c>
      <c r="AZ580" s="10">
        <f t="shared" si="369"/>
        <v>-46.474388590218304</v>
      </c>
      <c r="BA580" s="10">
        <f t="shared" si="370"/>
        <v>-180.32515373294353</v>
      </c>
      <c r="BB580" s="10">
        <f t="shared" si="371"/>
        <v>-0.32515373294353367</v>
      </c>
      <c r="BC580" s="37"/>
      <c r="BD580" s="46">
        <f t="shared" si="372"/>
        <v>-46</v>
      </c>
      <c r="BE580" s="46">
        <f t="shared" si="373"/>
        <v>-180</v>
      </c>
      <c r="BF580" s="46">
        <f t="shared" si="374"/>
        <v>0</v>
      </c>
    </row>
    <row r="581" spans="22:58" x14ac:dyDescent="0.2">
      <c r="V581" s="29">
        <v>6.7700000000000804</v>
      </c>
      <c r="W581" s="38">
        <f t="shared" si="344"/>
        <v>58884365.535569832</v>
      </c>
      <c r="X581" s="30">
        <f t="shared" ref="X581:X644" si="378">DC_gain_power</f>
        <v>-0.43247621687911453</v>
      </c>
      <c r="Y581" s="31">
        <f t="shared" si="345"/>
        <v>-89.376401051829447</v>
      </c>
      <c r="Z581" s="31">
        <f t="shared" si="346"/>
        <v>-89.998053284082673</v>
      </c>
      <c r="AA581" s="31">
        <f t="shared" si="347"/>
        <v>58.399844349841608</v>
      </c>
      <c r="AB581" s="31">
        <f t="shared" si="348"/>
        <v>-89.931114071025377</v>
      </c>
      <c r="AC581" s="31">
        <f t="shared" si="349"/>
        <v>24.050091500475141</v>
      </c>
      <c r="AD581" s="31">
        <f t="shared" si="350"/>
        <v>86.403307375294744</v>
      </c>
      <c r="AE581" s="31">
        <f t="shared" si="351"/>
        <v>-7.358941418391808</v>
      </c>
      <c r="AF581" s="31">
        <f t="shared" si="352"/>
        <v>-93.525859979813319</v>
      </c>
      <c r="AG581" s="31">
        <f t="shared" si="375"/>
        <v>92.110410468749379</v>
      </c>
      <c r="AH581" s="31">
        <f t="shared" si="353"/>
        <v>-158.62530222795061</v>
      </c>
      <c r="AI581" s="31">
        <f t="shared" si="354"/>
        <v>-89.99999932879139</v>
      </c>
      <c r="AJ581" s="31">
        <f t="shared" si="355"/>
        <v>82.60945468010776</v>
      </c>
      <c r="AK581" s="31">
        <f t="shared" si="356"/>
        <v>89.995757226000009</v>
      </c>
      <c r="AL581" s="32">
        <f t="shared" si="357"/>
        <v>-52.151906211001851</v>
      </c>
      <c r="AM581" s="31">
        <f t="shared" si="358"/>
        <v>-89.858574486964159</v>
      </c>
      <c r="AN581" s="31">
        <f t="shared" si="359"/>
        <v>-36.057343290095325</v>
      </c>
      <c r="AO581" s="31">
        <f t="shared" si="360"/>
        <v>-89.862816589755539</v>
      </c>
      <c r="AP581" s="30">
        <f t="shared" si="376"/>
        <v>23.609121289162623</v>
      </c>
      <c r="AQ581" s="30">
        <f t="shared" si="377"/>
        <v>-26.68237036067254</v>
      </c>
      <c r="AR581" s="31">
        <f t="shared" si="361"/>
        <v>-46.489533779997046</v>
      </c>
      <c r="AS581" s="33">
        <f t="shared" si="362"/>
        <v>-183.38867656956887</v>
      </c>
      <c r="AT581" s="31">
        <f t="shared" si="363"/>
        <v>1.5047770354435268E-2</v>
      </c>
      <c r="AU581" s="31">
        <f t="shared" si="364"/>
        <v>3.3716396219890252</v>
      </c>
      <c r="AV581" s="32">
        <f t="shared" si="365"/>
        <v>-3.2358330505497947E-5</v>
      </c>
      <c r="AW581" s="31">
        <f t="shared" si="366"/>
        <v>-0.15639514259673401</v>
      </c>
      <c r="AX581" s="34">
        <f t="shared" si="367"/>
        <v>1.501541202392977E-2</v>
      </c>
      <c r="AY581" s="35">
        <f t="shared" si="368"/>
        <v>3.2152444793922914</v>
      </c>
      <c r="AZ581" s="10">
        <f t="shared" si="369"/>
        <v>-46.474518367973118</v>
      </c>
      <c r="BA581" s="10">
        <f t="shared" si="370"/>
        <v>-180.17343209017659</v>
      </c>
      <c r="BB581" s="10">
        <f t="shared" si="371"/>
        <v>-0.17343209017658978</v>
      </c>
      <c r="BC581" s="37"/>
      <c r="BD581" s="46">
        <f t="shared" si="372"/>
        <v>-46</v>
      </c>
      <c r="BE581" s="46">
        <f t="shared" si="373"/>
        <v>-180</v>
      </c>
      <c r="BF581" s="46">
        <f t="shared" si="374"/>
        <v>0</v>
      </c>
    </row>
    <row r="582" spans="22:58" x14ac:dyDescent="0.2">
      <c r="V582" s="29">
        <v>6.7800000000000802</v>
      </c>
      <c r="W582" s="36">
        <f t="shared" si="344"/>
        <v>60255958.607446961</v>
      </c>
      <c r="X582" s="30">
        <f t="shared" si="378"/>
        <v>-0.43247621687911453</v>
      </c>
      <c r="Y582" s="31">
        <f t="shared" si="345"/>
        <v>-89.57640105160381</v>
      </c>
      <c r="Z582" s="31">
        <f t="shared" si="346"/>
        <v>-89.998097596746931</v>
      </c>
      <c r="AA582" s="31">
        <f t="shared" si="347"/>
        <v>58.599844067298996</v>
      </c>
      <c r="AB582" s="31">
        <f t="shared" si="348"/>
        <v>-89.932682104746036</v>
      </c>
      <c r="AC582" s="31">
        <f t="shared" si="349"/>
        <v>24.249322197014706</v>
      </c>
      <c r="AD582" s="31">
        <f t="shared" si="350"/>
        <v>86.484970445056916</v>
      </c>
      <c r="AE582" s="31">
        <f t="shared" si="351"/>
        <v>-7.1597110041692176</v>
      </c>
      <c r="AF582" s="31">
        <f t="shared" si="352"/>
        <v>-93.445809256436036</v>
      </c>
      <c r="AG582" s="31">
        <f t="shared" si="375"/>
        <v>92.110410468749379</v>
      </c>
      <c r="AH582" s="31">
        <f t="shared" si="353"/>
        <v>-158.8253022279506</v>
      </c>
      <c r="AI582" s="31">
        <f t="shared" si="354"/>
        <v>-89.999999344069963</v>
      </c>
      <c r="AJ582" s="31">
        <f t="shared" si="355"/>
        <v>82.809454679035937</v>
      </c>
      <c r="AK582" s="31">
        <f t="shared" si="356"/>
        <v>89.995853803326781</v>
      </c>
      <c r="AL582" s="32">
        <f t="shared" si="357"/>
        <v>-52.351905020094954</v>
      </c>
      <c r="AM582" s="31">
        <f t="shared" si="358"/>
        <v>-89.861793712035791</v>
      </c>
      <c r="AN582" s="31">
        <f t="shared" si="359"/>
        <v>-36.257342100260239</v>
      </c>
      <c r="AO582" s="31">
        <f t="shared" si="360"/>
        <v>-89.865939252778972</v>
      </c>
      <c r="AP582" s="30">
        <f t="shared" si="376"/>
        <v>23.609121289162623</v>
      </c>
      <c r="AQ582" s="30">
        <f t="shared" si="377"/>
        <v>-26.68237036067254</v>
      </c>
      <c r="AR582" s="31">
        <f t="shared" si="361"/>
        <v>-46.490302175939377</v>
      </c>
      <c r="AS582" s="33">
        <f t="shared" si="362"/>
        <v>-183.31174850921502</v>
      </c>
      <c r="AT582" s="31">
        <f t="shared" si="363"/>
        <v>1.575566503424642E-2</v>
      </c>
      <c r="AU582" s="31">
        <f t="shared" si="364"/>
        <v>3.4499876560339242</v>
      </c>
      <c r="AV582" s="32">
        <f t="shared" si="365"/>
        <v>-3.3883325691323995E-5</v>
      </c>
      <c r="AW582" s="31">
        <f t="shared" si="366"/>
        <v>-0.16003803471388217</v>
      </c>
      <c r="AX582" s="34">
        <f t="shared" si="367"/>
        <v>1.5721781708555097E-2</v>
      </c>
      <c r="AY582" s="35">
        <f t="shared" si="368"/>
        <v>3.2899496213200421</v>
      </c>
      <c r="AZ582" s="10">
        <f t="shared" si="369"/>
        <v>-46.47458039423082</v>
      </c>
      <c r="BA582" s="10">
        <f t="shared" si="370"/>
        <v>-180.02179888789499</v>
      </c>
      <c r="BB582" s="10">
        <f t="shared" si="371"/>
        <v>-2.1798887894988184E-2</v>
      </c>
      <c r="BC582" s="48"/>
      <c r="BD582" s="46">
        <f t="shared" si="372"/>
        <v>-46</v>
      </c>
      <c r="BE582" s="46">
        <f t="shared" si="373"/>
        <v>-180</v>
      </c>
      <c r="BF582" s="46">
        <f t="shared" si="374"/>
        <v>0</v>
      </c>
    </row>
    <row r="583" spans="22:58" x14ac:dyDescent="0.2">
      <c r="V583" s="29">
        <v>6.79000000000008</v>
      </c>
      <c r="W583" s="38">
        <f t="shared" si="344"/>
        <v>61659500.186159655</v>
      </c>
      <c r="X583" s="30">
        <f t="shared" si="378"/>
        <v>-0.43247621687911453</v>
      </c>
      <c r="Y583" s="31">
        <f t="shared" si="345"/>
        <v>-89.776401051388319</v>
      </c>
      <c r="Z583" s="31">
        <f t="shared" si="346"/>
        <v>-89.998140900731812</v>
      </c>
      <c r="AA583" s="31">
        <f t="shared" si="347"/>
        <v>58.799843797472882</v>
      </c>
      <c r="AB583" s="31">
        <f t="shared" si="348"/>
        <v>-89.934214445758997</v>
      </c>
      <c r="AC583" s="31">
        <f t="shared" si="349"/>
        <v>24.448587390680277</v>
      </c>
      <c r="AD583" s="31">
        <f t="shared" si="350"/>
        <v>86.564788455850817</v>
      </c>
      <c r="AE583" s="31">
        <f t="shared" si="351"/>
        <v>-6.96044608011427</v>
      </c>
      <c r="AF583" s="31">
        <f t="shared" si="352"/>
        <v>-93.367566890639978</v>
      </c>
      <c r="AG583" s="31">
        <f t="shared" si="375"/>
        <v>92.110410468749379</v>
      </c>
      <c r="AH583" s="31">
        <f t="shared" si="353"/>
        <v>-159.02530222795062</v>
      </c>
      <c r="AI583" s="31">
        <f t="shared" si="354"/>
        <v>-89.999999359000753</v>
      </c>
      <c r="AJ583" s="31">
        <f t="shared" si="355"/>
        <v>83.009454678012361</v>
      </c>
      <c r="AK583" s="31">
        <f t="shared" si="356"/>
        <v>89.995948182285204</v>
      </c>
      <c r="AL583" s="32">
        <f t="shared" si="357"/>
        <v>-52.5519038827874</v>
      </c>
      <c r="AM583" s="31">
        <f t="shared" si="358"/>
        <v>-89.864939659441589</v>
      </c>
      <c r="AN583" s="31">
        <f t="shared" si="359"/>
        <v>-36.457340963976279</v>
      </c>
      <c r="AO583" s="31">
        <f t="shared" si="360"/>
        <v>-89.868990836157138</v>
      </c>
      <c r="AP583" s="30">
        <f t="shared" si="376"/>
        <v>23.609121289162623</v>
      </c>
      <c r="AQ583" s="30">
        <f t="shared" si="377"/>
        <v>-26.68237036067254</v>
      </c>
      <c r="AR583" s="31">
        <f t="shared" si="361"/>
        <v>-46.491036115600465</v>
      </c>
      <c r="AS583" s="33">
        <f t="shared" si="362"/>
        <v>-183.23655772679712</v>
      </c>
      <c r="AT583" s="31">
        <f t="shared" si="363"/>
        <v>1.6496798112209381E-2</v>
      </c>
      <c r="AU583" s="31">
        <f t="shared" si="364"/>
        <v>3.5301472776165284</v>
      </c>
      <c r="AV583" s="32">
        <f t="shared" si="365"/>
        <v>-3.5480191111397899E-5</v>
      </c>
      <c r="AW583" s="31">
        <f t="shared" si="366"/>
        <v>-0.1637657793492962</v>
      </c>
      <c r="AX583" s="34">
        <f t="shared" si="367"/>
        <v>1.6461317921097982E-2</v>
      </c>
      <c r="AY583" s="35">
        <f t="shared" si="368"/>
        <v>3.366381498267232</v>
      </c>
      <c r="AZ583" s="10">
        <f t="shared" si="369"/>
        <v>-46.474574797679367</v>
      </c>
      <c r="BA583" s="10">
        <f t="shared" si="370"/>
        <v>-179.87017622852989</v>
      </c>
      <c r="BB583" s="10">
        <f t="shared" si="371"/>
        <v>0.12982377147011448</v>
      </c>
      <c r="BC583" s="37"/>
      <c r="BD583" s="46">
        <f t="shared" si="372"/>
        <v>-46</v>
      </c>
      <c r="BE583" s="46">
        <f t="shared" si="373"/>
        <v>-180</v>
      </c>
      <c r="BF583" s="46">
        <f t="shared" si="374"/>
        <v>0</v>
      </c>
    </row>
    <row r="584" spans="22:58" x14ac:dyDescent="0.2">
      <c r="V584" s="29">
        <v>6.8000000000000798</v>
      </c>
      <c r="W584" s="38">
        <f t="shared" si="344"/>
        <v>63095734.448031031</v>
      </c>
      <c r="X584" s="30">
        <f t="shared" si="378"/>
        <v>-0.43247621687911453</v>
      </c>
      <c r="Y584" s="31">
        <f t="shared" si="345"/>
        <v>-89.976401051182521</v>
      </c>
      <c r="Z584" s="31">
        <f t="shared" si="346"/>
        <v>-89.998183218997639</v>
      </c>
      <c r="AA584" s="31">
        <f t="shared" si="347"/>
        <v>58.99984353979093</v>
      </c>
      <c r="AB584" s="31">
        <f t="shared" si="348"/>
        <v>-89.935711906523011</v>
      </c>
      <c r="AC584" s="31">
        <f t="shared" si="349"/>
        <v>24.647885540001283</v>
      </c>
      <c r="AD584" s="31">
        <f t="shared" si="350"/>
        <v>86.642802488325245</v>
      </c>
      <c r="AE584" s="31">
        <f t="shared" si="351"/>
        <v>-6.7611481882694164</v>
      </c>
      <c r="AF584" s="31">
        <f t="shared" si="352"/>
        <v>-93.291092637195405</v>
      </c>
      <c r="AG584" s="31">
        <f t="shared" si="375"/>
        <v>92.110410468749379</v>
      </c>
      <c r="AH584" s="31">
        <f t="shared" si="353"/>
        <v>-159.22530222795061</v>
      </c>
      <c r="AI584" s="31">
        <f t="shared" si="354"/>
        <v>-89.999999373591677</v>
      </c>
      <c r="AJ584" s="31">
        <f t="shared" si="355"/>
        <v>83.209454677034842</v>
      </c>
      <c r="AK584" s="31">
        <f t="shared" si="356"/>
        <v>89.996040412916273</v>
      </c>
      <c r="AL584" s="32">
        <f t="shared" si="357"/>
        <v>-52.751902796666826</v>
      </c>
      <c r="AM584" s="31">
        <f t="shared" si="358"/>
        <v>-89.868013997128628</v>
      </c>
      <c r="AN584" s="31">
        <f t="shared" si="359"/>
        <v>-36.657339878833213</v>
      </c>
      <c r="AO584" s="31">
        <f t="shared" si="360"/>
        <v>-89.871972957804033</v>
      </c>
      <c r="AP584" s="30">
        <f t="shared" si="376"/>
        <v>23.609121289162623</v>
      </c>
      <c r="AQ584" s="30">
        <f t="shared" si="377"/>
        <v>-26.68237036067254</v>
      </c>
      <c r="AR584" s="31">
        <f t="shared" si="361"/>
        <v>-46.49173713861255</v>
      </c>
      <c r="AS584" s="33">
        <f t="shared" si="362"/>
        <v>-183.16306559499944</v>
      </c>
      <c r="AT584" s="31">
        <f t="shared" si="363"/>
        <v>1.7272724182513126E-2</v>
      </c>
      <c r="AU584" s="31">
        <f t="shared" si="364"/>
        <v>3.6121597325239847</v>
      </c>
      <c r="AV584" s="32">
        <f t="shared" si="365"/>
        <v>-3.7152313850350154E-5</v>
      </c>
      <c r="AW584" s="31">
        <f t="shared" si="366"/>
        <v>-0.16758035287621589</v>
      </c>
      <c r="AX584" s="34">
        <f t="shared" si="367"/>
        <v>1.7235571868662775E-2</v>
      </c>
      <c r="AY584" s="35">
        <f t="shared" si="368"/>
        <v>3.4445793796477688</v>
      </c>
      <c r="AZ584" s="10">
        <f t="shared" si="369"/>
        <v>-46.474501566743889</v>
      </c>
      <c r="BA584" s="10">
        <f t="shared" si="370"/>
        <v>-179.71848621535167</v>
      </c>
      <c r="BB584" s="10">
        <f t="shared" si="371"/>
        <v>0.28151378464832533</v>
      </c>
      <c r="BC584" s="37"/>
      <c r="BD584" s="46">
        <f t="shared" si="372"/>
        <v>-46</v>
      </c>
      <c r="BE584" s="46">
        <f t="shared" si="373"/>
        <v>-180</v>
      </c>
      <c r="BF584" s="46">
        <f t="shared" si="374"/>
        <v>0</v>
      </c>
    </row>
    <row r="585" spans="22:58" x14ac:dyDescent="0.2">
      <c r="V585" s="29">
        <v>6.8100000000000804</v>
      </c>
      <c r="W585" s="36">
        <f t="shared" si="344"/>
        <v>64565422.903477632</v>
      </c>
      <c r="X585" s="30">
        <f t="shared" si="378"/>
        <v>-0.43247621687911453</v>
      </c>
      <c r="Y585" s="31">
        <f t="shared" si="345"/>
        <v>-90.176401050986016</v>
      </c>
      <c r="Z585" s="31">
        <f t="shared" si="346"/>
        <v>-89.998224573982142</v>
      </c>
      <c r="AA585" s="31">
        <f t="shared" si="347"/>
        <v>59.199843293706572</v>
      </c>
      <c r="AB585" s="31">
        <f t="shared" si="348"/>
        <v>-89.937175281003377</v>
      </c>
      <c r="AC585" s="31">
        <f t="shared" si="349"/>
        <v>24.847215171908225</v>
      </c>
      <c r="AD585" s="31">
        <f t="shared" si="350"/>
        <v>86.719052748820133</v>
      </c>
      <c r="AE585" s="31">
        <f t="shared" si="351"/>
        <v>-6.561818802250329</v>
      </c>
      <c r="AF585" s="31">
        <f t="shared" si="352"/>
        <v>-93.216347106165387</v>
      </c>
      <c r="AG585" s="31">
        <f t="shared" si="375"/>
        <v>92.110410468749379</v>
      </c>
      <c r="AH585" s="31">
        <f t="shared" si="353"/>
        <v>-159.42530222795062</v>
      </c>
      <c r="AI585" s="31">
        <f t="shared" si="354"/>
        <v>-89.999999387850465</v>
      </c>
      <c r="AJ585" s="31">
        <f t="shared" si="355"/>
        <v>83.409454676101333</v>
      </c>
      <c r="AK585" s="31">
        <f t="shared" si="356"/>
        <v>89.996130544121897</v>
      </c>
      <c r="AL585" s="32">
        <f t="shared" si="357"/>
        <v>-52.951901759429497</v>
      </c>
      <c r="AM585" s="31">
        <f t="shared" si="358"/>
        <v>-89.871018355080565</v>
      </c>
      <c r="AN585" s="31">
        <f t="shared" si="359"/>
        <v>-36.857338842529408</v>
      </c>
      <c r="AO585" s="31">
        <f t="shared" si="360"/>
        <v>-89.874887198809134</v>
      </c>
      <c r="AP585" s="30">
        <f t="shared" si="376"/>
        <v>23.609121289162623</v>
      </c>
      <c r="AQ585" s="30">
        <f t="shared" si="377"/>
        <v>-26.68237036067254</v>
      </c>
      <c r="AR585" s="31">
        <f t="shared" si="361"/>
        <v>-46.492406716289651</v>
      </c>
      <c r="AS585" s="33">
        <f t="shared" si="362"/>
        <v>-183.09123430497453</v>
      </c>
      <c r="AT585" s="31">
        <f t="shared" si="363"/>
        <v>1.808506996546886E-2</v>
      </c>
      <c r="AU585" s="31">
        <f t="shared" si="364"/>
        <v>3.6960671598242234</v>
      </c>
      <c r="AV585" s="32">
        <f t="shared" si="365"/>
        <v>-3.8903240617372757E-5</v>
      </c>
      <c r="AW585" s="31">
        <f t="shared" si="366"/>
        <v>-0.17148377769667536</v>
      </c>
      <c r="AX585" s="34">
        <f t="shared" si="367"/>
        <v>1.8046166724851487E-2</v>
      </c>
      <c r="AY585" s="35">
        <f t="shared" si="368"/>
        <v>3.5245833821275481</v>
      </c>
      <c r="AZ585" s="10">
        <f t="shared" si="369"/>
        <v>-46.4743605495648</v>
      </c>
      <c r="BA585" s="10">
        <f t="shared" si="370"/>
        <v>-179.56665092284697</v>
      </c>
      <c r="BB585" s="10">
        <f t="shared" si="371"/>
        <v>0.43334907715302506</v>
      </c>
      <c r="BC585" s="48"/>
      <c r="BD585" s="46">
        <f t="shared" si="372"/>
        <v>-46</v>
      </c>
      <c r="BE585" s="46">
        <f t="shared" si="373"/>
        <v>-180</v>
      </c>
      <c r="BF585" s="46">
        <f t="shared" si="374"/>
        <v>0</v>
      </c>
    </row>
    <row r="586" spans="22:58" x14ac:dyDescent="0.2">
      <c r="V586" s="29">
        <v>6.8200000000000802</v>
      </c>
      <c r="W586" s="38">
        <f t="shared" si="344"/>
        <v>66069344.800771847</v>
      </c>
      <c r="X586" s="30">
        <f t="shared" si="378"/>
        <v>-0.43247621687911453</v>
      </c>
      <c r="Y586" s="31">
        <f t="shared" si="345"/>
        <v>-90.376401050798307</v>
      </c>
      <c r="Z586" s="31">
        <f t="shared" si="346"/>
        <v>-89.998264987612274</v>
      </c>
      <c r="AA586" s="31">
        <f t="shared" si="347"/>
        <v>59.399843058697797</v>
      </c>
      <c r="AB586" s="31">
        <f t="shared" si="348"/>
        <v>-89.938605345093009</v>
      </c>
      <c r="AC586" s="31">
        <f t="shared" si="349"/>
        <v>25.046574878739328</v>
      </c>
      <c r="AD586" s="31">
        <f t="shared" si="350"/>
        <v>86.793578585261216</v>
      </c>
      <c r="AE586" s="31">
        <f t="shared" si="351"/>
        <v>-6.3624593302402914</v>
      </c>
      <c r="AF586" s="31">
        <f t="shared" si="352"/>
        <v>-93.143291747444053</v>
      </c>
      <c r="AG586" s="31">
        <f t="shared" si="375"/>
        <v>92.110410468749379</v>
      </c>
      <c r="AH586" s="31">
        <f t="shared" si="353"/>
        <v>-159.62530222795061</v>
      </c>
      <c r="AI586" s="31">
        <f t="shared" si="354"/>
        <v>-89.999999401784692</v>
      </c>
      <c r="AJ586" s="31">
        <f t="shared" si="355"/>
        <v>83.609454675209832</v>
      </c>
      <c r="AK586" s="31">
        <f t="shared" si="356"/>
        <v>89.996218623690808</v>
      </c>
      <c r="AL586" s="32">
        <f t="shared" si="357"/>
        <v>-53.151900768875279</v>
      </c>
      <c r="AM586" s="31">
        <f t="shared" si="358"/>
        <v>-89.873954326181632</v>
      </c>
      <c r="AN586" s="31">
        <f t="shared" si="359"/>
        <v>-37.057337852866681</v>
      </c>
      <c r="AO586" s="31">
        <f t="shared" si="360"/>
        <v>-89.877735104275516</v>
      </c>
      <c r="AP586" s="30">
        <f t="shared" si="376"/>
        <v>23.609121289162623</v>
      </c>
      <c r="AQ586" s="30">
        <f t="shared" si="377"/>
        <v>-26.68237036067254</v>
      </c>
      <c r="AR586" s="31">
        <f t="shared" si="361"/>
        <v>-46.493046254616885</v>
      </c>
      <c r="AS586" s="33">
        <f t="shared" si="362"/>
        <v>-183.02102685171957</v>
      </c>
      <c r="AT586" s="31">
        <f t="shared" si="363"/>
        <v>1.8935537597765645E-2</v>
      </c>
      <c r="AU586" s="31">
        <f t="shared" si="364"/>
        <v>3.7819126079206269</v>
      </c>
      <c r="AV586" s="32">
        <f t="shared" si="365"/>
        <v>-4.0736685263655496E-5</v>
      </c>
      <c r="AW586" s="31">
        <f t="shared" si="366"/>
        <v>-0.1754781233131604</v>
      </c>
      <c r="AX586" s="34">
        <f t="shared" si="367"/>
        <v>1.889480091250199E-2</v>
      </c>
      <c r="AY586" s="35">
        <f t="shared" si="368"/>
        <v>3.6064344846074663</v>
      </c>
      <c r="AZ586" s="10">
        <f t="shared" si="369"/>
        <v>-46.474151453704387</v>
      </c>
      <c r="BA586" s="10">
        <f t="shared" si="370"/>
        <v>-179.41459236711211</v>
      </c>
      <c r="BB586" s="10">
        <f t="shared" si="371"/>
        <v>0.58540763288789321</v>
      </c>
      <c r="BC586" s="37"/>
      <c r="BD586" s="46">
        <f t="shared" si="372"/>
        <v>-46</v>
      </c>
      <c r="BE586" s="46">
        <f t="shared" si="373"/>
        <v>-179</v>
      </c>
      <c r="BF586" s="46">
        <f t="shared" si="374"/>
        <v>1</v>
      </c>
    </row>
    <row r="587" spans="22:58" x14ac:dyDescent="0.2">
      <c r="V587" s="29">
        <v>6.83000000000008</v>
      </c>
      <c r="W587" s="38">
        <f t="shared" si="344"/>
        <v>67608297.539210707</v>
      </c>
      <c r="X587" s="30">
        <f t="shared" si="378"/>
        <v>-0.43247621687911453</v>
      </c>
      <c r="Y587" s="31">
        <f t="shared" si="345"/>
        <v>-90.576401050619069</v>
      </c>
      <c r="Z587" s="31">
        <f t="shared" si="346"/>
        <v>-89.99830448131587</v>
      </c>
      <c r="AA587" s="31">
        <f t="shared" si="347"/>
        <v>59.599842834266155</v>
      </c>
      <c r="AB587" s="31">
        <f t="shared" si="348"/>
        <v>-89.940002857023657</v>
      </c>
      <c r="AC587" s="31">
        <f t="shared" si="349"/>
        <v>25.245963315374706</v>
      </c>
      <c r="AD587" s="31">
        <f t="shared" si="350"/>
        <v>86.866418502954886</v>
      </c>
      <c r="AE587" s="31">
        <f t="shared" si="351"/>
        <v>-6.1630711178573172</v>
      </c>
      <c r="AF587" s="31">
        <f t="shared" si="352"/>
        <v>-93.071888835384655</v>
      </c>
      <c r="AG587" s="31">
        <f t="shared" si="375"/>
        <v>92.110410468749379</v>
      </c>
      <c r="AH587" s="31">
        <f t="shared" si="353"/>
        <v>-159.8253022279506</v>
      </c>
      <c r="AI587" s="31">
        <f t="shared" si="354"/>
        <v>-89.999999415401732</v>
      </c>
      <c r="AJ587" s="31">
        <f t="shared" si="355"/>
        <v>83.809454674358435</v>
      </c>
      <c r="AK587" s="31">
        <f t="shared" si="356"/>
        <v>89.996304698323982</v>
      </c>
      <c r="AL587" s="32">
        <f t="shared" si="357"/>
        <v>-53.351899822903157</v>
      </c>
      <c r="AM587" s="31">
        <f t="shared" si="358"/>
        <v>-89.876823467060859</v>
      </c>
      <c r="AN587" s="31">
        <f t="shared" si="359"/>
        <v>-37.257336907745945</v>
      </c>
      <c r="AO587" s="31">
        <f t="shared" si="360"/>
        <v>-89.880518184138609</v>
      </c>
      <c r="AP587" s="30">
        <f t="shared" si="376"/>
        <v>23.609121289162623</v>
      </c>
      <c r="AQ587" s="30">
        <f t="shared" si="377"/>
        <v>-26.68237036067254</v>
      </c>
      <c r="AR587" s="31">
        <f t="shared" si="361"/>
        <v>-46.493657097113186</v>
      </c>
      <c r="AS587" s="33">
        <f t="shared" si="362"/>
        <v>-182.95240701952326</v>
      </c>
      <c r="AT587" s="31">
        <f t="shared" si="363"/>
        <v>1.9825908067426092E-2</v>
      </c>
      <c r="AU587" s="31">
        <f t="shared" si="364"/>
        <v>3.8697400506495447</v>
      </c>
      <c r="AV587" s="32">
        <f t="shared" si="365"/>
        <v>-4.2656536663422475E-5</v>
      </c>
      <c r="AW587" s="31">
        <f t="shared" si="366"/>
        <v>-0.17956550742519614</v>
      </c>
      <c r="AX587" s="34">
        <f t="shared" si="367"/>
        <v>1.9783251530762668E-2</v>
      </c>
      <c r="AY587" s="35">
        <f t="shared" si="368"/>
        <v>3.6901745432243485</v>
      </c>
      <c r="AZ587" s="10">
        <f t="shared" si="369"/>
        <v>-46.473873845582425</v>
      </c>
      <c r="BA587" s="10">
        <f t="shared" si="370"/>
        <v>-179.26223247629892</v>
      </c>
      <c r="BB587" s="10">
        <f t="shared" si="371"/>
        <v>0.73776752370108056</v>
      </c>
      <c r="BC587" s="37"/>
      <c r="BD587" s="46">
        <f t="shared" si="372"/>
        <v>-46</v>
      </c>
      <c r="BE587" s="46">
        <f t="shared" si="373"/>
        <v>-179</v>
      </c>
      <c r="BF587" s="46">
        <f t="shared" si="374"/>
        <v>1</v>
      </c>
    </row>
    <row r="588" spans="22:58" x14ac:dyDescent="0.2">
      <c r="V588" s="29">
        <v>6.8400000000000798</v>
      </c>
      <c r="W588" s="36">
        <f t="shared" si="344"/>
        <v>69183097.091906458</v>
      </c>
      <c r="X588" s="30">
        <f t="shared" si="378"/>
        <v>-0.43247621687911453</v>
      </c>
      <c r="Y588" s="31">
        <f t="shared" si="345"/>
        <v>-90.776401050447902</v>
      </c>
      <c r="Z588" s="31">
        <f t="shared" si="346"/>
        <v>-89.998343076033024</v>
      </c>
      <c r="AA588" s="31">
        <f t="shared" si="347"/>
        <v>59.799842619935603</v>
      </c>
      <c r="AB588" s="31">
        <f t="shared" si="348"/>
        <v>-89.941368557767987</v>
      </c>
      <c r="AC588" s="31">
        <f t="shared" si="349"/>
        <v>25.445379196492457</v>
      </c>
      <c r="AD588" s="31">
        <f t="shared" si="350"/>
        <v>86.937610180268393</v>
      </c>
      <c r="AE588" s="31">
        <f t="shared" si="351"/>
        <v>-5.9636554508989512</v>
      </c>
      <c r="AF588" s="31">
        <f t="shared" si="352"/>
        <v>-93.002101453532617</v>
      </c>
      <c r="AG588" s="31">
        <f t="shared" si="375"/>
        <v>92.110410468749379</v>
      </c>
      <c r="AH588" s="31">
        <f t="shared" si="353"/>
        <v>-160.02530222795062</v>
      </c>
      <c r="AI588" s="31">
        <f t="shared" si="354"/>
        <v>-89.999999428708819</v>
      </c>
      <c r="AJ588" s="31">
        <f t="shared" si="355"/>
        <v>84.009454673545378</v>
      </c>
      <c r="AK588" s="31">
        <f t="shared" si="356"/>
        <v>89.996388813659294</v>
      </c>
      <c r="AL588" s="32">
        <f t="shared" si="357"/>
        <v>-53.551898919506584</v>
      </c>
      <c r="AM588" s="31">
        <f t="shared" si="358"/>
        <v>-89.879627298917157</v>
      </c>
      <c r="AN588" s="31">
        <f t="shared" si="359"/>
        <v>-37.457336005162446</v>
      </c>
      <c r="AO588" s="31">
        <f t="shared" si="360"/>
        <v>-89.883237913966681</v>
      </c>
      <c r="AP588" s="30">
        <f t="shared" si="376"/>
        <v>23.609121289162623</v>
      </c>
      <c r="AQ588" s="30">
        <f t="shared" si="377"/>
        <v>-26.68237036067254</v>
      </c>
      <c r="AR588" s="31">
        <f t="shared" si="361"/>
        <v>-46.494240527571321</v>
      </c>
      <c r="AS588" s="33">
        <f t="shared" si="362"/>
        <v>-182.88533936749928</v>
      </c>
      <c r="AT588" s="31">
        <f t="shared" si="363"/>
        <v>2.0758044799310382E-2</v>
      </c>
      <c r="AU588" s="31">
        <f t="shared" si="364"/>
        <v>3.9595944033988197</v>
      </c>
      <c r="AV588" s="32">
        <f t="shared" si="365"/>
        <v>-4.4666866964359239E-5</v>
      </c>
      <c r="AW588" s="31">
        <f t="shared" si="366"/>
        <v>-0.18374809705143527</v>
      </c>
      <c r="AX588" s="34">
        <f t="shared" si="367"/>
        <v>2.0713377932346021E-2</v>
      </c>
      <c r="AY588" s="35">
        <f t="shared" si="368"/>
        <v>3.7758463063473844</v>
      </c>
      <c r="AZ588" s="10">
        <f t="shared" si="369"/>
        <v>-46.473527149638976</v>
      </c>
      <c r="BA588" s="10">
        <f t="shared" si="370"/>
        <v>-179.10949306115191</v>
      </c>
      <c r="BB588" s="10">
        <f t="shared" si="371"/>
        <v>0.89050693884809107</v>
      </c>
      <c r="BC588" s="48"/>
      <c r="BD588" s="46">
        <f t="shared" si="372"/>
        <v>-46</v>
      </c>
      <c r="BE588" s="46">
        <f t="shared" si="373"/>
        <v>-179</v>
      </c>
      <c r="BF588" s="46">
        <f t="shared" si="374"/>
        <v>1</v>
      </c>
    </row>
    <row r="589" spans="22:58" x14ac:dyDescent="0.2">
      <c r="V589" s="29">
        <v>6.8500000000000796</v>
      </c>
      <c r="W589" s="38">
        <f t="shared" si="344"/>
        <v>70794578.438426882</v>
      </c>
      <c r="X589" s="30">
        <f t="shared" si="378"/>
        <v>-0.43247621687911453</v>
      </c>
      <c r="Y589" s="31">
        <f t="shared" si="345"/>
        <v>-90.976401050284437</v>
      </c>
      <c r="Z589" s="31">
        <f t="shared" si="346"/>
        <v>-89.998380792227152</v>
      </c>
      <c r="AA589" s="31">
        <f t="shared" si="347"/>
        <v>59.999842415251486</v>
      </c>
      <c r="AB589" s="31">
        <f t="shared" si="348"/>
        <v>-89.942703171432427</v>
      </c>
      <c r="AC589" s="31">
        <f t="shared" si="349"/>
        <v>25.644821293942272</v>
      </c>
      <c r="AD589" s="31">
        <f t="shared" si="350"/>
        <v>87.007190484182516</v>
      </c>
      <c r="AE589" s="31">
        <f t="shared" si="351"/>
        <v>-5.7642135579697893</v>
      </c>
      <c r="AF589" s="31">
        <f t="shared" si="352"/>
        <v>-92.933893479477078</v>
      </c>
      <c r="AG589" s="31">
        <f t="shared" si="375"/>
        <v>92.110410468749379</v>
      </c>
      <c r="AH589" s="31">
        <f t="shared" si="353"/>
        <v>-160.22530222795064</v>
      </c>
      <c r="AI589" s="31">
        <f t="shared" si="354"/>
        <v>-89.999999441713001</v>
      </c>
      <c r="AJ589" s="31">
        <f t="shared" si="355"/>
        <v>84.209454672768913</v>
      </c>
      <c r="AK589" s="31">
        <f t="shared" si="356"/>
        <v>89.996471014295864</v>
      </c>
      <c r="AL589" s="32">
        <f t="shared" si="357"/>
        <v>-53.751898056769392</v>
      </c>
      <c r="AM589" s="31">
        <f t="shared" si="358"/>
        <v>-89.882367308325499</v>
      </c>
      <c r="AN589" s="31">
        <f t="shared" si="359"/>
        <v>-37.657335143201735</v>
      </c>
      <c r="AO589" s="31">
        <f t="shared" si="360"/>
        <v>-89.885895735742636</v>
      </c>
      <c r="AP589" s="30">
        <f t="shared" si="376"/>
        <v>23.609121289162623</v>
      </c>
      <c r="AQ589" s="30">
        <f t="shared" si="377"/>
        <v>-26.68237036067254</v>
      </c>
      <c r="AR589" s="31">
        <f t="shared" si="361"/>
        <v>-46.494797772681437</v>
      </c>
      <c r="AS589" s="33">
        <f t="shared" si="362"/>
        <v>-182.81978921521971</v>
      </c>
      <c r="AT589" s="31">
        <f t="shared" si="363"/>
        <v>2.173389739718757E-2</v>
      </c>
      <c r="AU589" s="31">
        <f t="shared" si="364"/>
        <v>4.0515215392238693</v>
      </c>
      <c r="AV589" s="32">
        <f t="shared" si="365"/>
        <v>-4.6771940213221694E-5</v>
      </c>
      <c r="AW589" s="31">
        <f t="shared" si="366"/>
        <v>-0.18802810967784633</v>
      </c>
      <c r="AX589" s="34">
        <f t="shared" si="367"/>
        <v>2.1687125456974349E-2</v>
      </c>
      <c r="AY589" s="35">
        <f t="shared" si="368"/>
        <v>3.8634934295460228</v>
      </c>
      <c r="AZ589" s="10">
        <f t="shared" si="369"/>
        <v>-46.473110647224466</v>
      </c>
      <c r="BA589" s="10">
        <f t="shared" si="370"/>
        <v>-178.95629578567369</v>
      </c>
      <c r="BB589" s="10">
        <f t="shared" si="371"/>
        <v>1.0437042143263113</v>
      </c>
      <c r="BC589" s="37"/>
      <c r="BD589" s="46">
        <f t="shared" si="372"/>
        <v>-46</v>
      </c>
      <c r="BE589" s="46">
        <f t="shared" si="373"/>
        <v>-179</v>
      </c>
      <c r="BF589" s="46">
        <f t="shared" si="374"/>
        <v>1</v>
      </c>
    </row>
    <row r="590" spans="22:58" x14ac:dyDescent="0.2">
      <c r="V590" s="29">
        <v>6.8600000000000803</v>
      </c>
      <c r="W590" s="38">
        <f t="shared" si="344"/>
        <v>72443596.007512525</v>
      </c>
      <c r="X590" s="30">
        <f t="shared" si="378"/>
        <v>-0.43247621687911453</v>
      </c>
      <c r="Y590" s="31">
        <f t="shared" si="345"/>
        <v>-91.176401050128334</v>
      </c>
      <c r="Z590" s="31">
        <f t="shared" si="346"/>
        <v>-89.998417649895899</v>
      </c>
      <c r="AA590" s="31">
        <f t="shared" si="347"/>
        <v>60.199842219779697</v>
      </c>
      <c r="AB590" s="31">
        <f t="shared" si="348"/>
        <v>-89.944007405640974</v>
      </c>
      <c r="AC590" s="31">
        <f t="shared" si="349"/>
        <v>25.844288434231505</v>
      </c>
      <c r="AD590" s="31">
        <f t="shared" si="350"/>
        <v>87.075195485704413</v>
      </c>
      <c r="AE590" s="31">
        <f t="shared" si="351"/>
        <v>-5.5647466129962417</v>
      </c>
      <c r="AF590" s="31">
        <f t="shared" si="352"/>
        <v>-92.867229569832475</v>
      </c>
      <c r="AG590" s="31">
        <f t="shared" si="375"/>
        <v>92.110410468749379</v>
      </c>
      <c r="AH590" s="31">
        <f t="shared" si="353"/>
        <v>-160.42530222795062</v>
      </c>
      <c r="AI590" s="31">
        <f t="shared" si="354"/>
        <v>-89.999999454421157</v>
      </c>
      <c r="AJ590" s="31">
        <f t="shared" si="355"/>
        <v>84.409454672027394</v>
      </c>
      <c r="AK590" s="31">
        <f t="shared" si="356"/>
        <v>89.996551343817487</v>
      </c>
      <c r="AL590" s="32">
        <f t="shared" si="357"/>
        <v>-53.951897232861619</v>
      </c>
      <c r="AM590" s="31">
        <f t="shared" si="358"/>
        <v>-89.885044948025012</v>
      </c>
      <c r="AN590" s="31">
        <f t="shared" si="359"/>
        <v>-37.85733432003547</v>
      </c>
      <c r="AO590" s="31">
        <f t="shared" si="360"/>
        <v>-89.888493058628683</v>
      </c>
      <c r="AP590" s="30">
        <f t="shared" si="376"/>
        <v>23.609121289162623</v>
      </c>
      <c r="AQ590" s="30">
        <f t="shared" si="377"/>
        <v>-26.68237036067254</v>
      </c>
      <c r="AR590" s="31">
        <f t="shared" si="361"/>
        <v>-46.495330004541628</v>
      </c>
      <c r="AS590" s="33">
        <f t="shared" si="362"/>
        <v>-182.75572262846117</v>
      </c>
      <c r="AT590" s="31">
        <f t="shared" si="363"/>
        <v>2.2755505548580648E-2</v>
      </c>
      <c r="AU590" s="31">
        <f t="shared" si="364"/>
        <v>4.1455683049354484</v>
      </c>
      <c r="AV590" s="32">
        <f t="shared" si="365"/>
        <v>-4.8976221416420944E-5</v>
      </c>
      <c r="AW590" s="31">
        <f t="shared" si="366"/>
        <v>-0.19240781443260266</v>
      </c>
      <c r="AX590" s="34">
        <f t="shared" si="367"/>
        <v>2.2706529327164226E-2</v>
      </c>
      <c r="AY590" s="35">
        <f t="shared" si="368"/>
        <v>3.9531604905028459</v>
      </c>
      <c r="AZ590" s="10">
        <f t="shared" si="369"/>
        <v>-46.472623475214462</v>
      </c>
      <c r="BA590" s="10">
        <f t="shared" si="370"/>
        <v>-178.80256213795832</v>
      </c>
      <c r="BB590" s="10">
        <f t="shared" si="371"/>
        <v>1.1974378620416815</v>
      </c>
      <c r="BC590" s="37"/>
      <c r="BD590" s="46">
        <f t="shared" si="372"/>
        <v>-46</v>
      </c>
      <c r="BE590" s="46">
        <f t="shared" si="373"/>
        <v>-179</v>
      </c>
      <c r="BF590" s="46">
        <f t="shared" si="374"/>
        <v>1</v>
      </c>
    </row>
    <row r="591" spans="22:58" x14ac:dyDescent="0.2">
      <c r="V591" s="29">
        <v>6.87000000000008</v>
      </c>
      <c r="W591" s="36">
        <f t="shared" si="344"/>
        <v>74131024.130105585</v>
      </c>
      <c r="X591" s="30">
        <f t="shared" si="378"/>
        <v>-0.43247621687911453</v>
      </c>
      <c r="Y591" s="31">
        <f t="shared" si="345"/>
        <v>-91.376401049979265</v>
      </c>
      <c r="Z591" s="31">
        <f t="shared" si="346"/>
        <v>-89.998453668581661</v>
      </c>
      <c r="AA591" s="31">
        <f t="shared" si="347"/>
        <v>60.399842033105557</v>
      </c>
      <c r="AB591" s="31">
        <f t="shared" si="348"/>
        <v>-89.945281951910502</v>
      </c>
      <c r="AC591" s="31">
        <f t="shared" si="349"/>
        <v>26.0437794961192</v>
      </c>
      <c r="AD591" s="31">
        <f t="shared" si="350"/>
        <v>87.141660475130337</v>
      </c>
      <c r="AE591" s="31">
        <f t="shared" si="351"/>
        <v>-5.3652557376336176</v>
      </c>
      <c r="AF591" s="31">
        <f t="shared" si="352"/>
        <v>-92.802075145361826</v>
      </c>
      <c r="AG591" s="31">
        <f t="shared" si="375"/>
        <v>92.110410468749379</v>
      </c>
      <c r="AH591" s="31">
        <f t="shared" si="353"/>
        <v>-160.62530222795061</v>
      </c>
      <c r="AI591" s="31">
        <f t="shared" si="354"/>
        <v>-89.999999466840052</v>
      </c>
      <c r="AJ591" s="31">
        <f t="shared" si="355"/>
        <v>84.60945467131927</v>
      </c>
      <c r="AK591" s="31">
        <f t="shared" si="356"/>
        <v>89.996629844815985</v>
      </c>
      <c r="AL591" s="32">
        <f t="shared" si="357"/>
        <v>-54.151896446035643</v>
      </c>
      <c r="AM591" s="31">
        <f t="shared" si="358"/>
        <v>-89.887661637688893</v>
      </c>
      <c r="AN591" s="31">
        <f t="shared" si="359"/>
        <v>-38.057333533917607</v>
      </c>
      <c r="AO591" s="31">
        <f t="shared" si="360"/>
        <v>-89.89103125971296</v>
      </c>
      <c r="AP591" s="30">
        <f t="shared" si="376"/>
        <v>23.609121289162623</v>
      </c>
      <c r="AQ591" s="30">
        <f t="shared" si="377"/>
        <v>-26.68237036067254</v>
      </c>
      <c r="AR591" s="31">
        <f t="shared" si="361"/>
        <v>-46.495838343061138</v>
      </c>
      <c r="AS591" s="33">
        <f t="shared" si="362"/>
        <v>-182.69310640507479</v>
      </c>
      <c r="AT591" s="31">
        <f t="shared" si="363"/>
        <v>2.3825003098797249E-2</v>
      </c>
      <c r="AU591" s="31">
        <f t="shared" si="364"/>
        <v>4.241782537130999</v>
      </c>
      <c r="AV591" s="32">
        <f t="shared" si="365"/>
        <v>-5.1284385993159452E-5</v>
      </c>
      <c r="AW591" s="31">
        <f t="shared" si="366"/>
        <v>-0.19688953328829026</v>
      </c>
      <c r="AX591" s="34">
        <f t="shared" si="367"/>
        <v>2.3773718712804089E-2</v>
      </c>
      <c r="AY591" s="35">
        <f t="shared" si="368"/>
        <v>4.0448930038427084</v>
      </c>
      <c r="AZ591" s="10">
        <f t="shared" si="369"/>
        <v>-46.472064624348334</v>
      </c>
      <c r="BA591" s="10">
        <f t="shared" si="370"/>
        <v>-178.64821340123208</v>
      </c>
      <c r="BB591" s="10">
        <f t="shared" si="371"/>
        <v>1.3517865987679158</v>
      </c>
      <c r="BC591" s="48"/>
      <c r="BD591" s="46">
        <f t="shared" si="372"/>
        <v>-46</v>
      </c>
      <c r="BE591" s="46">
        <f t="shared" si="373"/>
        <v>-179</v>
      </c>
      <c r="BF591" s="46">
        <f t="shared" si="374"/>
        <v>1</v>
      </c>
    </row>
    <row r="592" spans="22:58" x14ac:dyDescent="0.2">
      <c r="V592" s="29">
        <v>6.8800000000000798</v>
      </c>
      <c r="W592" s="38">
        <f t="shared" si="344"/>
        <v>75857757.502932385</v>
      </c>
      <c r="X592" s="30">
        <f t="shared" si="378"/>
        <v>-0.43247621687911453</v>
      </c>
      <c r="Y592" s="31">
        <f t="shared" si="345"/>
        <v>-91.576401049836861</v>
      </c>
      <c r="Z592" s="31">
        <f t="shared" si="346"/>
        <v>-89.998488867382051</v>
      </c>
      <c r="AA592" s="31">
        <f t="shared" si="347"/>
        <v>60.599841854833116</v>
      </c>
      <c r="AB592" s="31">
        <f t="shared" si="348"/>
        <v>-89.946527486017231</v>
      </c>
      <c r="AC592" s="31">
        <f t="shared" si="349"/>
        <v>26.243293408313797</v>
      </c>
      <c r="AD592" s="31">
        <f t="shared" si="350"/>
        <v>87.206619977148293</v>
      </c>
      <c r="AE592" s="31">
        <f t="shared" si="351"/>
        <v>-5.1657420035690578</v>
      </c>
      <c r="AF592" s="31">
        <f t="shared" si="352"/>
        <v>-92.738396376251004</v>
      </c>
      <c r="AG592" s="31">
        <f t="shared" si="375"/>
        <v>92.110410468749379</v>
      </c>
      <c r="AH592" s="31">
        <f t="shared" si="353"/>
        <v>-160.8253022279506</v>
      </c>
      <c r="AI592" s="31">
        <f t="shared" si="354"/>
        <v>-89.99999947897625</v>
      </c>
      <c r="AJ592" s="31">
        <f t="shared" si="355"/>
        <v>84.809454670642964</v>
      </c>
      <c r="AK592" s="31">
        <f t="shared" si="356"/>
        <v>89.996706558913615</v>
      </c>
      <c r="AL592" s="32">
        <f t="shared" si="357"/>
        <v>-54.351895694622527</v>
      </c>
      <c r="AM592" s="31">
        <f t="shared" si="358"/>
        <v>-89.890218764676931</v>
      </c>
      <c r="AN592" s="31">
        <f t="shared" si="359"/>
        <v>-38.257332783180786</v>
      </c>
      <c r="AO592" s="31">
        <f t="shared" si="360"/>
        <v>-89.893511684739565</v>
      </c>
      <c r="AP592" s="30">
        <f t="shared" si="376"/>
        <v>23.609121289162623</v>
      </c>
      <c r="AQ592" s="30">
        <f t="shared" si="377"/>
        <v>-26.68237036067254</v>
      </c>
      <c r="AR592" s="31">
        <f t="shared" si="361"/>
        <v>-46.496323858259757</v>
      </c>
      <c r="AS592" s="33">
        <f t="shared" si="362"/>
        <v>-182.63190806099055</v>
      </c>
      <c r="AT592" s="31">
        <f t="shared" si="363"/>
        <v>2.4944622300690365E-2</v>
      </c>
      <c r="AU592" s="31">
        <f t="shared" si="364"/>
        <v>4.3402130781392128</v>
      </c>
      <c r="AV592" s="32">
        <f t="shared" si="365"/>
        <v>-5.3701329700200483E-5</v>
      </c>
      <c r="AW592" s="31">
        <f t="shared" si="366"/>
        <v>-0.20147564229207221</v>
      </c>
      <c r="AX592" s="34">
        <f t="shared" si="367"/>
        <v>2.4890920970990164E-2</v>
      </c>
      <c r="AY592" s="35">
        <f t="shared" si="368"/>
        <v>4.1387374358471405</v>
      </c>
      <c r="AZ592" s="10">
        <f t="shared" si="369"/>
        <v>-46.471432937288768</v>
      </c>
      <c r="BA592" s="10">
        <f t="shared" si="370"/>
        <v>-178.49317062514342</v>
      </c>
      <c r="BB592" s="10">
        <f t="shared" si="371"/>
        <v>1.5068293748565793</v>
      </c>
      <c r="BC592" s="37"/>
      <c r="BD592" s="46">
        <f t="shared" si="372"/>
        <v>-46</v>
      </c>
      <c r="BE592" s="46">
        <f t="shared" si="373"/>
        <v>-178</v>
      </c>
      <c r="BF592" s="46">
        <f t="shared" si="374"/>
        <v>2</v>
      </c>
    </row>
    <row r="593" spans="22:58" x14ac:dyDescent="0.2">
      <c r="V593" s="29">
        <v>6.8900000000000796</v>
      </c>
      <c r="W593" s="38">
        <f t="shared" si="344"/>
        <v>77624711.662883505</v>
      </c>
      <c r="X593" s="30">
        <f t="shared" si="378"/>
        <v>-0.43247621687911453</v>
      </c>
      <c r="Y593" s="31">
        <f t="shared" si="345"/>
        <v>-91.776401049700894</v>
      </c>
      <c r="Z593" s="31">
        <f t="shared" si="346"/>
        <v>-89.998523264959942</v>
      </c>
      <c r="AA593" s="31">
        <f t="shared" si="347"/>
        <v>60.799841684584251</v>
      </c>
      <c r="AB593" s="31">
        <f t="shared" si="348"/>
        <v>-89.947744668355128</v>
      </c>
      <c r="AC593" s="31">
        <f t="shared" si="349"/>
        <v>26.442829147270071</v>
      </c>
      <c r="AD593" s="31">
        <f t="shared" si="350"/>
        <v>87.270107765772281</v>
      </c>
      <c r="AE593" s="31">
        <f t="shared" si="351"/>
        <v>-4.9662064347256809</v>
      </c>
      <c r="AF593" s="31">
        <f t="shared" si="352"/>
        <v>-92.676160167542804</v>
      </c>
      <c r="AG593" s="31">
        <f t="shared" si="375"/>
        <v>92.110410468749379</v>
      </c>
      <c r="AH593" s="31">
        <f t="shared" si="353"/>
        <v>-161.02530222795059</v>
      </c>
      <c r="AI593" s="31">
        <f t="shared" si="354"/>
        <v>-89.999999490836203</v>
      </c>
      <c r="AJ593" s="31">
        <f t="shared" si="355"/>
        <v>85.009454669997126</v>
      </c>
      <c r="AK593" s="31">
        <f t="shared" si="356"/>
        <v>89.996781526785199</v>
      </c>
      <c r="AL593" s="32">
        <f t="shared" si="357"/>
        <v>-54.551894977028461</v>
      </c>
      <c r="AM593" s="31">
        <f t="shared" si="358"/>
        <v>-89.892717684770972</v>
      </c>
      <c r="AN593" s="31">
        <f t="shared" si="359"/>
        <v>-38.457332066232546</v>
      </c>
      <c r="AO593" s="31">
        <f t="shared" si="360"/>
        <v>-89.895935648821975</v>
      </c>
      <c r="AP593" s="30">
        <f t="shared" si="376"/>
        <v>23.609121289162623</v>
      </c>
      <c r="AQ593" s="30">
        <f t="shared" si="377"/>
        <v>-26.68237036067254</v>
      </c>
      <c r="AR593" s="31">
        <f t="shared" si="361"/>
        <v>-46.496787572468151</v>
      </c>
      <c r="AS593" s="33">
        <f t="shared" si="362"/>
        <v>-182.57209581636477</v>
      </c>
      <c r="AT593" s="31">
        <f t="shared" si="363"/>
        <v>2.6116698246961001E-2</v>
      </c>
      <c r="AU593" s="31">
        <f t="shared" si="364"/>
        <v>4.4409097918445672</v>
      </c>
      <c r="AV593" s="32">
        <f t="shared" si="365"/>
        <v>-5.6232179011884553E-5</v>
      </c>
      <c r="AW593" s="31">
        <f t="shared" si="366"/>
        <v>-0.20616857282445286</v>
      </c>
      <c r="AX593" s="34">
        <f t="shared" si="367"/>
        <v>2.6060466067949116E-2</v>
      </c>
      <c r="AY593" s="35">
        <f t="shared" si="368"/>
        <v>4.2347412190201146</v>
      </c>
      <c r="AZ593" s="10">
        <f t="shared" si="369"/>
        <v>-46.470727106400204</v>
      </c>
      <c r="BA593" s="10">
        <f t="shared" si="370"/>
        <v>-178.33735459734464</v>
      </c>
      <c r="BB593" s="10">
        <f t="shared" si="371"/>
        <v>1.6626454026553574</v>
      </c>
      <c r="BC593" s="37"/>
      <c r="BD593" s="46">
        <f t="shared" si="372"/>
        <v>-46</v>
      </c>
      <c r="BE593" s="46">
        <f t="shared" si="373"/>
        <v>-178</v>
      </c>
      <c r="BF593" s="46">
        <f t="shared" si="374"/>
        <v>2</v>
      </c>
    </row>
    <row r="594" spans="22:58" x14ac:dyDescent="0.2">
      <c r="V594" s="29">
        <v>6.9000000000000803</v>
      </c>
      <c r="W594" s="36">
        <f t="shared" si="344"/>
        <v>79432823.472442955</v>
      </c>
      <c r="X594" s="30">
        <f t="shared" si="378"/>
        <v>-0.43247621687911453</v>
      </c>
      <c r="Y594" s="31">
        <f t="shared" si="345"/>
        <v>-91.976401049571081</v>
      </c>
      <c r="Z594" s="31">
        <f t="shared" si="346"/>
        <v>-89.998556879553348</v>
      </c>
      <c r="AA594" s="31">
        <f t="shared" si="347"/>
        <v>60.999841521997872</v>
      </c>
      <c r="AB594" s="31">
        <f t="shared" si="348"/>
        <v>-89.948934144286</v>
      </c>
      <c r="AC594" s="31">
        <f t="shared" si="349"/>
        <v>26.642385735081298</v>
      </c>
      <c r="AD594" s="31">
        <f t="shared" si="350"/>
        <v>87.332156879100538</v>
      </c>
      <c r="AE594" s="31">
        <f t="shared" si="351"/>
        <v>-4.7666500093710198</v>
      </c>
      <c r="AF594" s="31">
        <f t="shared" si="352"/>
        <v>-92.61533414473881</v>
      </c>
      <c r="AG594" s="31">
        <f t="shared" si="375"/>
        <v>92.110410468749379</v>
      </c>
      <c r="AH594" s="31">
        <f t="shared" si="353"/>
        <v>-161.22530222795064</v>
      </c>
      <c r="AI594" s="31">
        <f t="shared" si="354"/>
        <v>-89.999999502426192</v>
      </c>
      <c r="AJ594" s="31">
        <f t="shared" si="355"/>
        <v>85.209454669380378</v>
      </c>
      <c r="AK594" s="31">
        <f t="shared" si="356"/>
        <v>89.996854788179689</v>
      </c>
      <c r="AL594" s="32">
        <f t="shared" si="357"/>
        <v>-54.751894291731347</v>
      </c>
      <c r="AM594" s="31">
        <f t="shared" si="358"/>
        <v>-89.895159722893425</v>
      </c>
      <c r="AN594" s="31">
        <f t="shared" si="359"/>
        <v>-38.657331381552225</v>
      </c>
      <c r="AO594" s="31">
        <f t="shared" si="360"/>
        <v>-89.898304437139927</v>
      </c>
      <c r="AP594" s="30">
        <f t="shared" si="376"/>
        <v>23.609121289162623</v>
      </c>
      <c r="AQ594" s="30">
        <f t="shared" si="377"/>
        <v>-26.68237036067254</v>
      </c>
      <c r="AR594" s="31">
        <f t="shared" si="361"/>
        <v>-46.497230462433166</v>
      </c>
      <c r="AS594" s="33">
        <f t="shared" si="362"/>
        <v>-182.51363858187875</v>
      </c>
      <c r="AT594" s="31">
        <f t="shared" si="363"/>
        <v>2.7343673491859729E-2</v>
      </c>
      <c r="AU594" s="31">
        <f t="shared" si="364"/>
        <v>4.5439235793559885</v>
      </c>
      <c r="AV594" s="32">
        <f t="shared" si="365"/>
        <v>-5.8882301996867105E-5</v>
      </c>
      <c r="AW594" s="31">
        <f t="shared" si="366"/>
        <v>-0.21097081288730368</v>
      </c>
      <c r="AX594" s="34">
        <f t="shared" si="367"/>
        <v>2.7284791189862861E-2</v>
      </c>
      <c r="AY594" s="35">
        <f t="shared" si="368"/>
        <v>4.3329527664686847</v>
      </c>
      <c r="AZ594" s="10">
        <f t="shared" si="369"/>
        <v>-46.469945671243302</v>
      </c>
      <c r="BA594" s="10">
        <f t="shared" si="370"/>
        <v>-178.18068581541007</v>
      </c>
      <c r="BB594" s="10">
        <f t="shared" si="371"/>
        <v>1.8193141845899277</v>
      </c>
      <c r="BC594" s="48"/>
      <c r="BD594" s="46">
        <f t="shared" si="372"/>
        <v>-46</v>
      </c>
      <c r="BE594" s="46">
        <f t="shared" si="373"/>
        <v>-178</v>
      </c>
      <c r="BF594" s="46">
        <f t="shared" si="374"/>
        <v>2</v>
      </c>
    </row>
    <row r="595" spans="22:58" x14ac:dyDescent="0.2">
      <c r="V595" s="29">
        <v>6.9100000000000801</v>
      </c>
      <c r="W595" s="38">
        <f t="shared" si="344"/>
        <v>81283051.616425052</v>
      </c>
      <c r="X595" s="30">
        <f t="shared" si="378"/>
        <v>-0.43247621687911453</v>
      </c>
      <c r="Y595" s="31">
        <f t="shared" si="345"/>
        <v>-92.176401049447065</v>
      </c>
      <c r="Z595" s="31">
        <f t="shared" si="346"/>
        <v>-89.998589728985181</v>
      </c>
      <c r="AA595" s="31">
        <f t="shared" si="347"/>
        <v>61.199841366729061</v>
      </c>
      <c r="AB595" s="31">
        <f t="shared" si="348"/>
        <v>-89.950096544481596</v>
      </c>
      <c r="AC595" s="31">
        <f t="shared" si="349"/>
        <v>26.841962237462656</v>
      </c>
      <c r="AD595" s="31">
        <f t="shared" si="350"/>
        <v>87.392799633891002</v>
      </c>
      <c r="AE595" s="31">
        <f t="shared" si="351"/>
        <v>-4.5670736621344581</v>
      </c>
      <c r="AF595" s="31">
        <f t="shared" si="352"/>
        <v>-92.55588663957576</v>
      </c>
      <c r="AG595" s="31">
        <f t="shared" si="375"/>
        <v>92.110410468749379</v>
      </c>
      <c r="AH595" s="31">
        <f t="shared" si="353"/>
        <v>-161.42530222795062</v>
      </c>
      <c r="AI595" s="31">
        <f t="shared" si="354"/>
        <v>-89.999999513752343</v>
      </c>
      <c r="AJ595" s="31">
        <f t="shared" si="355"/>
        <v>85.409454668791369</v>
      </c>
      <c r="AK595" s="31">
        <f t="shared" si="356"/>
        <v>89.996926381941279</v>
      </c>
      <c r="AL595" s="32">
        <f t="shared" si="357"/>
        <v>-54.951893637277578</v>
      </c>
      <c r="AM595" s="31">
        <f t="shared" si="358"/>
        <v>-89.897546173809758</v>
      </c>
      <c r="AN595" s="31">
        <f t="shared" si="359"/>
        <v>-38.857330727687454</v>
      </c>
      <c r="AO595" s="31">
        <f t="shared" si="360"/>
        <v>-89.900619305620822</v>
      </c>
      <c r="AP595" s="30">
        <f t="shared" si="376"/>
        <v>23.609121289162623</v>
      </c>
      <c r="AQ595" s="30">
        <f t="shared" si="377"/>
        <v>-26.68237036067254</v>
      </c>
      <c r="AR595" s="31">
        <f t="shared" si="361"/>
        <v>-46.497653461331836</v>
      </c>
      <c r="AS595" s="33">
        <f t="shared" si="362"/>
        <v>-182.45650594519657</v>
      </c>
      <c r="AT595" s="31">
        <f t="shared" si="363"/>
        <v>2.8628102869487741E-2</v>
      </c>
      <c r="AU595" s="31">
        <f t="shared" si="364"/>
        <v>4.6493063944808366</v>
      </c>
      <c r="AV595" s="32">
        <f t="shared" si="365"/>
        <v>-6.1657319697372385E-5</v>
      </c>
      <c r="AW595" s="31">
        <f t="shared" si="366"/>
        <v>-0.21588490842183183</v>
      </c>
      <c r="AX595" s="34">
        <f t="shared" si="367"/>
        <v>2.8566445549790369E-2</v>
      </c>
      <c r="AY595" s="35">
        <f t="shared" si="368"/>
        <v>4.4334214860590047</v>
      </c>
      <c r="AZ595" s="10">
        <f t="shared" si="369"/>
        <v>-46.469087015782044</v>
      </c>
      <c r="BA595" s="10">
        <f t="shared" si="370"/>
        <v>-178.02308445913755</v>
      </c>
      <c r="BB595" s="10">
        <f t="shared" si="371"/>
        <v>1.9769155408624499</v>
      </c>
      <c r="BC595" s="37"/>
      <c r="BD595" s="46">
        <f t="shared" si="372"/>
        <v>-46</v>
      </c>
      <c r="BE595" s="46">
        <f t="shared" si="373"/>
        <v>-178</v>
      </c>
      <c r="BF595" s="46">
        <f t="shared" si="374"/>
        <v>2</v>
      </c>
    </row>
    <row r="596" spans="22:58" x14ac:dyDescent="0.2">
      <c r="V596" s="29">
        <v>6.9200000000000799</v>
      </c>
      <c r="W596" s="38">
        <f t="shared" si="344"/>
        <v>83176377.110282585</v>
      </c>
      <c r="X596" s="30">
        <f t="shared" si="378"/>
        <v>-0.43247621687911453</v>
      </c>
      <c r="Y596" s="31">
        <f t="shared" si="345"/>
        <v>-92.376401049328649</v>
      </c>
      <c r="Z596" s="31">
        <f t="shared" si="346"/>
        <v>-89.998621830672676</v>
      </c>
      <c r="AA596" s="31">
        <f t="shared" si="347"/>
        <v>61.399841218448486</v>
      </c>
      <c r="AB596" s="31">
        <f t="shared" si="348"/>
        <v>-89.951232485258075</v>
      </c>
      <c r="AC596" s="31">
        <f t="shared" si="349"/>
        <v>27.041557761822261</v>
      </c>
      <c r="AD596" s="31">
        <f t="shared" si="350"/>
        <v>87.45206763994841</v>
      </c>
      <c r="AE596" s="31">
        <f t="shared" si="351"/>
        <v>-4.3674782859370112</v>
      </c>
      <c r="AF596" s="31">
        <f t="shared" si="352"/>
        <v>-92.497786675982326</v>
      </c>
      <c r="AG596" s="31">
        <f t="shared" si="375"/>
        <v>92.110410468749379</v>
      </c>
      <c r="AH596" s="31">
        <f t="shared" si="353"/>
        <v>-161.62530222795061</v>
      </c>
      <c r="AI596" s="31">
        <f t="shared" si="354"/>
        <v>-89.999999524820694</v>
      </c>
      <c r="AJ596" s="31">
        <f t="shared" si="355"/>
        <v>85.609454668228864</v>
      </c>
      <c r="AK596" s="31">
        <f t="shared" si="356"/>
        <v>89.996996346029874</v>
      </c>
      <c r="AL596" s="32">
        <f t="shared" si="357"/>
        <v>-55.15189301227899</v>
      </c>
      <c r="AM596" s="31">
        <f t="shared" si="358"/>
        <v>-89.89987830281467</v>
      </c>
      <c r="AN596" s="31">
        <f t="shared" si="359"/>
        <v>-39.05733010325136</v>
      </c>
      <c r="AO596" s="31">
        <f t="shared" si="360"/>
        <v>-89.90288148160549</v>
      </c>
      <c r="AP596" s="30">
        <f t="shared" si="376"/>
        <v>23.609121289162623</v>
      </c>
      <c r="AQ596" s="30">
        <f t="shared" si="377"/>
        <v>-26.68237036067254</v>
      </c>
      <c r="AR596" s="31">
        <f t="shared" si="361"/>
        <v>-46.498057460698291</v>
      </c>
      <c r="AS596" s="33">
        <f t="shared" si="362"/>
        <v>-182.4006681575878</v>
      </c>
      <c r="AT596" s="31">
        <f t="shared" si="363"/>
        <v>2.9972658515885833E-2</v>
      </c>
      <c r="AU596" s="31">
        <f t="shared" si="364"/>
        <v>4.7571112589622606</v>
      </c>
      <c r="AV596" s="32">
        <f t="shared" si="365"/>
        <v>-6.4563118051474885E-5</v>
      </c>
      <c r="AW596" s="31">
        <f t="shared" si="366"/>
        <v>-0.22091346465718503</v>
      </c>
      <c r="AX596" s="34">
        <f t="shared" si="367"/>
        <v>2.9908095397834358E-2</v>
      </c>
      <c r="AY596" s="35">
        <f t="shared" si="368"/>
        <v>4.5361977943050755</v>
      </c>
      <c r="AZ596" s="10">
        <f t="shared" si="369"/>
        <v>-46.468149365300455</v>
      </c>
      <c r="BA596" s="10">
        <f t="shared" si="370"/>
        <v>-177.86447036328272</v>
      </c>
      <c r="BB596" s="10">
        <f t="shared" si="371"/>
        <v>2.1355296367172798</v>
      </c>
      <c r="BC596" s="37"/>
      <c r="BD596" s="46">
        <f t="shared" si="372"/>
        <v>-46</v>
      </c>
      <c r="BE596" s="46">
        <f t="shared" si="373"/>
        <v>-178</v>
      </c>
      <c r="BF596" s="46">
        <f t="shared" si="374"/>
        <v>2</v>
      </c>
    </row>
    <row r="597" spans="22:58" x14ac:dyDescent="0.2">
      <c r="V597" s="29">
        <v>6.9300000000000797</v>
      </c>
      <c r="W597" s="36">
        <f t="shared" si="344"/>
        <v>85113803.820253327</v>
      </c>
      <c r="X597" s="30">
        <f t="shared" si="378"/>
        <v>-0.43247621687911453</v>
      </c>
      <c r="Y597" s="31">
        <f t="shared" si="345"/>
        <v>-92.576401049215548</v>
      </c>
      <c r="Z597" s="31">
        <f t="shared" si="346"/>
        <v>-89.998653201636543</v>
      </c>
      <c r="AA597" s="31">
        <f t="shared" si="347"/>
        <v>61.599841076841628</v>
      </c>
      <c r="AB597" s="31">
        <f t="shared" si="348"/>
        <v>-89.952342568902708</v>
      </c>
      <c r="AC597" s="31">
        <f t="shared" si="349"/>
        <v>27.24117145541587</v>
      </c>
      <c r="AD597" s="31">
        <f t="shared" si="350"/>
        <v>87.50999181431763</v>
      </c>
      <c r="AE597" s="31">
        <f t="shared" si="351"/>
        <v>-4.1678647338371597</v>
      </c>
      <c r="AF597" s="31">
        <f t="shared" si="352"/>
        <v>-92.441003956221607</v>
      </c>
      <c r="AG597" s="31">
        <f t="shared" si="375"/>
        <v>92.110410468749379</v>
      </c>
      <c r="AH597" s="31">
        <f t="shared" si="353"/>
        <v>-161.8253022279506</v>
      </c>
      <c r="AI597" s="31">
        <f t="shared" si="354"/>
        <v>-89.999999535637102</v>
      </c>
      <c r="AJ597" s="31">
        <f t="shared" si="355"/>
        <v>85.809454667691668</v>
      </c>
      <c r="AK597" s="31">
        <f t="shared" si="356"/>
        <v>89.997064717541406</v>
      </c>
      <c r="AL597" s="32">
        <f t="shared" si="357"/>
        <v>-55.351892415409864</v>
      </c>
      <c r="AM597" s="31">
        <f t="shared" si="358"/>
        <v>-89.902157346402916</v>
      </c>
      <c r="AN597" s="31">
        <f t="shared" si="359"/>
        <v>-39.257329506919419</v>
      </c>
      <c r="AO597" s="31">
        <f t="shared" si="360"/>
        <v>-89.905092164498612</v>
      </c>
      <c r="AP597" s="30">
        <f t="shared" si="376"/>
        <v>23.609121289162623</v>
      </c>
      <c r="AQ597" s="30">
        <f t="shared" si="377"/>
        <v>-26.68237036067254</v>
      </c>
      <c r="AR597" s="31">
        <f t="shared" si="361"/>
        <v>-46.498443312266502</v>
      </c>
      <c r="AS597" s="33">
        <f t="shared" si="362"/>
        <v>-182.34609612072023</v>
      </c>
      <c r="AT597" s="31">
        <f t="shared" si="363"/>
        <v>3.1380135102415128E-2</v>
      </c>
      <c r="AU597" s="31">
        <f t="shared" si="364"/>
        <v>4.8673922774344351</v>
      </c>
      <c r="AV597" s="32">
        <f t="shared" si="365"/>
        <v>-6.7605860380598947E-5</v>
      </c>
      <c r="AW597" s="31">
        <f t="shared" si="366"/>
        <v>-0.22605914749039496</v>
      </c>
      <c r="AX597" s="34">
        <f t="shared" si="367"/>
        <v>3.131252924203453E-2</v>
      </c>
      <c r="AY597" s="35">
        <f t="shared" si="368"/>
        <v>4.6413331299440399</v>
      </c>
      <c r="AZ597" s="10">
        <f t="shared" si="369"/>
        <v>-46.467130783024466</v>
      </c>
      <c r="BA597" s="10">
        <f t="shared" si="370"/>
        <v>-177.7047629907762</v>
      </c>
      <c r="BB597" s="10">
        <f t="shared" si="371"/>
        <v>2.295237009223797</v>
      </c>
      <c r="BC597" s="48"/>
      <c r="BD597" s="46">
        <f t="shared" si="372"/>
        <v>-46</v>
      </c>
      <c r="BE597" s="46">
        <f t="shared" si="373"/>
        <v>-178</v>
      </c>
      <c r="BF597" s="46">
        <f t="shared" si="374"/>
        <v>2</v>
      </c>
    </row>
    <row r="598" spans="22:58" x14ac:dyDescent="0.2">
      <c r="V598" s="29">
        <v>6.9400000000000803</v>
      </c>
      <c r="W598" s="38">
        <f t="shared" si="344"/>
        <v>87096358.995624259</v>
      </c>
      <c r="X598" s="30">
        <f t="shared" si="378"/>
        <v>-0.43247621687911453</v>
      </c>
      <c r="Y598" s="31">
        <f t="shared" si="345"/>
        <v>-92.776401049107562</v>
      </c>
      <c r="Z598" s="31">
        <f t="shared" si="346"/>
        <v>-89.998683858510105</v>
      </c>
      <c r="AA598" s="31">
        <f t="shared" si="347"/>
        <v>61.799840941608146</v>
      </c>
      <c r="AB598" s="31">
        <f t="shared" si="348"/>
        <v>-89.953427383993187</v>
      </c>
      <c r="AC598" s="31">
        <f t="shared" si="349"/>
        <v>27.440802503582027</v>
      </c>
      <c r="AD598" s="31">
        <f t="shared" si="350"/>
        <v>87.566602395279233</v>
      </c>
      <c r="AE598" s="31">
        <f t="shared" si="351"/>
        <v>-3.9682338207964989</v>
      </c>
      <c r="AF598" s="31">
        <f t="shared" si="352"/>
        <v>-92.38550884722406</v>
      </c>
      <c r="AG598" s="31">
        <f t="shared" si="375"/>
        <v>92.110410468749379</v>
      </c>
      <c r="AH598" s="31">
        <f t="shared" si="353"/>
        <v>-162.02530222795062</v>
      </c>
      <c r="AI598" s="31">
        <f t="shared" si="354"/>
        <v>-89.999999546207292</v>
      </c>
      <c r="AJ598" s="31">
        <f t="shared" si="355"/>
        <v>86.009454667178673</v>
      </c>
      <c r="AK598" s="31">
        <f t="shared" si="356"/>
        <v>89.997131532727323</v>
      </c>
      <c r="AL598" s="32">
        <f t="shared" si="357"/>
        <v>-55.551891845404235</v>
      </c>
      <c r="AM598" s="31">
        <f t="shared" si="358"/>
        <v>-89.904384512924722</v>
      </c>
      <c r="AN598" s="31">
        <f t="shared" si="359"/>
        <v>-39.457328937426801</v>
      </c>
      <c r="AO598" s="31">
        <f t="shared" si="360"/>
        <v>-89.90725252640469</v>
      </c>
      <c r="AP598" s="30">
        <f t="shared" si="376"/>
        <v>23.609121289162623</v>
      </c>
      <c r="AQ598" s="30">
        <f t="shared" si="377"/>
        <v>-26.68237036067254</v>
      </c>
      <c r="AR598" s="31">
        <f t="shared" si="361"/>
        <v>-46.498811829733214</v>
      </c>
      <c r="AS598" s="33">
        <f t="shared" si="362"/>
        <v>-182.29276137362876</v>
      </c>
      <c r="AT598" s="31">
        <f t="shared" si="363"/>
        <v>3.2853455287978672E-2</v>
      </c>
      <c r="AU598" s="31">
        <f t="shared" si="364"/>
        <v>4.9802046520469707</v>
      </c>
      <c r="AV598" s="32">
        <f t="shared" si="365"/>
        <v>-7.0792000453819934E-5</v>
      </c>
      <c r="AW598" s="31">
        <f t="shared" si="366"/>
        <v>-0.23132468489839422</v>
      </c>
      <c r="AX598" s="34">
        <f t="shared" si="367"/>
        <v>3.2782663287524855E-2</v>
      </c>
      <c r="AY598" s="35">
        <f t="shared" si="368"/>
        <v>4.7488799671485769</v>
      </c>
      <c r="AZ598" s="10">
        <f t="shared" si="369"/>
        <v>-46.466029166445686</v>
      </c>
      <c r="BA598" s="10">
        <f t="shared" si="370"/>
        <v>-177.54388140648018</v>
      </c>
      <c r="BB598" s="10">
        <f t="shared" si="371"/>
        <v>2.4561185935198182</v>
      </c>
      <c r="BC598" s="37"/>
      <c r="BD598" s="46">
        <f t="shared" si="372"/>
        <v>-46</v>
      </c>
      <c r="BE598" s="46">
        <f t="shared" si="373"/>
        <v>-178</v>
      </c>
      <c r="BF598" s="46">
        <f t="shared" si="374"/>
        <v>2</v>
      </c>
    </row>
    <row r="599" spans="22:58" x14ac:dyDescent="0.2">
      <c r="V599" s="29">
        <v>6.9500000000000899</v>
      </c>
      <c r="W599" s="38">
        <f t="shared" si="344"/>
        <v>89125093.813393027</v>
      </c>
      <c r="X599" s="30">
        <f t="shared" si="378"/>
        <v>-0.43247621687911453</v>
      </c>
      <c r="Y599" s="31">
        <f t="shared" si="345"/>
        <v>-92.976401049004593</v>
      </c>
      <c r="Z599" s="31">
        <f t="shared" si="346"/>
        <v>-89.998713817548023</v>
      </c>
      <c r="AA599" s="31">
        <f t="shared" si="347"/>
        <v>61.999840812461343</v>
      </c>
      <c r="AB599" s="31">
        <f t="shared" si="348"/>
        <v>-89.954487505709736</v>
      </c>
      <c r="AC599" s="31">
        <f t="shared" si="349"/>
        <v>27.640450128054152</v>
      </c>
      <c r="AD599" s="31">
        <f t="shared" si="350"/>
        <v>87.621928956143449</v>
      </c>
      <c r="AE599" s="31">
        <f t="shared" si="351"/>
        <v>-3.7685863253682079</v>
      </c>
      <c r="AF599" s="31">
        <f t="shared" si="352"/>
        <v>-92.331272367114309</v>
      </c>
      <c r="AG599" s="31">
        <f t="shared" si="375"/>
        <v>92.110410468749379</v>
      </c>
      <c r="AH599" s="31">
        <f t="shared" si="353"/>
        <v>-162.22530222795081</v>
      </c>
      <c r="AI599" s="31">
        <f t="shared" si="354"/>
        <v>-89.999999556536878</v>
      </c>
      <c r="AJ599" s="31">
        <f t="shared" si="355"/>
        <v>86.209454666688941</v>
      </c>
      <c r="AK599" s="31">
        <f t="shared" si="356"/>
        <v>89.997196827013951</v>
      </c>
      <c r="AL599" s="32">
        <f t="shared" si="357"/>
        <v>-55.751891301053178</v>
      </c>
      <c r="AM599" s="31">
        <f t="shared" si="358"/>
        <v>-89.906560983226285</v>
      </c>
      <c r="AN599" s="31">
        <f t="shared" si="359"/>
        <v>-39.657328393565663</v>
      </c>
      <c r="AO599" s="31">
        <f t="shared" si="360"/>
        <v>-89.909363712749212</v>
      </c>
      <c r="AP599" s="30">
        <f t="shared" si="376"/>
        <v>23.609121289162623</v>
      </c>
      <c r="AQ599" s="30">
        <f t="shared" si="377"/>
        <v>-26.68237036067254</v>
      </c>
      <c r="AR599" s="31">
        <f t="shared" si="361"/>
        <v>-46.499163790443788</v>
      </c>
      <c r="AS599" s="33">
        <f t="shared" si="362"/>
        <v>-182.24063607986352</v>
      </c>
      <c r="AT599" s="31">
        <f t="shared" si="363"/>
        <v>3.4395675397833954E-2</v>
      </c>
      <c r="AU599" s="31">
        <f t="shared" si="364"/>
        <v>5.0956046967056707</v>
      </c>
      <c r="AV599" s="32">
        <f t="shared" si="365"/>
        <v>-7.4128296174303269E-5</v>
      </c>
      <c r="AW599" s="31">
        <f t="shared" si="366"/>
        <v>-0.23671286838284084</v>
      </c>
      <c r="AX599" s="34">
        <f t="shared" si="367"/>
        <v>3.4321547101659654E-2</v>
      </c>
      <c r="AY599" s="35">
        <f t="shared" si="368"/>
        <v>4.8588918283228297</v>
      </c>
      <c r="AZ599" s="10">
        <f t="shared" si="369"/>
        <v>-46.464842243342126</v>
      </c>
      <c r="BA599" s="10">
        <f t="shared" si="370"/>
        <v>-177.38174425154068</v>
      </c>
      <c r="BB599" s="10">
        <f t="shared" si="371"/>
        <v>2.618255748459319</v>
      </c>
      <c r="BC599" s="37"/>
      <c r="BD599" s="46">
        <f t="shared" si="372"/>
        <v>-46</v>
      </c>
      <c r="BE599" s="46">
        <f t="shared" si="373"/>
        <v>-177</v>
      </c>
      <c r="BF599" s="46">
        <f t="shared" si="374"/>
        <v>3</v>
      </c>
    </row>
    <row r="600" spans="22:58" x14ac:dyDescent="0.2">
      <c r="V600" s="29">
        <v>6.9600000000000897</v>
      </c>
      <c r="W600" s="36">
        <f t="shared" si="344"/>
        <v>91201083.935609847</v>
      </c>
      <c r="X600" s="30">
        <f t="shared" si="378"/>
        <v>-0.43247621687911453</v>
      </c>
      <c r="Y600" s="31">
        <f t="shared" si="345"/>
        <v>-93.176401048906087</v>
      </c>
      <c r="Z600" s="31">
        <f t="shared" si="346"/>
        <v>-89.998743094634975</v>
      </c>
      <c r="AA600" s="31">
        <f t="shared" si="347"/>
        <v>62.19984068912693</v>
      </c>
      <c r="AB600" s="31">
        <f t="shared" si="348"/>
        <v>-89.955523496139989</v>
      </c>
      <c r="AC600" s="31">
        <f t="shared" si="349"/>
        <v>27.840113585345641</v>
      </c>
      <c r="AD600" s="31">
        <f t="shared" si="350"/>
        <v>87.67600041883918</v>
      </c>
      <c r="AE600" s="31">
        <f t="shared" si="351"/>
        <v>-3.5689229913126255</v>
      </c>
      <c r="AF600" s="31">
        <f t="shared" si="352"/>
        <v>-92.278266171935798</v>
      </c>
      <c r="AG600" s="31">
        <f t="shared" si="375"/>
        <v>92.110410468749379</v>
      </c>
      <c r="AH600" s="31">
        <f t="shared" si="353"/>
        <v>-162.42530222795079</v>
      </c>
      <c r="AI600" s="31">
        <f t="shared" si="354"/>
        <v>-89.999999566631317</v>
      </c>
      <c r="AJ600" s="31">
        <f t="shared" si="355"/>
        <v>86.409454666221066</v>
      </c>
      <c r="AK600" s="31">
        <f t="shared" si="356"/>
        <v>89.997260635021149</v>
      </c>
      <c r="AL600" s="32">
        <f t="shared" si="357"/>
        <v>-55.951890781201719</v>
      </c>
      <c r="AM600" s="31">
        <f t="shared" si="358"/>
        <v>-89.908687911275848</v>
      </c>
      <c r="AN600" s="31">
        <f t="shared" si="359"/>
        <v>-39.857327874182069</v>
      </c>
      <c r="AO600" s="31">
        <f t="shared" si="360"/>
        <v>-89.911426842886016</v>
      </c>
      <c r="AP600" s="30">
        <f t="shared" si="376"/>
        <v>23.609121289162623</v>
      </c>
      <c r="AQ600" s="30">
        <f t="shared" si="377"/>
        <v>-26.68237036067254</v>
      </c>
      <c r="AR600" s="31">
        <f t="shared" si="361"/>
        <v>-46.499499937004614</v>
      </c>
      <c r="AS600" s="33">
        <f t="shared" si="362"/>
        <v>-182.18969301482181</v>
      </c>
      <c r="AT600" s="31">
        <f t="shared" si="363"/>
        <v>3.6009991336838243E-2</v>
      </c>
      <c r="AU600" s="31">
        <f t="shared" si="364"/>
        <v>5.2136498508725708</v>
      </c>
      <c r="AV600" s="32">
        <f t="shared" si="365"/>
        <v>-7.7621823923576088E-5</v>
      </c>
      <c r="AW600" s="31">
        <f t="shared" si="366"/>
        <v>-0.24222655444849389</v>
      </c>
      <c r="AX600" s="34">
        <f t="shared" si="367"/>
        <v>3.5932369512914668E-2</v>
      </c>
      <c r="AY600" s="35">
        <f t="shared" si="368"/>
        <v>4.971423296424077</v>
      </c>
      <c r="AZ600" s="10">
        <f t="shared" si="369"/>
        <v>-46.463567567491701</v>
      </c>
      <c r="BA600" s="10">
        <f t="shared" si="370"/>
        <v>-177.21826971839775</v>
      </c>
      <c r="BB600" s="10">
        <f t="shared" si="371"/>
        <v>2.7817302816022504</v>
      </c>
      <c r="BC600" s="48"/>
      <c r="BD600" s="46">
        <f t="shared" si="372"/>
        <v>-46</v>
      </c>
      <c r="BE600" s="46">
        <f t="shared" si="373"/>
        <v>-177</v>
      </c>
      <c r="BF600" s="46">
        <f t="shared" si="374"/>
        <v>3</v>
      </c>
    </row>
    <row r="601" spans="22:58" x14ac:dyDescent="0.2">
      <c r="V601" s="29">
        <v>6.9700000000000903</v>
      </c>
      <c r="W601" s="38">
        <f t="shared" si="344"/>
        <v>93325430.079718754</v>
      </c>
      <c r="X601" s="30">
        <f t="shared" si="378"/>
        <v>-0.43247621687911453</v>
      </c>
      <c r="Y601" s="31">
        <f t="shared" si="345"/>
        <v>-93.376401048812056</v>
      </c>
      <c r="Z601" s="31">
        <f t="shared" si="346"/>
        <v>-89.998771705294075</v>
      </c>
      <c r="AA601" s="31">
        <f t="shared" si="347"/>
        <v>62.399840571343496</v>
      </c>
      <c r="AB601" s="31">
        <f t="shared" si="348"/>
        <v>-89.95653590457708</v>
      </c>
      <c r="AC601" s="31">
        <f t="shared" si="349"/>
        <v>28.039792165207263</v>
      </c>
      <c r="AD601" s="31">
        <f t="shared" si="350"/>
        <v>87.728845067296419</v>
      </c>
      <c r="AE601" s="31">
        <f t="shared" si="351"/>
        <v>-3.3692445291404063</v>
      </c>
      <c r="AF601" s="31">
        <f t="shared" si="352"/>
        <v>-92.226462542574751</v>
      </c>
      <c r="AG601" s="31">
        <f t="shared" si="375"/>
        <v>92.110410468749379</v>
      </c>
      <c r="AH601" s="31">
        <f t="shared" si="353"/>
        <v>-162.62530222795081</v>
      </c>
      <c r="AI601" s="31">
        <f t="shared" si="354"/>
        <v>-89.999999576495995</v>
      </c>
      <c r="AJ601" s="31">
        <f t="shared" si="355"/>
        <v>86.609454665774294</v>
      </c>
      <c r="AK601" s="31">
        <f t="shared" si="356"/>
        <v>89.997322990580798</v>
      </c>
      <c r="AL601" s="32">
        <f t="shared" si="357"/>
        <v>-56.151890284747395</v>
      </c>
      <c r="AM601" s="31">
        <f t="shared" si="358"/>
        <v>-89.91076642477536</v>
      </c>
      <c r="AN601" s="31">
        <f t="shared" si="359"/>
        <v>-40.057327378174534</v>
      </c>
      <c r="AO601" s="31">
        <f t="shared" si="360"/>
        <v>-89.913443010690557</v>
      </c>
      <c r="AP601" s="30">
        <f t="shared" si="376"/>
        <v>23.609121289162623</v>
      </c>
      <c r="AQ601" s="30">
        <f t="shared" si="377"/>
        <v>-26.68237036067254</v>
      </c>
      <c r="AR601" s="31">
        <f t="shared" si="361"/>
        <v>-46.499820978824857</v>
      </c>
      <c r="AS601" s="33">
        <f t="shared" si="362"/>
        <v>-182.13990555326529</v>
      </c>
      <c r="AT601" s="31">
        <f t="shared" si="363"/>
        <v>3.7699744745125781E-2</v>
      </c>
      <c r="AU601" s="31">
        <f t="shared" si="364"/>
        <v>5.3343986928656602</v>
      </c>
      <c r="AV601" s="32">
        <f t="shared" si="365"/>
        <v>-8.1279993549181247E-5</v>
      </c>
      <c r="AW601" s="31">
        <f t="shared" si="366"/>
        <v>-0.24786866611597899</v>
      </c>
      <c r="AX601" s="34">
        <f t="shared" si="367"/>
        <v>3.7618464751576597E-2</v>
      </c>
      <c r="AY601" s="35">
        <f t="shared" si="368"/>
        <v>5.0865300267496814</v>
      </c>
      <c r="AZ601" s="10">
        <f t="shared" si="369"/>
        <v>-46.462202514073283</v>
      </c>
      <c r="BA601" s="10">
        <f t="shared" si="370"/>
        <v>-177.05337552651562</v>
      </c>
      <c r="BB601" s="10">
        <f t="shared" si="371"/>
        <v>2.9466244734843769</v>
      </c>
      <c r="BC601" s="37"/>
      <c r="BD601" s="46">
        <f t="shared" si="372"/>
        <v>-46</v>
      </c>
      <c r="BE601" s="46">
        <f t="shared" si="373"/>
        <v>-177</v>
      </c>
      <c r="BF601" s="46">
        <f t="shared" si="374"/>
        <v>3</v>
      </c>
    </row>
    <row r="602" spans="22:58" x14ac:dyDescent="0.2">
      <c r="V602" s="29">
        <v>6.9800000000000901</v>
      </c>
      <c r="W602" s="38">
        <f t="shared" si="344"/>
        <v>95499258.602163702</v>
      </c>
      <c r="X602" s="30">
        <f t="shared" si="378"/>
        <v>-0.43247621687911453</v>
      </c>
      <c r="Y602" s="31">
        <f t="shared" si="345"/>
        <v>-93.576401048722232</v>
      </c>
      <c r="Z602" s="31">
        <f t="shared" si="346"/>
        <v>-89.998799664695042</v>
      </c>
      <c r="AA602" s="31">
        <f t="shared" si="347"/>
        <v>62.599840458861152</v>
      </c>
      <c r="AB602" s="31">
        <f t="shared" si="348"/>
        <v>-89.957525267810851</v>
      </c>
      <c r="AC602" s="31">
        <f t="shared" si="349"/>
        <v>28.239485189150141</v>
      </c>
      <c r="AD602" s="31">
        <f t="shared" si="350"/>
        <v>87.780490560618901</v>
      </c>
      <c r="AE602" s="31">
        <f t="shared" si="351"/>
        <v>-3.1695516175900487</v>
      </c>
      <c r="AF602" s="31">
        <f t="shared" si="352"/>
        <v>-92.175834371886978</v>
      </c>
      <c r="AG602" s="31">
        <f t="shared" si="375"/>
        <v>92.110410468749379</v>
      </c>
      <c r="AH602" s="31">
        <f t="shared" si="353"/>
        <v>-162.82530222795083</v>
      </c>
      <c r="AI602" s="31">
        <f t="shared" si="354"/>
        <v>-89.999999586136127</v>
      </c>
      <c r="AJ602" s="31">
        <f t="shared" si="355"/>
        <v>86.809454665347587</v>
      </c>
      <c r="AK602" s="31">
        <f t="shared" si="356"/>
        <v>89.997383926754623</v>
      </c>
      <c r="AL602" s="32">
        <f t="shared" si="357"/>
        <v>-56.351889810637125</v>
      </c>
      <c r="AM602" s="31">
        <f t="shared" si="358"/>
        <v>-89.912797625758287</v>
      </c>
      <c r="AN602" s="31">
        <f t="shared" si="359"/>
        <v>-40.257326904490988</v>
      </c>
      <c r="AO602" s="31">
        <f t="shared" si="360"/>
        <v>-89.915413285139792</v>
      </c>
      <c r="AP602" s="30">
        <f t="shared" si="376"/>
        <v>23.609121289162623</v>
      </c>
      <c r="AQ602" s="30">
        <f t="shared" si="377"/>
        <v>-26.68237036067254</v>
      </c>
      <c r="AR602" s="31">
        <f t="shared" si="361"/>
        <v>-46.50012759359096</v>
      </c>
      <c r="AS602" s="33">
        <f t="shared" si="362"/>
        <v>-182.09124765702677</v>
      </c>
      <c r="AT602" s="31">
        <f t="shared" si="363"/>
        <v>3.9468429404255621E-2</v>
      </c>
      <c r="AU602" s="31">
        <f t="shared" si="364"/>
        <v>5.4579109525906482</v>
      </c>
      <c r="AV602" s="32">
        <f t="shared" si="365"/>
        <v>-8.5110564096021809E-5</v>
      </c>
      <c r="AW602" s="31">
        <f t="shared" si="366"/>
        <v>-0.25364219446963798</v>
      </c>
      <c r="AX602" s="34">
        <f t="shared" si="367"/>
        <v>3.9383318840159602E-2</v>
      </c>
      <c r="AY602" s="35">
        <f t="shared" si="368"/>
        <v>5.2042687581210103</v>
      </c>
      <c r="AZ602" s="10">
        <f t="shared" si="369"/>
        <v>-46.460744274750802</v>
      </c>
      <c r="BA602" s="10">
        <f t="shared" si="370"/>
        <v>-176.88697889890577</v>
      </c>
      <c r="BB602" s="10">
        <f t="shared" si="371"/>
        <v>3.1130211010942332</v>
      </c>
      <c r="BC602" s="37"/>
      <c r="BD602" s="46">
        <f t="shared" si="372"/>
        <v>-46</v>
      </c>
      <c r="BE602" s="46">
        <f t="shared" si="373"/>
        <v>-177</v>
      </c>
      <c r="BF602" s="46">
        <f t="shared" si="374"/>
        <v>3</v>
      </c>
    </row>
    <row r="603" spans="22:58" x14ac:dyDescent="0.2">
      <c r="V603" s="29">
        <v>6.9900000000000899</v>
      </c>
      <c r="W603" s="36">
        <f t="shared" si="344"/>
        <v>97723722.095601618</v>
      </c>
      <c r="X603" s="30">
        <f t="shared" si="378"/>
        <v>-0.43247621687911453</v>
      </c>
      <c r="Y603" s="31">
        <f t="shared" si="345"/>
        <v>-93.776401048636444</v>
      </c>
      <c r="Z603" s="31">
        <f t="shared" si="346"/>
        <v>-89.998826987662369</v>
      </c>
      <c r="AA603" s="31">
        <f t="shared" si="347"/>
        <v>62.799840351441361</v>
      </c>
      <c r="AB603" s="31">
        <f t="shared" si="348"/>
        <v>-89.958492110412422</v>
      </c>
      <c r="AC603" s="31">
        <f t="shared" si="349"/>
        <v>28.439192009034766</v>
      </c>
      <c r="AD603" s="31">
        <f t="shared" si="350"/>
        <v>87.830963946046566</v>
      </c>
      <c r="AE603" s="31">
        <f t="shared" si="351"/>
        <v>-2.9698449050394267</v>
      </c>
      <c r="AF603" s="31">
        <f t="shared" si="352"/>
        <v>-92.126355152028211</v>
      </c>
      <c r="AG603" s="31">
        <f t="shared" si="375"/>
        <v>92.110410468749379</v>
      </c>
      <c r="AH603" s="31">
        <f t="shared" si="353"/>
        <v>-163.02530222795082</v>
      </c>
      <c r="AI603" s="31">
        <f t="shared" si="354"/>
        <v>-89.999999595556829</v>
      </c>
      <c r="AJ603" s="31">
        <f t="shared" si="355"/>
        <v>87.00945466494008</v>
      </c>
      <c r="AK603" s="31">
        <f t="shared" si="356"/>
        <v>89.997443475851782</v>
      </c>
      <c r="AL603" s="32">
        <f t="shared" si="357"/>
        <v>-56.551889357865278</v>
      </c>
      <c r="AM603" s="31">
        <f t="shared" si="358"/>
        <v>-89.914782591173847</v>
      </c>
      <c r="AN603" s="31">
        <f t="shared" si="359"/>
        <v>-40.457326452126637</v>
      </c>
      <c r="AO603" s="31">
        <f t="shared" si="360"/>
        <v>-89.917338710878894</v>
      </c>
      <c r="AP603" s="30">
        <f t="shared" si="376"/>
        <v>23.609121289162623</v>
      </c>
      <c r="AQ603" s="30">
        <f t="shared" si="377"/>
        <v>-26.68237036067254</v>
      </c>
      <c r="AR603" s="31">
        <f t="shared" si="361"/>
        <v>-46.50042042867598</v>
      </c>
      <c r="AS603" s="33">
        <f t="shared" si="362"/>
        <v>-182.04369386290711</v>
      </c>
      <c r="AT603" s="31">
        <f t="shared" si="363"/>
        <v>4.1319697902008221E-2</v>
      </c>
      <c r="AU603" s="31">
        <f t="shared" si="364"/>
        <v>5.5842475236363658</v>
      </c>
      <c r="AV603" s="32">
        <f t="shared" si="365"/>
        <v>-8.912166024862654E-5</v>
      </c>
      <c r="AW603" s="31">
        <f t="shared" si="366"/>
        <v>-0.25955020024136161</v>
      </c>
      <c r="AX603" s="34">
        <f t="shared" si="367"/>
        <v>4.1230576241759596E-2</v>
      </c>
      <c r="AY603" s="35">
        <f t="shared" si="368"/>
        <v>5.3246973233950046</v>
      </c>
      <c r="AZ603" s="10">
        <f t="shared" si="369"/>
        <v>-46.459189852434221</v>
      </c>
      <c r="BA603" s="10">
        <f t="shared" si="370"/>
        <v>-176.71899653951209</v>
      </c>
      <c r="BB603" s="10">
        <f t="shared" si="371"/>
        <v>3.2810034604879093</v>
      </c>
      <c r="BC603" s="48"/>
      <c r="BD603" s="46">
        <f t="shared" si="372"/>
        <v>-46</v>
      </c>
      <c r="BE603" s="46">
        <f t="shared" si="373"/>
        <v>-177</v>
      </c>
      <c r="BF603" s="46">
        <f t="shared" si="374"/>
        <v>3</v>
      </c>
    </row>
    <row r="604" spans="22:58" x14ac:dyDescent="0.2">
      <c r="V604" s="29">
        <v>7.0000000000000897</v>
      </c>
      <c r="W604" s="38">
        <f t="shared" si="344"/>
        <v>100000000.00002068</v>
      </c>
      <c r="X604" s="30">
        <f t="shared" si="378"/>
        <v>-0.43247621687911453</v>
      </c>
      <c r="Y604" s="31">
        <f t="shared" si="345"/>
        <v>-93.976401048554479</v>
      </c>
      <c r="Z604" s="31">
        <f t="shared" si="346"/>
        <v>-89.998853688683013</v>
      </c>
      <c r="AA604" s="31">
        <f t="shared" si="347"/>
        <v>62.999840248856216</v>
      </c>
      <c r="AB604" s="31">
        <f t="shared" si="348"/>
        <v>-89.9594369450123</v>
      </c>
      <c r="AC604" s="31">
        <f t="shared" si="349"/>
        <v>28.63891200572132</v>
      </c>
      <c r="AD604" s="31">
        <f t="shared" si="350"/>
        <v>87.880291671705905</v>
      </c>
      <c r="AE604" s="31">
        <f t="shared" si="351"/>
        <v>-2.7701250108560522</v>
      </c>
      <c r="AF604" s="31">
        <f t="shared" si="352"/>
        <v>-92.077998961989394</v>
      </c>
      <c r="AG604" s="31">
        <f t="shared" si="375"/>
        <v>92.110410468749379</v>
      </c>
      <c r="AH604" s="31">
        <f t="shared" si="353"/>
        <v>-163.22530222795081</v>
      </c>
      <c r="AI604" s="31">
        <f t="shared" si="354"/>
        <v>-89.999999604763062</v>
      </c>
      <c r="AJ604" s="31">
        <f t="shared" si="355"/>
        <v>87.209454664550904</v>
      </c>
      <c r="AK604" s="31">
        <f t="shared" si="356"/>
        <v>89.997501669446024</v>
      </c>
      <c r="AL604" s="32">
        <f t="shared" si="357"/>
        <v>-56.751888925471448</v>
      </c>
      <c r="AM604" s="31">
        <f t="shared" si="358"/>
        <v>-89.916722373457901</v>
      </c>
      <c r="AN604" s="31">
        <f t="shared" si="359"/>
        <v>-40.657326020121971</v>
      </c>
      <c r="AO604" s="31">
        <f t="shared" si="360"/>
        <v>-89.919220308774939</v>
      </c>
      <c r="AP604" s="30">
        <f t="shared" si="376"/>
        <v>23.609121289162623</v>
      </c>
      <c r="AQ604" s="30">
        <f t="shared" si="377"/>
        <v>-26.68237036067254</v>
      </c>
      <c r="AR604" s="31">
        <f t="shared" si="361"/>
        <v>-46.50070010248794</v>
      </c>
      <c r="AS604" s="33">
        <f t="shared" si="362"/>
        <v>-181.99721927076433</v>
      </c>
      <c r="AT604" s="31">
        <f t="shared" si="363"/>
        <v>4.3257368564007879E-2</v>
      </c>
      <c r="AU604" s="31">
        <f t="shared" si="364"/>
        <v>5.7134704746574227</v>
      </c>
      <c r="AV604" s="32">
        <f t="shared" si="365"/>
        <v>-9.3321789570182859E-5</v>
      </c>
      <c r="AW604" s="31">
        <f t="shared" si="366"/>
        <v>-0.26559581543118593</v>
      </c>
      <c r="AX604" s="34">
        <f t="shared" si="367"/>
        <v>4.3164046774437699E-2</v>
      </c>
      <c r="AY604" s="35">
        <f t="shared" si="368"/>
        <v>5.4478746592262368</v>
      </c>
      <c r="AZ604" s="10">
        <f t="shared" si="369"/>
        <v>-46.457536055713504</v>
      </c>
      <c r="BA604" s="10">
        <f t="shared" si="370"/>
        <v>-176.54934461153809</v>
      </c>
      <c r="BB604" s="10">
        <f t="shared" si="371"/>
        <v>3.4506553884619109</v>
      </c>
      <c r="BC604" s="37"/>
      <c r="BD604" s="46">
        <f t="shared" si="372"/>
        <v>-46</v>
      </c>
      <c r="BE604" s="46">
        <f t="shared" si="373"/>
        <v>-177</v>
      </c>
      <c r="BF604" s="46">
        <f t="shared" si="374"/>
        <v>3</v>
      </c>
    </row>
    <row r="605" spans="22:58" x14ac:dyDescent="0.2">
      <c r="V605" s="29">
        <v>7.0100000000000904</v>
      </c>
      <c r="W605" s="38">
        <f t="shared" si="344"/>
        <v>102329299.22809692</v>
      </c>
      <c r="X605" s="30">
        <f t="shared" si="378"/>
        <v>-0.43247621687911453</v>
      </c>
      <c r="Y605" s="31">
        <f t="shared" si="345"/>
        <v>-94.176401048476279</v>
      </c>
      <c r="Z605" s="31">
        <f t="shared" si="346"/>
        <v>-89.998879781914241</v>
      </c>
      <c r="AA605" s="31">
        <f t="shared" si="347"/>
        <v>63.199840150888214</v>
      </c>
      <c r="AB605" s="31">
        <f t="shared" si="348"/>
        <v>-89.960360272572274</v>
      </c>
      <c r="AC605" s="31">
        <f t="shared" si="349"/>
        <v>28.838644587779704</v>
      </c>
      <c r="AD605" s="31">
        <f t="shared" si="350"/>
        <v>87.92849959914841</v>
      </c>
      <c r="AE605" s="31">
        <f t="shared" si="351"/>
        <v>-2.5703925266874705</v>
      </c>
      <c r="AF605" s="31">
        <f t="shared" si="352"/>
        <v>-92.030740455338105</v>
      </c>
      <c r="AG605" s="31">
        <f t="shared" si="375"/>
        <v>92.110410468749379</v>
      </c>
      <c r="AH605" s="31">
        <f t="shared" si="353"/>
        <v>-163.42530222795085</v>
      </c>
      <c r="AI605" s="31">
        <f t="shared" si="354"/>
        <v>-89.999999613759769</v>
      </c>
      <c r="AJ605" s="31">
        <f t="shared" si="355"/>
        <v>87.409454664179293</v>
      </c>
      <c r="AK605" s="31">
        <f t="shared" si="356"/>
        <v>89.99755853839234</v>
      </c>
      <c r="AL605" s="32">
        <f t="shared" si="357"/>
        <v>-56.951888512538567</v>
      </c>
      <c r="AM605" s="31">
        <f t="shared" si="358"/>
        <v>-89.918618001090906</v>
      </c>
      <c r="AN605" s="31">
        <f t="shared" si="359"/>
        <v>-40.857325607560746</v>
      </c>
      <c r="AO605" s="31">
        <f t="shared" si="360"/>
        <v>-89.921059076458334</v>
      </c>
      <c r="AP605" s="30">
        <f t="shared" si="376"/>
        <v>23.609121289162623</v>
      </c>
      <c r="AQ605" s="30">
        <f t="shared" si="377"/>
        <v>-26.68237036067254</v>
      </c>
      <c r="AR605" s="31">
        <f t="shared" si="361"/>
        <v>-46.50096720575813</v>
      </c>
      <c r="AS605" s="33">
        <f t="shared" si="362"/>
        <v>-181.95179953179644</v>
      </c>
      <c r="AT605" s="31">
        <f t="shared" si="363"/>
        <v>4.5285432660429482E-2</v>
      </c>
      <c r="AU605" s="31">
        <f t="shared" si="364"/>
        <v>5.8456430599639129</v>
      </c>
      <c r="AV605" s="32">
        <f t="shared" si="365"/>
        <v>-9.7719860533537376E-5</v>
      </c>
      <c r="AW605" s="31">
        <f t="shared" si="366"/>
        <v>-0.27178224496552528</v>
      </c>
      <c r="AX605" s="34">
        <f t="shared" si="367"/>
        <v>4.5187712799895946E-2</v>
      </c>
      <c r="AY605" s="35">
        <f t="shared" si="368"/>
        <v>5.5738608149983877</v>
      </c>
      <c r="AZ605" s="10">
        <f t="shared" si="369"/>
        <v>-46.455779492958236</v>
      </c>
      <c r="BA605" s="10">
        <f t="shared" si="370"/>
        <v>-176.37793871679804</v>
      </c>
      <c r="BB605" s="10">
        <f t="shared" si="371"/>
        <v>3.6220612832019583</v>
      </c>
      <c r="BC605" s="37"/>
      <c r="BD605" s="46">
        <f t="shared" si="372"/>
        <v>-46</v>
      </c>
      <c r="BE605" s="46">
        <f t="shared" si="373"/>
        <v>-176</v>
      </c>
      <c r="BF605" s="46">
        <f t="shared" si="374"/>
        <v>4</v>
      </c>
    </row>
    <row r="606" spans="22:58" x14ac:dyDescent="0.2">
      <c r="V606" s="29">
        <v>7.0200000000000902</v>
      </c>
      <c r="W606" s="36">
        <f t="shared" si="344"/>
        <v>104712854.80511194</v>
      </c>
      <c r="X606" s="30">
        <f t="shared" si="378"/>
        <v>-0.43247621687911453</v>
      </c>
      <c r="Y606" s="31">
        <f t="shared" si="345"/>
        <v>-94.376401048401547</v>
      </c>
      <c r="Z606" s="31">
        <f t="shared" si="346"/>
        <v>-89.998905281191</v>
      </c>
      <c r="AA606" s="31">
        <f t="shared" si="347"/>
        <v>63.399840057329477</v>
      </c>
      <c r="AB606" s="31">
        <f t="shared" si="348"/>
        <v>-89.961262582650917</v>
      </c>
      <c r="AC606" s="31">
        <f t="shared" si="349"/>
        <v>29.038389190255796</v>
      </c>
      <c r="AD606" s="31">
        <f t="shared" si="350"/>
        <v>87.975613015675847</v>
      </c>
      <c r="AE606" s="31">
        <f t="shared" si="351"/>
        <v>-2.3706480176953839</v>
      </c>
      <c r="AF606" s="31">
        <f t="shared" si="352"/>
        <v>-91.98455484816607</v>
      </c>
      <c r="AG606" s="31">
        <f t="shared" si="375"/>
        <v>92.110410468749379</v>
      </c>
      <c r="AH606" s="31">
        <f t="shared" si="353"/>
        <v>-163.62530222795084</v>
      </c>
      <c r="AI606" s="31">
        <f t="shared" si="354"/>
        <v>-89.99999962255167</v>
      </c>
      <c r="AJ606" s="31">
        <f t="shared" si="355"/>
        <v>87.60945466382438</v>
      </c>
      <c r="AK606" s="31">
        <f t="shared" si="356"/>
        <v>89.997614112843394</v>
      </c>
      <c r="AL606" s="32">
        <f t="shared" si="357"/>
        <v>-57.151888118190655</v>
      </c>
      <c r="AM606" s="31">
        <f t="shared" si="358"/>
        <v>-89.920470479143106</v>
      </c>
      <c r="AN606" s="31">
        <f t="shared" si="359"/>
        <v>-41.057325213567736</v>
      </c>
      <c r="AO606" s="31">
        <f t="shared" si="360"/>
        <v>-89.922855988851381</v>
      </c>
      <c r="AP606" s="30">
        <f t="shared" si="376"/>
        <v>23.609121289162623</v>
      </c>
      <c r="AQ606" s="30">
        <f t="shared" si="377"/>
        <v>-26.68237036067254</v>
      </c>
      <c r="AR606" s="31">
        <f t="shared" si="361"/>
        <v>-46.501222302773044</v>
      </c>
      <c r="AS606" s="33">
        <f t="shared" si="362"/>
        <v>-181.90741083701744</v>
      </c>
      <c r="AT606" s="31">
        <f t="shared" si="363"/>
        <v>4.7408061896001129E-2</v>
      </c>
      <c r="AU606" s="31">
        <f t="shared" si="364"/>
        <v>5.9808297292313526</v>
      </c>
      <c r="AV606" s="32">
        <f t="shared" si="365"/>
        <v>-1.0232520142326393E-4</v>
      </c>
      <c r="AW606" s="31">
        <f t="shared" si="366"/>
        <v>-0.2781127683938861</v>
      </c>
      <c r="AX606" s="34">
        <f t="shared" si="367"/>
        <v>4.7305736694577862E-2</v>
      </c>
      <c r="AY606" s="35">
        <f t="shared" si="368"/>
        <v>5.7027169608374662</v>
      </c>
      <c r="AZ606" s="10">
        <f t="shared" si="369"/>
        <v>-46.453916566078469</v>
      </c>
      <c r="BA606" s="10">
        <f t="shared" si="370"/>
        <v>-176.20469387617996</v>
      </c>
      <c r="BB606" s="10">
        <f t="shared" si="371"/>
        <v>3.7953061238200405</v>
      </c>
      <c r="BC606" s="48"/>
      <c r="BD606" s="46">
        <f t="shared" si="372"/>
        <v>-46</v>
      </c>
      <c r="BE606" s="46">
        <f t="shared" si="373"/>
        <v>-176</v>
      </c>
      <c r="BF606" s="46">
        <f t="shared" si="374"/>
        <v>4</v>
      </c>
    </row>
    <row r="607" spans="22:58" x14ac:dyDescent="0.2">
      <c r="V607" s="29">
        <v>7.03000000000009</v>
      </c>
      <c r="W607" s="38">
        <f t="shared" si="344"/>
        <v>107151930.52378313</v>
      </c>
      <c r="X607" s="30">
        <f t="shared" si="378"/>
        <v>-0.43247621687911453</v>
      </c>
      <c r="Y607" s="31">
        <f t="shared" si="345"/>
        <v>-94.576401048330197</v>
      </c>
      <c r="Z607" s="31">
        <f t="shared" si="346"/>
        <v>-89.998930200033357</v>
      </c>
      <c r="AA607" s="31">
        <f t="shared" si="347"/>
        <v>63.599839967981573</v>
      </c>
      <c r="AB607" s="31">
        <f t="shared" si="348"/>
        <v>-89.962144353663177</v>
      </c>
      <c r="AC607" s="31">
        <f t="shared" si="349"/>
        <v>29.238145273492648</v>
      </c>
      <c r="AD607" s="31">
        <f t="shared" si="350"/>
        <v>88.021656646453337</v>
      </c>
      <c r="AE607" s="31">
        <f t="shared" si="351"/>
        <v>-2.1708920237350853</v>
      </c>
      <c r="AF607" s="31">
        <f t="shared" si="352"/>
        <v>-91.939417907243197</v>
      </c>
      <c r="AG607" s="31">
        <f t="shared" si="375"/>
        <v>92.110410468749379</v>
      </c>
      <c r="AH607" s="31">
        <f t="shared" si="353"/>
        <v>-163.82530222795083</v>
      </c>
      <c r="AI607" s="31">
        <f t="shared" si="354"/>
        <v>-89.999999631143439</v>
      </c>
      <c r="AJ607" s="31">
        <f t="shared" si="355"/>
        <v>87.80945466348544</v>
      </c>
      <c r="AK607" s="31">
        <f t="shared" si="356"/>
        <v>89.997668422265491</v>
      </c>
      <c r="AL607" s="32">
        <f t="shared" si="357"/>
        <v>-57.351887741591298</v>
      </c>
      <c r="AM607" s="31">
        <f t="shared" si="358"/>
        <v>-89.922280789807374</v>
      </c>
      <c r="AN607" s="31">
        <f t="shared" si="359"/>
        <v>-41.257324837307308</v>
      </c>
      <c r="AO607" s="31">
        <f t="shared" si="360"/>
        <v>-89.924611998685322</v>
      </c>
      <c r="AP607" s="30">
        <f t="shared" si="376"/>
        <v>23.609121289162623</v>
      </c>
      <c r="AQ607" s="30">
        <f t="shared" si="377"/>
        <v>-26.68237036067254</v>
      </c>
      <c r="AR607" s="31">
        <f t="shared" si="361"/>
        <v>-46.501465932552307</v>
      </c>
      <c r="AS607" s="33">
        <f t="shared" si="362"/>
        <v>-181.86402990592853</v>
      </c>
      <c r="AT607" s="31">
        <f t="shared" si="363"/>
        <v>4.9629616191520787E-2</v>
      </c>
      <c r="AU607" s="31">
        <f t="shared" si="364"/>
        <v>6.1190961362392224</v>
      </c>
      <c r="AV607" s="32">
        <f t="shared" si="365"/>
        <v>-1.0714758010496853E-4</v>
      </c>
      <c r="AW607" s="31">
        <f t="shared" si="366"/>
        <v>-0.2845907416249811</v>
      </c>
      <c r="AX607" s="34">
        <f t="shared" si="367"/>
        <v>4.9522468611415821E-2</v>
      </c>
      <c r="AY607" s="35">
        <f t="shared" si="368"/>
        <v>5.8345053946142418</v>
      </c>
      <c r="AZ607" s="10">
        <f t="shared" si="369"/>
        <v>-46.451943463940893</v>
      </c>
      <c r="BA607" s="10">
        <f t="shared" si="370"/>
        <v>-176.02952451131429</v>
      </c>
      <c r="BB607" s="10">
        <f t="shared" si="371"/>
        <v>3.9704754886857074</v>
      </c>
      <c r="BC607" s="37"/>
      <c r="BD607" s="46">
        <f t="shared" si="372"/>
        <v>-46</v>
      </c>
      <c r="BE607" s="46">
        <f t="shared" si="373"/>
        <v>-176</v>
      </c>
      <c r="BF607" s="46">
        <f t="shared" si="374"/>
        <v>4</v>
      </c>
    </row>
    <row r="608" spans="22:58" x14ac:dyDescent="0.2">
      <c r="V608" s="29">
        <v>7.0400000000000897</v>
      </c>
      <c r="W608" s="38">
        <f t="shared" si="344"/>
        <v>109647819.61434153</v>
      </c>
      <c r="X608" s="30">
        <f t="shared" si="378"/>
        <v>-0.43247621687911453</v>
      </c>
      <c r="Y608" s="31">
        <f t="shared" si="345"/>
        <v>-94.776401048262059</v>
      </c>
      <c r="Z608" s="31">
        <f t="shared" si="346"/>
        <v>-89.998954551653625</v>
      </c>
      <c r="AA608" s="31">
        <f t="shared" si="347"/>
        <v>63.799839882654993</v>
      </c>
      <c r="AB608" s="31">
        <f t="shared" si="348"/>
        <v>-89.963006053134052</v>
      </c>
      <c r="AC608" s="31">
        <f t="shared" si="349"/>
        <v>29.437912322003214</v>
      </c>
      <c r="AD608" s="31">
        <f t="shared" si="350"/>
        <v>88.066654666409946</v>
      </c>
      <c r="AE608" s="31">
        <f t="shared" si="351"/>
        <v>-1.9711250604829615</v>
      </c>
      <c r="AF608" s="31">
        <f t="shared" si="352"/>
        <v>-91.895305938377746</v>
      </c>
      <c r="AG608" s="31">
        <f t="shared" si="375"/>
        <v>92.110410468749379</v>
      </c>
      <c r="AH608" s="31">
        <f t="shared" si="353"/>
        <v>-164.02530222795082</v>
      </c>
      <c r="AI608" s="31">
        <f t="shared" si="354"/>
        <v>-89.999999639539638</v>
      </c>
      <c r="AJ608" s="31">
        <f t="shared" si="355"/>
        <v>88.009454663161762</v>
      </c>
      <c r="AK608" s="31">
        <f t="shared" si="356"/>
        <v>89.997721495454229</v>
      </c>
      <c r="AL608" s="32">
        <f t="shared" si="357"/>
        <v>-57.551887381941668</v>
      </c>
      <c r="AM608" s="31">
        <f t="shared" si="358"/>
        <v>-89.924049892919939</v>
      </c>
      <c r="AN608" s="31">
        <f t="shared" si="359"/>
        <v>-41.457324477981345</v>
      </c>
      <c r="AO608" s="31">
        <f t="shared" si="360"/>
        <v>-89.926328037005348</v>
      </c>
      <c r="AP608" s="30">
        <f t="shared" si="376"/>
        <v>23.609121289162623</v>
      </c>
      <c r="AQ608" s="30">
        <f t="shared" si="377"/>
        <v>-26.68237036067254</v>
      </c>
      <c r="AR608" s="31">
        <f t="shared" si="361"/>
        <v>-46.501698609974227</v>
      </c>
      <c r="AS608" s="33">
        <f t="shared" si="362"/>
        <v>-181.82163397538309</v>
      </c>
      <c r="AT608" s="31">
        <f t="shared" si="363"/>
        <v>5.1954651764989444E-2</v>
      </c>
      <c r="AU608" s="31">
        <f t="shared" si="364"/>
        <v>6.2605091465388503</v>
      </c>
      <c r="AV608" s="32">
        <f t="shared" si="365"/>
        <v>-1.1219722475540095E-4</v>
      </c>
      <c r="AW608" s="31">
        <f t="shared" si="366"/>
        <v>-0.29121959870311909</v>
      </c>
      <c r="AX608" s="34">
        <f t="shared" si="367"/>
        <v>5.1842454540234041E-2</v>
      </c>
      <c r="AY608" s="35">
        <f t="shared" si="368"/>
        <v>5.9692895478357313</v>
      </c>
      <c r="AZ608" s="10">
        <f t="shared" si="369"/>
        <v>-46.449856155433991</v>
      </c>
      <c r="BA608" s="10">
        <f t="shared" si="370"/>
        <v>-175.85234442754737</v>
      </c>
      <c r="BB608" s="10">
        <f t="shared" si="371"/>
        <v>4.1476555724526349</v>
      </c>
      <c r="BC608" s="37"/>
      <c r="BD608" s="46">
        <f t="shared" si="372"/>
        <v>-46</v>
      </c>
      <c r="BE608" s="46">
        <f t="shared" si="373"/>
        <v>-176</v>
      </c>
      <c r="BF608" s="46">
        <f t="shared" si="374"/>
        <v>4</v>
      </c>
    </row>
    <row r="609" spans="22:58" x14ac:dyDescent="0.2">
      <c r="V609" s="29">
        <v>7.0500000000000904</v>
      </c>
      <c r="W609" s="36">
        <f t="shared" si="344"/>
        <v>112201845.43021989</v>
      </c>
      <c r="X609" s="30">
        <f t="shared" si="378"/>
        <v>-0.43247621687911453</v>
      </c>
      <c r="Y609" s="31">
        <f t="shared" si="345"/>
        <v>-94.976401048196962</v>
      </c>
      <c r="Z609" s="31">
        <f t="shared" si="346"/>
        <v>-89.99897834896332</v>
      </c>
      <c r="AA609" s="31">
        <f t="shared" si="347"/>
        <v>63.999839801168726</v>
      </c>
      <c r="AB609" s="31">
        <f t="shared" si="348"/>
        <v>-89.963848137946428</v>
      </c>
      <c r="AC609" s="31">
        <f t="shared" si="349"/>
        <v>29.637689843392899</v>
      </c>
      <c r="AD609" s="31">
        <f t="shared" si="350"/>
        <v>88.110630711927826</v>
      </c>
      <c r="AE609" s="31">
        <f t="shared" si="351"/>
        <v>-1.7713476205144474</v>
      </c>
      <c r="AF609" s="31">
        <f t="shared" si="352"/>
        <v>-91.852195774981936</v>
      </c>
      <c r="AG609" s="31">
        <f t="shared" si="375"/>
        <v>92.110410468749379</v>
      </c>
      <c r="AH609" s="31">
        <f t="shared" si="353"/>
        <v>-164.22530222795081</v>
      </c>
      <c r="AI609" s="31">
        <f t="shared" si="354"/>
        <v>-89.999999647744716</v>
      </c>
      <c r="AJ609" s="31">
        <f t="shared" si="355"/>
        <v>88.209454662852636</v>
      </c>
      <c r="AK609" s="31">
        <f t="shared" si="356"/>
        <v>89.997773360549715</v>
      </c>
      <c r="AL609" s="32">
        <f t="shared" si="357"/>
        <v>-57.751887038478912</v>
      </c>
      <c r="AM609" s="31">
        <f t="shared" si="358"/>
        <v>-89.92577872646919</v>
      </c>
      <c r="AN609" s="31">
        <f t="shared" si="359"/>
        <v>-41.657324134827704</v>
      </c>
      <c r="AO609" s="31">
        <f t="shared" si="360"/>
        <v>-89.92800501366419</v>
      </c>
      <c r="AP609" s="30">
        <f t="shared" si="376"/>
        <v>23.609121289162623</v>
      </c>
      <c r="AQ609" s="30">
        <f t="shared" si="377"/>
        <v>-26.68237036067254</v>
      </c>
      <c r="AR609" s="31">
        <f t="shared" si="361"/>
        <v>-46.501920826852071</v>
      </c>
      <c r="AS609" s="33">
        <f t="shared" si="362"/>
        <v>-181.78020078864614</v>
      </c>
      <c r="AT609" s="31">
        <f t="shared" si="363"/>
        <v>5.438792952042814E-2</v>
      </c>
      <c r="AU609" s="31">
        <f t="shared" si="364"/>
        <v>6.4051368439458907</v>
      </c>
      <c r="AV609" s="32">
        <f t="shared" si="365"/>
        <v>-1.1748484553411789E-4</v>
      </c>
      <c r="AW609" s="31">
        <f t="shared" si="366"/>
        <v>-0.29800285362581802</v>
      </c>
      <c r="AX609" s="34">
        <f t="shared" si="367"/>
        <v>5.4270444674894024E-2</v>
      </c>
      <c r="AY609" s="35">
        <f t="shared" si="368"/>
        <v>6.1071339903200723</v>
      </c>
      <c r="AZ609" s="10">
        <f t="shared" si="369"/>
        <v>-46.44765038217718</v>
      </c>
      <c r="BA609" s="10">
        <f t="shared" si="370"/>
        <v>-175.67306679832606</v>
      </c>
      <c r="BB609" s="10">
        <f t="shared" si="371"/>
        <v>4.3269332016739384</v>
      </c>
      <c r="BC609" s="48"/>
      <c r="BD609" s="46">
        <f t="shared" si="372"/>
        <v>-46</v>
      </c>
      <c r="BE609" s="46">
        <f t="shared" si="373"/>
        <v>-176</v>
      </c>
      <c r="BF609" s="46">
        <f t="shared" si="374"/>
        <v>4</v>
      </c>
    </row>
    <row r="610" spans="22:58" x14ac:dyDescent="0.2">
      <c r="V610" s="29">
        <v>7.0600000000000902</v>
      </c>
      <c r="W610" s="38">
        <f t="shared" si="344"/>
        <v>114815362.14971235</v>
      </c>
      <c r="X610" s="30">
        <f t="shared" si="378"/>
        <v>-0.43247621687911453</v>
      </c>
      <c r="Y610" s="31">
        <f t="shared" si="345"/>
        <v>-95.176401048134821</v>
      </c>
      <c r="Z610" s="31">
        <f t="shared" si="346"/>
        <v>-89.999001604580116</v>
      </c>
      <c r="AA610" s="31">
        <f t="shared" si="347"/>
        <v>64.199839723349953</v>
      </c>
      <c r="AB610" s="31">
        <f t="shared" si="348"/>
        <v>-89.964671054583363</v>
      </c>
      <c r="AC610" s="31">
        <f t="shared" si="349"/>
        <v>29.837477367329818</v>
      </c>
      <c r="AD610" s="31">
        <f t="shared" si="350"/>
        <v>88.153607892320551</v>
      </c>
      <c r="AE610" s="31">
        <f t="shared" si="351"/>
        <v>-1.5715601743341594</v>
      </c>
      <c r="AF610" s="31">
        <f t="shared" si="352"/>
        <v>-91.810064766842927</v>
      </c>
      <c r="AG610" s="31">
        <f t="shared" si="375"/>
        <v>92.110410468749379</v>
      </c>
      <c r="AH610" s="31">
        <f t="shared" si="353"/>
        <v>-164.42530222795082</v>
      </c>
      <c r="AI610" s="31">
        <f t="shared" si="354"/>
        <v>-89.99999965576302</v>
      </c>
      <c r="AJ610" s="31">
        <f t="shared" si="355"/>
        <v>88.409454662557437</v>
      </c>
      <c r="AK610" s="31">
        <f t="shared" si="356"/>
        <v>89.997824045051487</v>
      </c>
      <c r="AL610" s="32">
        <f t="shared" si="357"/>
        <v>-57.951886710474497</v>
      </c>
      <c r="AM610" s="31">
        <f t="shared" si="358"/>
        <v>-89.927468207092929</v>
      </c>
      <c r="AN610" s="31">
        <f t="shared" si="359"/>
        <v>-41.857323807118505</v>
      </c>
      <c r="AO610" s="31">
        <f t="shared" si="360"/>
        <v>-89.929643817804461</v>
      </c>
      <c r="AP610" s="30">
        <f t="shared" si="376"/>
        <v>23.609121289162623</v>
      </c>
      <c r="AQ610" s="30">
        <f t="shared" si="377"/>
        <v>-26.68237036067254</v>
      </c>
      <c r="AR610" s="31">
        <f t="shared" si="361"/>
        <v>-46.502133052962577</v>
      </c>
      <c r="AS610" s="33">
        <f t="shared" si="362"/>
        <v>-181.73970858464739</v>
      </c>
      <c r="AT610" s="31">
        <f t="shared" si="363"/>
        <v>5.6934423752175972E-2</v>
      </c>
      <c r="AU610" s="31">
        <f t="shared" si="364"/>
        <v>6.55304853574515</v>
      </c>
      <c r="AV610" s="32">
        <f t="shared" si="365"/>
        <v>-1.2302165730088192E-4</v>
      </c>
      <c r="AW610" s="31">
        <f t="shared" si="366"/>
        <v>-0.30494410220358315</v>
      </c>
      <c r="AX610" s="34">
        <f t="shared" si="367"/>
        <v>5.6811402094875091E-2</v>
      </c>
      <c r="AY610" s="35">
        <f t="shared" si="368"/>
        <v>6.2481044335415667</v>
      </c>
      <c r="AZ610" s="10">
        <f t="shared" si="369"/>
        <v>-46.445321650867704</v>
      </c>
      <c r="BA610" s="10">
        <f t="shared" si="370"/>
        <v>-175.49160415110583</v>
      </c>
      <c r="BB610" s="10">
        <f t="shared" si="371"/>
        <v>4.5083958488941676</v>
      </c>
      <c r="BC610" s="37"/>
      <c r="BD610" s="46">
        <f t="shared" si="372"/>
        <v>-46</v>
      </c>
      <c r="BE610" s="46">
        <f t="shared" si="373"/>
        <v>-175</v>
      </c>
      <c r="BF610" s="46">
        <f t="shared" si="374"/>
        <v>5</v>
      </c>
    </row>
    <row r="611" spans="22:58" x14ac:dyDescent="0.2">
      <c r="V611" s="29">
        <v>7.07000000000009</v>
      </c>
      <c r="W611" s="38">
        <f t="shared" si="344"/>
        <v>117489755.49397758</v>
      </c>
      <c r="X611" s="30">
        <f t="shared" si="378"/>
        <v>-0.43247621687911453</v>
      </c>
      <c r="Y611" s="31">
        <f t="shared" si="345"/>
        <v>-95.376401048075479</v>
      </c>
      <c r="Z611" s="31">
        <f t="shared" si="346"/>
        <v>-89.999024330834459</v>
      </c>
      <c r="AA611" s="31">
        <f t="shared" si="347"/>
        <v>64.399839649033595</v>
      </c>
      <c r="AB611" s="31">
        <f t="shared" si="348"/>
        <v>-89.965475239364821</v>
      </c>
      <c r="AC611" s="31">
        <f t="shared" si="349"/>
        <v>30.037274444560403</v>
      </c>
      <c r="AD611" s="31">
        <f t="shared" si="350"/>
        <v>88.19560880110204</v>
      </c>
      <c r="AE611" s="31">
        <f t="shared" si="351"/>
        <v>-1.3717631713605911</v>
      </c>
      <c r="AF611" s="31">
        <f t="shared" si="352"/>
        <v>-91.76889076909724</v>
      </c>
      <c r="AG611" s="31">
        <f t="shared" si="375"/>
        <v>92.110410468749379</v>
      </c>
      <c r="AH611" s="31">
        <f t="shared" si="353"/>
        <v>-164.62530222795081</v>
      </c>
      <c r="AI611" s="31">
        <f t="shared" si="354"/>
        <v>-89.999999663598814</v>
      </c>
      <c r="AJ611" s="31">
        <f t="shared" si="355"/>
        <v>88.60945466227551</v>
      </c>
      <c r="AK611" s="31">
        <f t="shared" si="356"/>
        <v>89.99787357583314</v>
      </c>
      <c r="AL611" s="32">
        <f t="shared" si="357"/>
        <v>-58.151886397232701</v>
      </c>
      <c r="AM611" s="31">
        <f t="shared" si="358"/>
        <v>-89.929119230564439</v>
      </c>
      <c r="AN611" s="31">
        <f t="shared" si="359"/>
        <v>-42.057323494158624</v>
      </c>
      <c r="AO611" s="31">
        <f t="shared" si="360"/>
        <v>-89.931245318330113</v>
      </c>
      <c r="AP611" s="30">
        <f t="shared" si="376"/>
        <v>23.609121289162623</v>
      </c>
      <c r="AQ611" s="30">
        <f t="shared" si="377"/>
        <v>-26.68237036067254</v>
      </c>
      <c r="AR611" s="31">
        <f t="shared" si="361"/>
        <v>-46.502335737029128</v>
      </c>
      <c r="AS611" s="33">
        <f t="shared" si="362"/>
        <v>-181.70013608742735</v>
      </c>
      <c r="AT611" s="31">
        <f t="shared" si="363"/>
        <v>5.9599331172383252E-2</v>
      </c>
      <c r="AU611" s="31">
        <f t="shared" si="364"/>
        <v>6.7043147564883778</v>
      </c>
      <c r="AV611" s="32">
        <f t="shared" si="365"/>
        <v>-1.2881940340197823E-4</v>
      </c>
      <c r="AW611" s="31">
        <f t="shared" si="366"/>
        <v>-0.31204702396282064</v>
      </c>
      <c r="AX611" s="34">
        <f t="shared" si="367"/>
        <v>5.9470511768981271E-2</v>
      </c>
      <c r="AY611" s="35">
        <f t="shared" si="368"/>
        <v>6.392267732525557</v>
      </c>
      <c r="AZ611" s="10">
        <f t="shared" si="369"/>
        <v>-46.442865225260149</v>
      </c>
      <c r="BA611" s="10">
        <f t="shared" si="370"/>
        <v>-175.30786835490179</v>
      </c>
      <c r="BB611" s="10">
        <f t="shared" si="371"/>
        <v>4.6921316450982147</v>
      </c>
      <c r="BC611" s="37"/>
      <c r="BD611" s="46">
        <f t="shared" si="372"/>
        <v>-46</v>
      </c>
      <c r="BE611" s="46">
        <f t="shared" si="373"/>
        <v>-175</v>
      </c>
      <c r="BF611" s="46">
        <f t="shared" si="374"/>
        <v>5</v>
      </c>
    </row>
    <row r="612" spans="22:58" x14ac:dyDescent="0.2">
      <c r="V612" s="29">
        <v>7.0800000000000898</v>
      </c>
      <c r="W612" s="36">
        <f t="shared" si="344"/>
        <v>120226443.46176647</v>
      </c>
      <c r="X612" s="30">
        <f t="shared" si="378"/>
        <v>-0.43247621687911453</v>
      </c>
      <c r="Y612" s="31">
        <f t="shared" si="345"/>
        <v>-95.576401048018781</v>
      </c>
      <c r="Z612" s="31">
        <f t="shared" si="346"/>
        <v>-89.999046539776089</v>
      </c>
      <c r="AA612" s="31">
        <f t="shared" si="347"/>
        <v>64.599839578062017</v>
      </c>
      <c r="AB612" s="31">
        <f t="shared" si="348"/>
        <v>-89.966261118678929</v>
      </c>
      <c r="AC612" s="31">
        <f t="shared" si="349"/>
        <v>30.237080645968678</v>
      </c>
      <c r="AD612" s="31">
        <f t="shared" si="350"/>
        <v>88.23665552704712</v>
      </c>
      <c r="AE612" s="31">
        <f t="shared" si="351"/>
        <v>-1.1719570408671949</v>
      </c>
      <c r="AF612" s="31">
        <f t="shared" si="352"/>
        <v>-91.728652131407884</v>
      </c>
      <c r="AG612" s="31">
        <f t="shared" si="375"/>
        <v>92.110410468749379</v>
      </c>
      <c r="AH612" s="31">
        <f t="shared" si="353"/>
        <v>-164.8253022279508</v>
      </c>
      <c r="AI612" s="31">
        <f t="shared" si="354"/>
        <v>-89.999999671256234</v>
      </c>
      <c r="AJ612" s="31">
        <f t="shared" si="355"/>
        <v>88.809454662006289</v>
      </c>
      <c r="AK612" s="31">
        <f t="shared" si="356"/>
        <v>89.997921979156558</v>
      </c>
      <c r="AL612" s="32">
        <f t="shared" si="357"/>
        <v>-58.351886098089068</v>
      </c>
      <c r="AM612" s="31">
        <f t="shared" si="358"/>
        <v>-89.930732672267183</v>
      </c>
      <c r="AN612" s="31">
        <f t="shared" si="359"/>
        <v>-42.257323195284201</v>
      </c>
      <c r="AO612" s="31">
        <f t="shared" si="360"/>
        <v>-89.932810364366858</v>
      </c>
      <c r="AP612" s="30">
        <f t="shared" si="376"/>
        <v>23.609121289162623</v>
      </c>
      <c r="AQ612" s="30">
        <f t="shared" si="377"/>
        <v>-26.68237036067254</v>
      </c>
      <c r="AR612" s="31">
        <f t="shared" si="361"/>
        <v>-46.50252930766132</v>
      </c>
      <c r="AS612" s="33">
        <f t="shared" si="362"/>
        <v>-181.66146249577474</v>
      </c>
      <c r="AT612" s="31">
        <f t="shared" si="363"/>
        <v>6.2388080269034016E-2</v>
      </c>
      <c r="AU612" s="31">
        <f t="shared" si="364"/>
        <v>6.8590072702580311</v>
      </c>
      <c r="AV612" s="32">
        <f t="shared" si="365"/>
        <v>-1.348903805631006E-4</v>
      </c>
      <c r="AW612" s="31">
        <f t="shared" si="366"/>
        <v>-0.3193153840928793</v>
      </c>
      <c r="AX612" s="34">
        <f t="shared" si="367"/>
        <v>6.2253189888470915E-2</v>
      </c>
      <c r="AY612" s="35">
        <f t="shared" si="368"/>
        <v>6.5396918861651514</v>
      </c>
      <c r="AZ612" s="10">
        <f t="shared" si="369"/>
        <v>-46.440276117772846</v>
      </c>
      <c r="BA612" s="10">
        <f t="shared" si="370"/>
        <v>-175.1217706096096</v>
      </c>
      <c r="BB612" s="10">
        <f t="shared" si="371"/>
        <v>4.8782293903904019</v>
      </c>
      <c r="BC612" s="48"/>
      <c r="BD612" s="46">
        <f t="shared" si="372"/>
        <v>-46</v>
      </c>
      <c r="BE612" s="46">
        <f t="shared" si="373"/>
        <v>-175</v>
      </c>
      <c r="BF612" s="46">
        <f t="shared" si="374"/>
        <v>5</v>
      </c>
    </row>
    <row r="613" spans="22:58" x14ac:dyDescent="0.2">
      <c r="V613" s="29">
        <v>7.0900000000000896</v>
      </c>
      <c r="W613" s="38">
        <f t="shared" si="344"/>
        <v>123026877.08126393</v>
      </c>
      <c r="X613" s="30">
        <f t="shared" si="378"/>
        <v>-0.43247621687911453</v>
      </c>
      <c r="Y613" s="31">
        <f t="shared" si="345"/>
        <v>-95.776401047964654</v>
      </c>
      <c r="Z613" s="31">
        <f t="shared" si="346"/>
        <v>-89.999068243180488</v>
      </c>
      <c r="AA613" s="31">
        <f t="shared" si="347"/>
        <v>64.799839510284698</v>
      </c>
      <c r="AB613" s="31">
        <f t="shared" si="348"/>
        <v>-89.967029109208127</v>
      </c>
      <c r="AC613" s="31">
        <f t="shared" si="349"/>
        <v>30.436895561677101</v>
      </c>
      <c r="AD613" s="31">
        <f t="shared" si="350"/>
        <v>88.276769665045634</v>
      </c>
      <c r="AE613" s="31">
        <f t="shared" si="351"/>
        <v>-0.97214219288196446</v>
      </c>
      <c r="AF613" s="31">
        <f t="shared" si="352"/>
        <v>-91.689327687342967</v>
      </c>
      <c r="AG613" s="31">
        <f t="shared" si="375"/>
        <v>92.110410468749379</v>
      </c>
      <c r="AH613" s="31">
        <f t="shared" si="353"/>
        <v>-165.02530222795085</v>
      </c>
      <c r="AI613" s="31">
        <f t="shared" si="354"/>
        <v>-89.999999678739357</v>
      </c>
      <c r="AJ613" s="31">
        <f t="shared" si="355"/>
        <v>89.009454661749174</v>
      </c>
      <c r="AK613" s="31">
        <f t="shared" si="356"/>
        <v>89.997969280685837</v>
      </c>
      <c r="AL613" s="32">
        <f t="shared" si="357"/>
        <v>-58.551885812409111</v>
      </c>
      <c r="AM613" s="31">
        <f t="shared" si="358"/>
        <v>-89.932309387659103</v>
      </c>
      <c r="AN613" s="31">
        <f t="shared" si="359"/>
        <v>-42.457322909861404</v>
      </c>
      <c r="AO613" s="31">
        <f t="shared" si="360"/>
        <v>-89.934339785712623</v>
      </c>
      <c r="AP613" s="30">
        <f t="shared" si="376"/>
        <v>23.609121289162623</v>
      </c>
      <c r="AQ613" s="30">
        <f t="shared" si="377"/>
        <v>-26.68237036067254</v>
      </c>
      <c r="AR613" s="31">
        <f t="shared" si="361"/>
        <v>-46.502714174253285</v>
      </c>
      <c r="AS613" s="33">
        <f t="shared" si="362"/>
        <v>-181.6236674730556</v>
      </c>
      <c r="AT613" s="31">
        <f t="shared" si="363"/>
        <v>6.5306341001580115E-2</v>
      </c>
      <c r="AU613" s="31">
        <f t="shared" si="364"/>
        <v>7.0171990712620298</v>
      </c>
      <c r="AV613" s="32">
        <f t="shared" si="365"/>
        <v>-1.412474649688933E-4</v>
      </c>
      <c r="AW613" s="31">
        <f t="shared" si="366"/>
        <v>-0.3267530354382332</v>
      </c>
      <c r="AX613" s="34">
        <f t="shared" si="367"/>
        <v>6.5165093536611221E-2</v>
      </c>
      <c r="AY613" s="35">
        <f t="shared" si="368"/>
        <v>6.6904460358237969</v>
      </c>
      <c r="AZ613" s="10">
        <f t="shared" si="369"/>
        <v>-46.437549080716671</v>
      </c>
      <c r="BA613" s="10">
        <f t="shared" si="370"/>
        <v>-174.93322143723179</v>
      </c>
      <c r="BB613" s="10">
        <f t="shared" si="371"/>
        <v>5.0667785627682065</v>
      </c>
      <c r="BC613" s="37"/>
      <c r="BD613" s="46">
        <f t="shared" si="372"/>
        <v>-46</v>
      </c>
      <c r="BE613" s="46">
        <f t="shared" si="373"/>
        <v>-175</v>
      </c>
      <c r="BF613" s="46">
        <f t="shared" si="374"/>
        <v>5</v>
      </c>
    </row>
    <row r="614" spans="22:58" x14ac:dyDescent="0.2">
      <c r="V614" s="29">
        <v>7.1000000000000902</v>
      </c>
      <c r="W614" s="38">
        <f t="shared" si="344"/>
        <v>125892541.17944308</v>
      </c>
      <c r="X614" s="30">
        <f t="shared" si="378"/>
        <v>-0.43247621687911453</v>
      </c>
      <c r="Y614" s="31">
        <f t="shared" si="345"/>
        <v>-95.976401047912972</v>
      </c>
      <c r="Z614" s="31">
        <f t="shared" si="346"/>
        <v>-89.999089452555097</v>
      </c>
      <c r="AA614" s="31">
        <f t="shared" si="347"/>
        <v>64.999839445557853</v>
      </c>
      <c r="AB614" s="31">
        <f t="shared" si="348"/>
        <v>-89.967779618150033</v>
      </c>
      <c r="AC614" s="31">
        <f t="shared" si="349"/>
        <v>30.636718800187303</v>
      </c>
      <c r="AD614" s="31">
        <f t="shared" si="350"/>
        <v>88.315972326751506</v>
      </c>
      <c r="AE614" s="31">
        <f t="shared" si="351"/>
        <v>-0.77231901904692535</v>
      </c>
      <c r="AF614" s="31">
        <f t="shared" si="352"/>
        <v>-91.650896743953609</v>
      </c>
      <c r="AG614" s="31">
        <f t="shared" si="375"/>
        <v>92.110410468749379</v>
      </c>
      <c r="AH614" s="31">
        <f t="shared" si="353"/>
        <v>-165.22530222795083</v>
      </c>
      <c r="AI614" s="31">
        <f t="shared" si="354"/>
        <v>-89.999999686052135</v>
      </c>
      <c r="AJ614" s="31">
        <f t="shared" si="355"/>
        <v>89.209454661503628</v>
      </c>
      <c r="AK614" s="31">
        <f t="shared" si="356"/>
        <v>89.998015505500831</v>
      </c>
      <c r="AL614" s="32">
        <f t="shared" si="357"/>
        <v>-58.751885539586858</v>
      </c>
      <c r="AM614" s="31">
        <f t="shared" si="358"/>
        <v>-89.933850212726028</v>
      </c>
      <c r="AN614" s="31">
        <f t="shared" si="359"/>
        <v>-42.657322637284686</v>
      </c>
      <c r="AO614" s="31">
        <f t="shared" si="360"/>
        <v>-89.935834393277332</v>
      </c>
      <c r="AP614" s="30">
        <f t="shared" si="376"/>
        <v>23.609121289162623</v>
      </c>
      <c r="AQ614" s="30">
        <f t="shared" si="377"/>
        <v>-26.68237036067254</v>
      </c>
      <c r="AR614" s="31">
        <f t="shared" si="361"/>
        <v>-46.502890727841532</v>
      </c>
      <c r="AS614" s="33">
        <f t="shared" si="362"/>
        <v>-181.58673113723094</v>
      </c>
      <c r="AT614" s="31">
        <f t="shared" si="363"/>
        <v>6.8360034840830614E-2</v>
      </c>
      <c r="AU614" s="31">
        <f t="shared" si="364"/>
        <v>7.1789643826161802</v>
      </c>
      <c r="AV614" s="32">
        <f t="shared" si="365"/>
        <v>-1.479041395571653E-4</v>
      </c>
      <c r="AW614" s="31">
        <f t="shared" si="366"/>
        <v>-0.33436392053684216</v>
      </c>
      <c r="AX614" s="34">
        <f t="shared" si="367"/>
        <v>6.8212130701273452E-2</v>
      </c>
      <c r="AY614" s="35">
        <f t="shared" si="368"/>
        <v>6.8446004620793381</v>
      </c>
      <c r="AZ614" s="10">
        <f t="shared" si="369"/>
        <v>-46.434678597140255</v>
      </c>
      <c r="BA614" s="10">
        <f t="shared" si="370"/>
        <v>-174.7421306751516</v>
      </c>
      <c r="BB614" s="10">
        <f t="shared" si="371"/>
        <v>5.2578693248484001</v>
      </c>
      <c r="BC614" s="37"/>
      <c r="BD614" s="46">
        <f t="shared" si="372"/>
        <v>-46</v>
      </c>
      <c r="BE614" s="46">
        <f t="shared" si="373"/>
        <v>-175</v>
      </c>
      <c r="BF614" s="46">
        <f t="shared" si="374"/>
        <v>5</v>
      </c>
    </row>
    <row r="615" spans="22:58" x14ac:dyDescent="0.2">
      <c r="V615" s="29">
        <v>7.11000000000009</v>
      </c>
      <c r="W615" s="36">
        <f t="shared" si="344"/>
        <v>128824955.16934036</v>
      </c>
      <c r="X615" s="30">
        <f t="shared" si="378"/>
        <v>-0.43247621687911453</v>
      </c>
      <c r="Y615" s="31">
        <f t="shared" si="345"/>
        <v>-96.176401047863607</v>
      </c>
      <c r="Z615" s="31">
        <f t="shared" si="346"/>
        <v>-89.99911017914539</v>
      </c>
      <c r="AA615" s="31">
        <f t="shared" si="347"/>
        <v>65.199839383744205</v>
      </c>
      <c r="AB615" s="31">
        <f t="shared" si="348"/>
        <v>-89.968513043433418</v>
      </c>
      <c r="AC615" s="31">
        <f t="shared" si="349"/>
        <v>30.836549987558847</v>
      </c>
      <c r="AD615" s="31">
        <f t="shared" si="350"/>
        <v>88.354284151028779</v>
      </c>
      <c r="AE615" s="31">
        <f t="shared" si="351"/>
        <v>-0.57248789343966422</v>
      </c>
      <c r="AF615" s="31">
        <f t="shared" si="352"/>
        <v>-91.613339071550044</v>
      </c>
      <c r="AG615" s="31">
        <f t="shared" si="375"/>
        <v>92.110410468749379</v>
      </c>
      <c r="AH615" s="31">
        <f t="shared" si="353"/>
        <v>-165.42530222795082</v>
      </c>
      <c r="AI615" s="31">
        <f t="shared" si="354"/>
        <v>-89.999999693198475</v>
      </c>
      <c r="AJ615" s="31">
        <f t="shared" si="355"/>
        <v>89.409454661269137</v>
      </c>
      <c r="AK615" s="31">
        <f t="shared" si="356"/>
        <v>89.998060678110605</v>
      </c>
      <c r="AL615" s="32">
        <f t="shared" si="357"/>
        <v>-58.951885279043601</v>
      </c>
      <c r="AM615" s="31">
        <f t="shared" si="358"/>
        <v>-89.935355964424843</v>
      </c>
      <c r="AN615" s="31">
        <f t="shared" si="359"/>
        <v>-42.857322376975908</v>
      </c>
      <c r="AO615" s="31">
        <f t="shared" si="360"/>
        <v>-89.937294979512714</v>
      </c>
      <c r="AP615" s="30">
        <f t="shared" si="376"/>
        <v>23.609121289162623</v>
      </c>
      <c r="AQ615" s="30">
        <f t="shared" si="377"/>
        <v>-26.68237036067254</v>
      </c>
      <c r="AR615" s="31">
        <f t="shared" si="361"/>
        <v>-46.503059341925493</v>
      </c>
      <c r="AS615" s="33">
        <f t="shared" si="362"/>
        <v>-181.55063405106276</v>
      </c>
      <c r="AT615" s="31">
        <f t="shared" si="363"/>
        <v>7.1555345159273503E-2</v>
      </c>
      <c r="AU615" s="31">
        <f t="shared" si="364"/>
        <v>7.3443786531623196</v>
      </c>
      <c r="AV615" s="32">
        <f t="shared" si="365"/>
        <v>-1.5487452261751561E-4</v>
      </c>
      <c r="AW615" s="31">
        <f t="shared" si="366"/>
        <v>-0.34215207370574935</v>
      </c>
      <c r="AX615" s="34">
        <f t="shared" si="367"/>
        <v>7.1400470636655985E-2</v>
      </c>
      <c r="AY615" s="35">
        <f t="shared" si="368"/>
        <v>7.0022265794565701</v>
      </c>
      <c r="AZ615" s="10">
        <f t="shared" si="369"/>
        <v>-46.431658871288839</v>
      </c>
      <c r="BA615" s="10">
        <f t="shared" si="370"/>
        <v>-174.5484074716062</v>
      </c>
      <c r="BB615" s="10">
        <f t="shared" si="371"/>
        <v>5.4515925283938031</v>
      </c>
      <c r="BC615" s="48"/>
      <c r="BD615" s="46">
        <f t="shared" si="372"/>
        <v>-46</v>
      </c>
      <c r="BE615" s="46">
        <f t="shared" si="373"/>
        <v>-175</v>
      </c>
      <c r="BF615" s="46">
        <f t="shared" si="374"/>
        <v>5</v>
      </c>
    </row>
    <row r="616" spans="22:58" x14ac:dyDescent="0.2">
      <c r="V616" s="29">
        <v>7.1200000000000898</v>
      </c>
      <c r="W616" s="38">
        <f t="shared" si="344"/>
        <v>131825673.85566828</v>
      </c>
      <c r="X616" s="30">
        <f t="shared" si="378"/>
        <v>-0.43247621687911453</v>
      </c>
      <c r="Y616" s="31">
        <f t="shared" si="345"/>
        <v>-96.376401047816458</v>
      </c>
      <c r="Z616" s="31">
        <f t="shared" si="346"/>
        <v>-89.999130433940891</v>
      </c>
      <c r="AA616" s="31">
        <f t="shared" si="347"/>
        <v>65.399839324712616</v>
      </c>
      <c r="AB616" s="31">
        <f t="shared" si="348"/>
        <v>-89.969229773929115</v>
      </c>
      <c r="AC616" s="31">
        <f t="shared" si="349"/>
        <v>31.03638876662453</v>
      </c>
      <c r="AD616" s="31">
        <f t="shared" si="350"/>
        <v>88.391725314196691</v>
      </c>
      <c r="AE616" s="31">
        <f t="shared" si="351"/>
        <v>-0.37264917335842185</v>
      </c>
      <c r="AF616" s="31">
        <f t="shared" si="352"/>
        <v>-91.576634893673315</v>
      </c>
      <c r="AG616" s="31">
        <f t="shared" si="375"/>
        <v>92.110410468749379</v>
      </c>
      <c r="AH616" s="31">
        <f t="shared" si="353"/>
        <v>-165.62530222795084</v>
      </c>
      <c r="AI616" s="31">
        <f t="shared" si="354"/>
        <v>-89.99999970018213</v>
      </c>
      <c r="AJ616" s="31">
        <f t="shared" si="355"/>
        <v>89.609454661045206</v>
      </c>
      <c r="AK616" s="31">
        <f t="shared" si="356"/>
        <v>89.998104822466232</v>
      </c>
      <c r="AL616" s="32">
        <f t="shared" si="357"/>
        <v>-59.151885030226708</v>
      </c>
      <c r="AM616" s="31">
        <f t="shared" si="358"/>
        <v>-89.936827441116748</v>
      </c>
      <c r="AN616" s="31">
        <f t="shared" si="359"/>
        <v>-43.057322128382964</v>
      </c>
      <c r="AO616" s="31">
        <f t="shared" si="360"/>
        <v>-89.938722318832646</v>
      </c>
      <c r="AP616" s="30">
        <f t="shared" si="376"/>
        <v>23.609121289162623</v>
      </c>
      <c r="AQ616" s="30">
        <f t="shared" si="377"/>
        <v>-26.68237036067254</v>
      </c>
      <c r="AR616" s="31">
        <f t="shared" si="361"/>
        <v>-46.50322037325131</v>
      </c>
      <c r="AS616" s="33">
        <f t="shared" si="362"/>
        <v>-181.51535721250596</v>
      </c>
      <c r="AT616" s="31">
        <f t="shared" si="363"/>
        <v>7.4898727977428345E-2</v>
      </c>
      <c r="AU616" s="31">
        <f t="shared" si="364"/>
        <v>7.5135185521610941</v>
      </c>
      <c r="AV616" s="32">
        <f t="shared" si="365"/>
        <v>-1.6217339772143309E-4</v>
      </c>
      <c r="AW616" s="31">
        <f t="shared" si="366"/>
        <v>-0.3501216231749989</v>
      </c>
      <c r="AX616" s="34">
        <f t="shared" si="367"/>
        <v>7.4736554579706918E-2</v>
      </c>
      <c r="AY616" s="35">
        <f t="shared" si="368"/>
        <v>7.1633969289860948</v>
      </c>
      <c r="AZ616" s="10">
        <f t="shared" si="369"/>
        <v>-46.428483818671602</v>
      </c>
      <c r="BA616" s="10">
        <f t="shared" si="370"/>
        <v>-174.35196028351987</v>
      </c>
      <c r="BB616" s="10">
        <f t="shared" si="371"/>
        <v>5.6480397164801275</v>
      </c>
      <c r="BC616" s="37"/>
      <c r="BD616" s="46">
        <f t="shared" si="372"/>
        <v>-46</v>
      </c>
      <c r="BE616" s="46">
        <f t="shared" si="373"/>
        <v>-174</v>
      </c>
      <c r="BF616" s="46">
        <f t="shared" si="374"/>
        <v>6</v>
      </c>
    </row>
    <row r="617" spans="22:58" x14ac:dyDescent="0.2">
      <c r="V617" s="29">
        <v>7.1300000000000896</v>
      </c>
      <c r="W617" s="38">
        <f t="shared" ref="W617:W680" si="379">10*10^V617</f>
        <v>134896288.25919357</v>
      </c>
      <c r="X617" s="30">
        <f t="shared" si="378"/>
        <v>-0.43247621687911453</v>
      </c>
      <c r="Y617" s="31">
        <f t="shared" ref="Y617:Y680" si="380">20*LOG(1/SQRT((W617/fp)^2+1))</f>
        <v>-96.576401047771441</v>
      </c>
      <c r="Z617" s="31">
        <f t="shared" ref="Z617:Z680" si="381">-180/PI()*ATAN(W617/fp)</f>
        <v>-89.999150227680957</v>
      </c>
      <c r="AA617" s="31">
        <f t="shared" ref="AA617:AA680" si="382">20*LOG(SQRT((W617/fzRHP)^2+1))</f>
        <v>65.599839268337888</v>
      </c>
      <c r="AB617" s="31">
        <f t="shared" ref="AB617:AB680" si="383">-180/PI()*ATAN(W617/fzRHP)</f>
        <v>-89.969930189656182</v>
      </c>
      <c r="AC617" s="31">
        <f t="shared" ref="AC617:AC680" si="384">20*LOG(SQRT((W617/fzESR)^2+1))</f>
        <v>31.23623479624041</v>
      </c>
      <c r="AD617" s="31">
        <f t="shared" ref="AD617:AD680" si="385">180/PI()*ATAN(W617/fzESR)</f>
        <v>88.428315540075801</v>
      </c>
      <c r="AE617" s="31">
        <f t="shared" ref="AE617:AE680" si="386">X617+Y617+AA617+AC617</f>
        <v>-0.17280320007225214</v>
      </c>
      <c r="AF617" s="31">
        <f t="shared" ref="AF617:AF680" si="387">Z617+AB617+AD617</f>
        <v>-91.540764877261324</v>
      </c>
      <c r="AG617" s="31">
        <f t="shared" si="375"/>
        <v>92.110410468749379</v>
      </c>
      <c r="AH617" s="31">
        <f t="shared" ref="AH617:AH680" si="388">20*LOG(1/SQRT((W617/fp_comp1)^2+1))</f>
        <v>-165.82530222795083</v>
      </c>
      <c r="AI617" s="31">
        <f t="shared" ref="AI617:AI680" si="389">-180/PI()*ATAN(W617/fp_comp1)</f>
        <v>-89.999999707006822</v>
      </c>
      <c r="AJ617" s="31">
        <f t="shared" ref="AJ617:AJ680" si="390">20*LOG(SQRT((W617/fz_comp)^2+1))</f>
        <v>89.809454660831349</v>
      </c>
      <c r="AK617" s="31">
        <f t="shared" ref="AK617:AK680" si="391">180/PI()*ATAN(W617/fz_comp)</f>
        <v>89.998147961973643</v>
      </c>
      <c r="AL617" s="32">
        <f t="shared" ref="AL617:AL680" si="392">20*LOG(1/SQRT((W617/fp_comp2)^2+1))</f>
        <v>-59.351884792608409</v>
      </c>
      <c r="AM617" s="31">
        <f t="shared" ref="AM617:AM680" si="393">-180/PI()*ATAN(W617/fp_comp2)</f>
        <v>-89.938265422990355</v>
      </c>
      <c r="AN617" s="31">
        <f t="shared" ref="AN617:AN680" si="394">AG617+AH617+AJ617+AL617</f>
        <v>-43.25732189097851</v>
      </c>
      <c r="AO617" s="31">
        <f t="shared" ref="AO617:AO680" si="395">AI617+AK617+AM617</f>
        <v>-89.940117168023534</v>
      </c>
      <c r="AP617" s="30">
        <f t="shared" si="376"/>
        <v>23.609121289162623</v>
      </c>
      <c r="AQ617" s="30">
        <f t="shared" si="377"/>
        <v>-26.68237036067254</v>
      </c>
      <c r="AR617" s="31">
        <f t="shared" ref="AR617:AR680" si="396">AE617+AN617+AP617+AQ617</f>
        <v>-46.503374162560675</v>
      </c>
      <c r="AS617" s="33">
        <f t="shared" ref="AS617:AS680" si="397">AF617+AO617</f>
        <v>-181.48088204528486</v>
      </c>
      <c r="AT617" s="31">
        <f t="shared" ref="AT617:AT680" si="398">20*LOG(SQRT((W617/fz_ff)^2+1))</f>
        <v>7.8396923071216859E-2</v>
      </c>
      <c r="AU617" s="31">
        <f t="shared" ref="AU617:AU680" si="399">180/PI()*ATAN(W617/fz_ff)</f>
        <v>7.6864619616890648</v>
      </c>
      <c r="AV617" s="32">
        <f t="shared" ref="AV617:AV680" si="400">20*LOG(1/SQRT((W617/fp_ff)^2+1))</f>
        <v>-1.6981624506397697E-4</v>
      </c>
      <c r="AW617" s="31">
        <f t="shared" ref="AW617:AW680" si="401">-180/PI()*ATAN(W617/fp_ff)</f>
        <v>-0.35827679327098089</v>
      </c>
      <c r="AX617" s="34">
        <f t="shared" ref="AX617:AX680" si="402">AT617+AV617</f>
        <v>7.8227106826152887E-2</v>
      </c>
      <c r="AY617" s="35">
        <f t="shared" ref="AY617:AY680" si="403">AU617+AW617</f>
        <v>7.3281851684180843</v>
      </c>
      <c r="AZ617" s="10">
        <f t="shared" ref="AZ617:AZ680" si="404">AR617+AX617</f>
        <v>-46.42514705573452</v>
      </c>
      <c r="BA617" s="10">
        <f t="shared" ref="BA617:BA680" si="405">AS617+AY617</f>
        <v>-174.15269687686677</v>
      </c>
      <c r="BB617" s="10">
        <f t="shared" ref="BB617:BB680" si="406">BA617+180</f>
        <v>5.84730312313323</v>
      </c>
      <c r="BC617" s="37"/>
      <c r="BD617" s="46">
        <f t="shared" ref="BD617:BD680" si="407">ROUND(AZ617,0)</f>
        <v>-46</v>
      </c>
      <c r="BE617" s="46">
        <f t="shared" ref="BE617:BE680" si="408">ROUND(BA617,0)</f>
        <v>-174</v>
      </c>
      <c r="BF617" s="46">
        <f t="shared" ref="BF617:BF680" si="409">ROUND(BB617,0)</f>
        <v>6</v>
      </c>
    </row>
    <row r="618" spans="22:58" x14ac:dyDescent="0.2">
      <c r="V618" s="29">
        <v>7.1400000000000903</v>
      </c>
      <c r="W618" s="36">
        <f t="shared" si="379"/>
        <v>138038426.46031731</v>
      </c>
      <c r="X618" s="30">
        <f t="shared" si="378"/>
        <v>-0.43247621687911453</v>
      </c>
      <c r="Y618" s="31">
        <f t="shared" si="380"/>
        <v>-96.776401047728427</v>
      </c>
      <c r="Z618" s="31">
        <f t="shared" si="381"/>
        <v>-89.999169570860488</v>
      </c>
      <c r="AA618" s="31">
        <f t="shared" si="382"/>
        <v>65.799839214500437</v>
      </c>
      <c r="AB618" s="31">
        <f t="shared" si="383"/>
        <v>-89.970614661983518</v>
      </c>
      <c r="AC618" s="31">
        <f t="shared" si="384"/>
        <v>31.436087750569218</v>
      </c>
      <c r="AD618" s="31">
        <f t="shared" si="385"/>
        <v>88.46407410983754</v>
      </c>
      <c r="AE618" s="31">
        <f t="shared" si="386"/>
        <v>2.7049700462118409E-2</v>
      </c>
      <c r="AF618" s="31">
        <f t="shared" si="387"/>
        <v>-91.505710123006466</v>
      </c>
      <c r="AG618" s="31">
        <f t="shared" si="375"/>
        <v>92.110410468749379</v>
      </c>
      <c r="AH618" s="31">
        <f t="shared" si="388"/>
        <v>-166.02530222795082</v>
      </c>
      <c r="AI618" s="31">
        <f t="shared" si="389"/>
        <v>-89.999999713676146</v>
      </c>
      <c r="AJ618" s="31">
        <f t="shared" si="390"/>
        <v>90.009454660627114</v>
      </c>
      <c r="AK618" s="31">
        <f t="shared" si="391"/>
        <v>89.998190119506006</v>
      </c>
      <c r="AL618" s="32">
        <f t="shared" si="392"/>
        <v>-59.551884565684681</v>
      </c>
      <c r="AM618" s="31">
        <f t="shared" si="393"/>
        <v>-89.939670672475444</v>
      </c>
      <c r="AN618" s="31">
        <f t="shared" si="394"/>
        <v>-43.457321664259005</v>
      </c>
      <c r="AO618" s="31">
        <f t="shared" si="395"/>
        <v>-89.941480266645584</v>
      </c>
      <c r="AP618" s="30">
        <f t="shared" si="376"/>
        <v>23.609121289162623</v>
      </c>
      <c r="AQ618" s="30">
        <f t="shared" si="377"/>
        <v>-26.68237036067254</v>
      </c>
      <c r="AR618" s="31">
        <f t="shared" si="396"/>
        <v>-46.503521035306804</v>
      </c>
      <c r="AS618" s="33">
        <f t="shared" si="397"/>
        <v>-181.44719038965206</v>
      </c>
      <c r="AT618" s="31">
        <f t="shared" si="398"/>
        <v>8.205696544451789E-2</v>
      </c>
      <c r="AU618" s="31">
        <f t="shared" si="399"/>
        <v>7.8632879665599607</v>
      </c>
      <c r="AV618" s="32">
        <f t="shared" si="400"/>
        <v>-1.7781927428847346E-4</v>
      </c>
      <c r="AW618" s="31">
        <f t="shared" si="401"/>
        <v>-0.36662190665033417</v>
      </c>
      <c r="AX618" s="34">
        <f t="shared" si="402"/>
        <v>8.1879146170229414E-2</v>
      </c>
      <c r="AY618" s="35">
        <f t="shared" si="403"/>
        <v>7.4966660599096269</v>
      </c>
      <c r="AZ618" s="10">
        <f t="shared" si="404"/>
        <v>-46.421641889136573</v>
      </c>
      <c r="BA618" s="10">
        <f t="shared" si="405"/>
        <v>-173.95052432974245</v>
      </c>
      <c r="BB618" s="10">
        <f t="shared" si="406"/>
        <v>6.0494756702575501</v>
      </c>
      <c r="BC618" s="48"/>
      <c r="BD618" s="46">
        <f t="shared" si="407"/>
        <v>-46</v>
      </c>
      <c r="BE618" s="46">
        <f t="shared" si="408"/>
        <v>-174</v>
      </c>
      <c r="BF618" s="46">
        <f t="shared" si="409"/>
        <v>6</v>
      </c>
    </row>
    <row r="619" spans="22:58" x14ac:dyDescent="0.2">
      <c r="V619" s="29">
        <v>7.1500000000000901</v>
      </c>
      <c r="W619" s="38">
        <f t="shared" si="379"/>
        <v>141253754.46230492</v>
      </c>
      <c r="X619" s="30">
        <f t="shared" si="378"/>
        <v>-0.43247621687911453</v>
      </c>
      <c r="Y619" s="31">
        <f t="shared" si="380"/>
        <v>-96.976401047687375</v>
      </c>
      <c r="Z619" s="31">
        <f t="shared" si="381"/>
        <v>-89.999188473735501</v>
      </c>
      <c r="AA619" s="31">
        <f t="shared" si="382"/>
        <v>65.999839163086079</v>
      </c>
      <c r="AB619" s="31">
        <f t="shared" si="383"/>
        <v>-89.971283553826595</v>
      </c>
      <c r="AC619" s="31">
        <f t="shared" si="384"/>
        <v>31.635947318395598</v>
      </c>
      <c r="AD619" s="31">
        <f t="shared" si="385"/>
        <v>88.499019871659485</v>
      </c>
      <c r="AE619" s="31">
        <f t="shared" si="386"/>
        <v>0.2269092169151925</v>
      </c>
      <c r="AF619" s="31">
        <f t="shared" si="387"/>
        <v>-91.471452155902611</v>
      </c>
      <c r="AG619" s="31">
        <f t="shared" si="375"/>
        <v>92.110410468749379</v>
      </c>
      <c r="AH619" s="31">
        <f t="shared" si="388"/>
        <v>-166.22530222795081</v>
      </c>
      <c r="AI619" s="31">
        <f t="shared" si="389"/>
        <v>-89.999999720193685</v>
      </c>
      <c r="AJ619" s="31">
        <f t="shared" si="390"/>
        <v>90.209454660432073</v>
      </c>
      <c r="AK619" s="31">
        <f t="shared" si="391"/>
        <v>89.998231317415758</v>
      </c>
      <c r="AL619" s="32">
        <f t="shared" si="392"/>
        <v>-59.751884348974194</v>
      </c>
      <c r="AM619" s="31">
        <f t="shared" si="393"/>
        <v>-89.941043934647141</v>
      </c>
      <c r="AN619" s="31">
        <f t="shared" si="394"/>
        <v>-43.657321447743549</v>
      </c>
      <c r="AO619" s="31">
        <f t="shared" si="395"/>
        <v>-89.942812337425067</v>
      </c>
      <c r="AP619" s="30">
        <f t="shared" si="376"/>
        <v>23.609121289162623</v>
      </c>
      <c r="AQ619" s="30">
        <f t="shared" si="377"/>
        <v>-26.68237036067254</v>
      </c>
      <c r="AR619" s="31">
        <f t="shared" si="396"/>
        <v>-46.503661302338273</v>
      </c>
      <c r="AS619" s="33">
        <f t="shared" si="397"/>
        <v>-181.41426449332766</v>
      </c>
      <c r="AT619" s="31">
        <f t="shared" si="398"/>
        <v>8.588619717024544E-2</v>
      </c>
      <c r="AU619" s="31">
        <f t="shared" si="399"/>
        <v>8.0440768415799884</v>
      </c>
      <c r="AV619" s="32">
        <f t="shared" si="400"/>
        <v>-1.8619945885409731E-4</v>
      </c>
      <c r="AW619" s="31">
        <f t="shared" si="401"/>
        <v>-0.37516138658556475</v>
      </c>
      <c r="AX619" s="34">
        <f t="shared" si="402"/>
        <v>8.5699997711391349E-2</v>
      </c>
      <c r="AY619" s="35">
        <f t="shared" si="403"/>
        <v>7.6689154549944236</v>
      </c>
      <c r="AZ619" s="10">
        <f t="shared" si="404"/>
        <v>-46.417961304626878</v>
      </c>
      <c r="BA619" s="10">
        <f t="shared" si="405"/>
        <v>-173.74534903833325</v>
      </c>
      <c r="BB619" s="10">
        <f t="shared" si="406"/>
        <v>6.2546509616667549</v>
      </c>
      <c r="BC619" s="37"/>
      <c r="BD619" s="46">
        <f t="shared" si="407"/>
        <v>-46</v>
      </c>
      <c r="BE619" s="46">
        <f t="shared" si="408"/>
        <v>-174</v>
      </c>
      <c r="BF619" s="46">
        <f t="shared" si="409"/>
        <v>6</v>
      </c>
    </row>
    <row r="620" spans="22:58" x14ac:dyDescent="0.2">
      <c r="V620" s="29">
        <v>7.1600000000000898</v>
      </c>
      <c r="W620" s="38">
        <f t="shared" si="379"/>
        <v>144543977.07462293</v>
      </c>
      <c r="X620" s="30">
        <f t="shared" si="378"/>
        <v>-0.43247621687911453</v>
      </c>
      <c r="Y620" s="31">
        <f t="shared" si="380"/>
        <v>-97.17640104764817</v>
      </c>
      <c r="Z620" s="31">
        <f t="shared" si="381"/>
        <v>-89.999206946328542</v>
      </c>
      <c r="AA620" s="31">
        <f t="shared" si="382"/>
        <v>66.199839113985746</v>
      </c>
      <c r="AB620" s="31">
        <f t="shared" si="383"/>
        <v>-89.971937219840029</v>
      </c>
      <c r="AC620" s="31">
        <f t="shared" si="384"/>
        <v>31.835813202471815</v>
      </c>
      <c r="AD620" s="31">
        <f t="shared" si="385"/>
        <v>88.533171250188772</v>
      </c>
      <c r="AE620" s="31">
        <f t="shared" si="386"/>
        <v>0.42677505193028153</v>
      </c>
      <c r="AF620" s="31">
        <f t="shared" si="387"/>
        <v>-91.437972915979813</v>
      </c>
      <c r="AG620" s="31">
        <f t="shared" si="375"/>
        <v>92.110410468749379</v>
      </c>
      <c r="AH620" s="31">
        <f t="shared" si="388"/>
        <v>-166.42530222795079</v>
      </c>
      <c r="AI620" s="31">
        <f t="shared" si="389"/>
        <v>-89.999999726562848</v>
      </c>
      <c r="AJ620" s="31">
        <f t="shared" si="390"/>
        <v>90.409454660245814</v>
      </c>
      <c r="AK620" s="31">
        <f t="shared" si="391"/>
        <v>89.998271577546589</v>
      </c>
      <c r="AL620" s="32">
        <f t="shared" si="392"/>
        <v>-59.951884142017278</v>
      </c>
      <c r="AM620" s="31">
        <f t="shared" si="393"/>
        <v>-89.942385937620912</v>
      </c>
      <c r="AN620" s="31">
        <f t="shared" si="394"/>
        <v>-43.85732124097288</v>
      </c>
      <c r="AO620" s="31">
        <f t="shared" si="395"/>
        <v>-89.944114086637171</v>
      </c>
      <c r="AP620" s="30">
        <f t="shared" si="376"/>
        <v>23.609121289162623</v>
      </c>
      <c r="AQ620" s="30">
        <f t="shared" si="377"/>
        <v>-26.68237036067254</v>
      </c>
      <c r="AR620" s="31">
        <f t="shared" si="396"/>
        <v>-46.503795260552522</v>
      </c>
      <c r="AS620" s="33">
        <f t="shared" si="397"/>
        <v>-181.38208700261697</v>
      </c>
      <c r="AT620" s="31">
        <f t="shared" si="398"/>
        <v>8.9892279602324723E-2</v>
      </c>
      <c r="AU620" s="31">
        <f t="shared" si="399"/>
        <v>8.2289100359367033</v>
      </c>
      <c r="AV620" s="32">
        <f t="shared" si="400"/>
        <v>-1.9497457201875286E-4</v>
      </c>
      <c r="AW620" s="31">
        <f t="shared" si="401"/>
        <v>-0.38389975930355996</v>
      </c>
      <c r="AX620" s="34">
        <f t="shared" si="402"/>
        <v>8.9697305030305971E-2</v>
      </c>
      <c r="AY620" s="35">
        <f t="shared" si="403"/>
        <v>7.8450102766331433</v>
      </c>
      <c r="AZ620" s="10">
        <f t="shared" si="404"/>
        <v>-46.414097955522216</v>
      </c>
      <c r="BA620" s="10">
        <f t="shared" si="405"/>
        <v>-173.53707672598384</v>
      </c>
      <c r="BB620" s="10">
        <f t="shared" si="406"/>
        <v>6.4629232740161626</v>
      </c>
      <c r="BC620" s="37"/>
      <c r="BD620" s="46">
        <f t="shared" si="407"/>
        <v>-46</v>
      </c>
      <c r="BE620" s="46">
        <f t="shared" si="408"/>
        <v>-174</v>
      </c>
      <c r="BF620" s="46">
        <f t="shared" si="409"/>
        <v>6</v>
      </c>
    </row>
    <row r="621" spans="22:58" x14ac:dyDescent="0.2">
      <c r="V621" s="29">
        <v>7.1700000000000896</v>
      </c>
      <c r="W621" s="36">
        <f t="shared" si="379"/>
        <v>147910838.81685162</v>
      </c>
      <c r="X621" s="30">
        <f t="shared" si="378"/>
        <v>-0.43247621687911453</v>
      </c>
      <c r="Y621" s="31">
        <f t="shared" si="380"/>
        <v>-97.376401047610713</v>
      </c>
      <c r="Z621" s="31">
        <f t="shared" si="381"/>
        <v>-89.99922499843403</v>
      </c>
      <c r="AA621" s="31">
        <f t="shared" si="382"/>
        <v>66.399839067095286</v>
      </c>
      <c r="AB621" s="31">
        <f t="shared" si="383"/>
        <v>-89.972576006605479</v>
      </c>
      <c r="AC621" s="31">
        <f t="shared" si="384"/>
        <v>32.035685118892552</v>
      </c>
      <c r="AD621" s="31">
        <f t="shared" si="385"/>
        <v>88.566546255816249</v>
      </c>
      <c r="AE621" s="31">
        <f t="shared" si="386"/>
        <v>0.62664692149801482</v>
      </c>
      <c r="AF621" s="31">
        <f t="shared" si="387"/>
        <v>-91.405254749223261</v>
      </c>
      <c r="AG621" s="31">
        <f t="shared" si="375"/>
        <v>92.110410468749379</v>
      </c>
      <c r="AH621" s="31">
        <f t="shared" si="388"/>
        <v>-166.62530222795081</v>
      </c>
      <c r="AI621" s="31">
        <f t="shared" si="389"/>
        <v>-89.999999732787046</v>
      </c>
      <c r="AJ621" s="31">
        <f t="shared" si="390"/>
        <v>90.609454660067925</v>
      </c>
      <c r="AK621" s="31">
        <f t="shared" si="391"/>
        <v>89.998310921244979</v>
      </c>
      <c r="AL621" s="32">
        <f t="shared" si="392"/>
        <v>-60.151883944374951</v>
      </c>
      <c r="AM621" s="31">
        <f t="shared" si="393"/>
        <v>-89.943697392938603</v>
      </c>
      <c r="AN621" s="31">
        <f t="shared" si="394"/>
        <v>-44.057321043508459</v>
      </c>
      <c r="AO621" s="31">
        <f t="shared" si="395"/>
        <v>-89.94538620448067</v>
      </c>
      <c r="AP621" s="30">
        <f t="shared" si="376"/>
        <v>23.609121289162623</v>
      </c>
      <c r="AQ621" s="30">
        <f t="shared" si="377"/>
        <v>-26.68237036067254</v>
      </c>
      <c r="AR621" s="31">
        <f t="shared" si="396"/>
        <v>-46.503923193520365</v>
      </c>
      <c r="AS621" s="33">
        <f t="shared" si="397"/>
        <v>-181.35064095370393</v>
      </c>
      <c r="AT621" s="31">
        <f t="shared" si="398"/>
        <v>9.4083205959740027E-2</v>
      </c>
      <c r="AU621" s="31">
        <f t="shared" si="399"/>
        <v>8.4178701545103323</v>
      </c>
      <c r="AV621" s="32">
        <f t="shared" si="400"/>
        <v>-2.0416322452317725E-4</v>
      </c>
      <c r="AW621" s="31">
        <f t="shared" si="401"/>
        <v>-0.39284165637820745</v>
      </c>
      <c r="AX621" s="34">
        <f t="shared" si="402"/>
        <v>9.3879042735216855E-2</v>
      </c>
      <c r="AY621" s="35">
        <f t="shared" si="403"/>
        <v>8.0250284981321247</v>
      </c>
      <c r="AZ621" s="10">
        <f t="shared" si="404"/>
        <v>-46.410044150785147</v>
      </c>
      <c r="BA621" s="10">
        <f t="shared" si="405"/>
        <v>-173.32561245557181</v>
      </c>
      <c r="BB621" s="10">
        <f t="shared" si="406"/>
        <v>6.6743875444281855</v>
      </c>
      <c r="BC621" s="48"/>
      <c r="BD621" s="46">
        <f t="shared" si="407"/>
        <v>-46</v>
      </c>
      <c r="BE621" s="46">
        <f t="shared" si="408"/>
        <v>-173</v>
      </c>
      <c r="BF621" s="46">
        <f t="shared" si="409"/>
        <v>7</v>
      </c>
    </row>
    <row r="622" spans="22:58" x14ac:dyDescent="0.2">
      <c r="V622" s="29">
        <v>7.1800000000000903</v>
      </c>
      <c r="W622" s="38">
        <f t="shared" si="379"/>
        <v>151356124.84365237</v>
      </c>
      <c r="X622" s="30">
        <f t="shared" si="378"/>
        <v>-0.43247621687911453</v>
      </c>
      <c r="Y622" s="31">
        <f t="shared" si="380"/>
        <v>-97.576401047574961</v>
      </c>
      <c r="Z622" s="31">
        <f t="shared" si="381"/>
        <v>-89.999242639623446</v>
      </c>
      <c r="AA622" s="31">
        <f t="shared" si="382"/>
        <v>66.599839022315237</v>
      </c>
      <c r="AB622" s="31">
        <f t="shared" si="383"/>
        <v>-89.973200252815516</v>
      </c>
      <c r="AC622" s="31">
        <f t="shared" si="384"/>
        <v>32.235562796497575</v>
      </c>
      <c r="AD622" s="31">
        <f t="shared" si="385"/>
        <v>88.599162493763814</v>
      </c>
      <c r="AE622" s="31">
        <f t="shared" si="386"/>
        <v>0.82652455435874117</v>
      </c>
      <c r="AF622" s="31">
        <f t="shared" si="387"/>
        <v>-91.373280398675135</v>
      </c>
      <c r="AG622" s="31">
        <f t="shared" si="375"/>
        <v>92.110410468749379</v>
      </c>
      <c r="AH622" s="31">
        <f t="shared" si="388"/>
        <v>-166.8253022279508</v>
      </c>
      <c r="AI622" s="31">
        <f t="shared" si="389"/>
        <v>-89.999999738869548</v>
      </c>
      <c r="AJ622" s="31">
        <f t="shared" si="390"/>
        <v>90.809454659898051</v>
      </c>
      <c r="AK622" s="31">
        <f t="shared" si="391"/>
        <v>89.998349369371439</v>
      </c>
      <c r="AL622" s="32">
        <f t="shared" si="392"/>
        <v>-60.351883755627973</v>
      </c>
      <c r="AM622" s="31">
        <f t="shared" si="393"/>
        <v>-89.944978995945661</v>
      </c>
      <c r="AN622" s="31">
        <f t="shared" si="394"/>
        <v>-44.257320854931343</v>
      </c>
      <c r="AO622" s="31">
        <f t="shared" si="395"/>
        <v>-89.946629365443769</v>
      </c>
      <c r="AP622" s="30">
        <f t="shared" si="376"/>
        <v>23.609121289162623</v>
      </c>
      <c r="AQ622" s="30">
        <f t="shared" si="377"/>
        <v>-26.68237036067254</v>
      </c>
      <c r="AR622" s="31">
        <f t="shared" si="396"/>
        <v>-46.504045372082516</v>
      </c>
      <c r="AS622" s="33">
        <f t="shared" si="397"/>
        <v>-181.3199097641189</v>
      </c>
      <c r="AT622" s="31">
        <f t="shared" si="398"/>
        <v>9.8467314282659341E-2</v>
      </c>
      <c r="AU622" s="31">
        <f t="shared" si="399"/>
        <v>8.6110409358855833</v>
      </c>
      <c r="AV622" s="32">
        <f t="shared" si="400"/>
        <v>-2.1378490404098304E-4</v>
      </c>
      <c r="AW622" s="31">
        <f t="shared" si="401"/>
        <v>-0.40199181717835225</v>
      </c>
      <c r="AX622" s="34">
        <f t="shared" si="402"/>
        <v>9.8253529378618351E-2</v>
      </c>
      <c r="AY622" s="35">
        <f t="shared" si="403"/>
        <v>8.209049118707231</v>
      </c>
      <c r="AZ622" s="10">
        <f t="shared" si="404"/>
        <v>-46.405791842703898</v>
      </c>
      <c r="BA622" s="10">
        <f t="shared" si="405"/>
        <v>-173.11086064541166</v>
      </c>
      <c r="BB622" s="10">
        <f t="shared" si="406"/>
        <v>6.8891393545883375</v>
      </c>
      <c r="BC622" s="37"/>
      <c r="BD622" s="46">
        <f t="shared" si="407"/>
        <v>-46</v>
      </c>
      <c r="BE622" s="46">
        <f t="shared" si="408"/>
        <v>-173</v>
      </c>
      <c r="BF622" s="46">
        <f t="shared" si="409"/>
        <v>7</v>
      </c>
    </row>
    <row r="623" spans="22:58" x14ac:dyDescent="0.2">
      <c r="V623" s="29">
        <v>7.1900000000000901</v>
      </c>
      <c r="W623" s="38">
        <f t="shared" si="379"/>
        <v>154881661.89128041</v>
      </c>
      <c r="X623" s="30">
        <f t="shared" si="378"/>
        <v>-0.43247621687911453</v>
      </c>
      <c r="Y623" s="31">
        <f t="shared" si="380"/>
        <v>-97.776401047540787</v>
      </c>
      <c r="Z623" s="31">
        <f t="shared" si="381"/>
        <v>-89.999259879250346</v>
      </c>
      <c r="AA623" s="31">
        <f t="shared" si="382"/>
        <v>66.799838979550628</v>
      </c>
      <c r="AB623" s="31">
        <f t="shared" si="383"/>
        <v>-89.973810289453155</v>
      </c>
      <c r="AC623" s="31">
        <f t="shared" si="384"/>
        <v>32.43544597630099</v>
      </c>
      <c r="AD623" s="31">
        <f t="shared" si="385"/>
        <v>88.63103717298776</v>
      </c>
      <c r="AE623" s="31">
        <f t="shared" si="386"/>
        <v>1.0264076914317215</v>
      </c>
      <c r="AF623" s="31">
        <f t="shared" si="387"/>
        <v>-91.342032995715726</v>
      </c>
      <c r="AG623" s="31">
        <f t="shared" si="375"/>
        <v>92.110410468749379</v>
      </c>
      <c r="AH623" s="31">
        <f t="shared" si="388"/>
        <v>-167.02530222795079</v>
      </c>
      <c r="AI623" s="31">
        <f t="shared" si="389"/>
        <v>-89.999999744813607</v>
      </c>
      <c r="AJ623" s="31">
        <f t="shared" si="390"/>
        <v>91.009454659735823</v>
      </c>
      <c r="AK623" s="31">
        <f t="shared" si="391"/>
        <v>89.998386942311711</v>
      </c>
      <c r="AL623" s="32">
        <f t="shared" si="392"/>
        <v>-60.551883575376017</v>
      </c>
      <c r="AM623" s="31">
        <f t="shared" si="393"/>
        <v>-89.946231426159869</v>
      </c>
      <c r="AN623" s="31">
        <f t="shared" si="394"/>
        <v>-44.457320674841604</v>
      </c>
      <c r="AO623" s="31">
        <f t="shared" si="395"/>
        <v>-89.947844228661765</v>
      </c>
      <c r="AP623" s="30">
        <f t="shared" si="376"/>
        <v>23.609121289162623</v>
      </c>
      <c r="AQ623" s="30">
        <f t="shared" si="377"/>
        <v>-26.68237036067254</v>
      </c>
      <c r="AR623" s="31">
        <f t="shared" si="396"/>
        <v>-46.504162054919803</v>
      </c>
      <c r="AS623" s="33">
        <f t="shared" si="397"/>
        <v>-181.28987722437751</v>
      </c>
      <c r="AT623" s="31">
        <f t="shared" si="398"/>
        <v>0.10305330075916458</v>
      </c>
      <c r="AU623" s="31">
        <f t="shared" si="399"/>
        <v>8.8085072268308373</v>
      </c>
      <c r="AV623" s="32">
        <f t="shared" si="400"/>
        <v>-2.2386001649601274E-4</v>
      </c>
      <c r="AW623" s="31">
        <f t="shared" si="401"/>
        <v>-0.41135509137235271</v>
      </c>
      <c r="AX623" s="34">
        <f t="shared" si="402"/>
        <v>0.10282944074266856</v>
      </c>
      <c r="AY623" s="35">
        <f t="shared" si="403"/>
        <v>8.3971521354584837</v>
      </c>
      <c r="AZ623" s="10">
        <f t="shared" si="404"/>
        <v>-46.401332614177136</v>
      </c>
      <c r="BA623" s="10">
        <f t="shared" si="405"/>
        <v>-172.89272508891901</v>
      </c>
      <c r="BB623" s="10">
        <f t="shared" si="406"/>
        <v>7.1072749110809923</v>
      </c>
      <c r="BC623" s="37"/>
      <c r="BD623" s="46">
        <f t="shared" si="407"/>
        <v>-46</v>
      </c>
      <c r="BE623" s="46">
        <f t="shared" si="408"/>
        <v>-173</v>
      </c>
      <c r="BF623" s="46">
        <f t="shared" si="409"/>
        <v>7</v>
      </c>
    </row>
    <row r="624" spans="22:58" x14ac:dyDescent="0.2">
      <c r="V624" s="29">
        <v>7.2000000000000899</v>
      </c>
      <c r="W624" s="36">
        <f t="shared" si="379"/>
        <v>158489319.24614435</v>
      </c>
      <c r="X624" s="30">
        <f t="shared" si="378"/>
        <v>-0.43247621687911453</v>
      </c>
      <c r="Y624" s="31">
        <f t="shared" si="380"/>
        <v>-97.976401047508176</v>
      </c>
      <c r="Z624" s="31">
        <f t="shared" si="381"/>
        <v>-89.999276726455435</v>
      </c>
      <c r="AA624" s="31">
        <f t="shared" si="382"/>
        <v>66.999838938710752</v>
      </c>
      <c r="AB624" s="31">
        <f t="shared" si="383"/>
        <v>-89.974406439967339</v>
      </c>
      <c r="AC624" s="31">
        <f t="shared" si="384"/>
        <v>32.635334410945902</v>
      </c>
      <c r="AD624" s="31">
        <f t="shared" si="385"/>
        <v>88.662187114900576</v>
      </c>
      <c r="AE624" s="31">
        <f t="shared" si="386"/>
        <v>1.2262960852693681</v>
      </c>
      <c r="AF624" s="31">
        <f t="shared" si="387"/>
        <v>-91.311496051522198</v>
      </c>
      <c r="AG624" s="31">
        <f t="shared" si="375"/>
        <v>92.110410468749379</v>
      </c>
      <c r="AH624" s="31">
        <f t="shared" si="388"/>
        <v>-167.22530222795081</v>
      </c>
      <c r="AI624" s="31">
        <f t="shared" si="389"/>
        <v>-89.999999750622365</v>
      </c>
      <c r="AJ624" s="31">
        <f t="shared" si="390"/>
        <v>91.209454659580899</v>
      </c>
      <c r="AK624" s="31">
        <f t="shared" si="391"/>
        <v>89.998423659987438</v>
      </c>
      <c r="AL624" s="32">
        <f t="shared" si="392"/>
        <v>-60.751883403236711</v>
      </c>
      <c r="AM624" s="31">
        <f t="shared" si="393"/>
        <v>-89.94745534763149</v>
      </c>
      <c r="AN624" s="31">
        <f t="shared" si="394"/>
        <v>-44.657320502857239</v>
      </c>
      <c r="AO624" s="31">
        <f t="shared" si="395"/>
        <v>-89.949031438266417</v>
      </c>
      <c r="AP624" s="30">
        <f t="shared" si="376"/>
        <v>23.609121289162623</v>
      </c>
      <c r="AQ624" s="30">
        <f t="shared" si="377"/>
        <v>-26.68237036067254</v>
      </c>
      <c r="AR624" s="31">
        <f t="shared" si="396"/>
        <v>-46.504273489097784</v>
      </c>
      <c r="AS624" s="33">
        <f t="shared" si="397"/>
        <v>-181.26052748978861</v>
      </c>
      <c r="AT624" s="31">
        <f t="shared" si="398"/>
        <v>0.10785023341957883</v>
      </c>
      <c r="AU624" s="31">
        <f t="shared" si="399"/>
        <v>9.0103549530003519</v>
      </c>
      <c r="AV624" s="32">
        <f t="shared" si="400"/>
        <v>-2.3440992932138703E-4</v>
      </c>
      <c r="AW624" s="31">
        <f t="shared" si="401"/>
        <v>-0.42093644149052384</v>
      </c>
      <c r="AX624" s="34">
        <f t="shared" si="402"/>
        <v>0.10761582349025745</v>
      </c>
      <c r="AY624" s="35">
        <f t="shared" si="403"/>
        <v>8.5894185115098285</v>
      </c>
      <c r="AZ624" s="10">
        <f t="shared" si="404"/>
        <v>-46.396657665607528</v>
      </c>
      <c r="BA624" s="10">
        <f t="shared" si="405"/>
        <v>-172.6711089782788</v>
      </c>
      <c r="BB624" s="10">
        <f t="shared" si="406"/>
        <v>7.3288910217212049</v>
      </c>
      <c r="BC624" s="48"/>
      <c r="BD624" s="46">
        <f t="shared" si="407"/>
        <v>-46</v>
      </c>
      <c r="BE624" s="46">
        <f t="shared" si="408"/>
        <v>-173</v>
      </c>
      <c r="BF624" s="46">
        <f t="shared" si="409"/>
        <v>7</v>
      </c>
    </row>
    <row r="625" spans="22:58" x14ac:dyDescent="0.2">
      <c r="V625" s="29">
        <v>7.2100000000000897</v>
      </c>
      <c r="W625" s="38">
        <f t="shared" si="379"/>
        <v>162181009.73592675</v>
      </c>
      <c r="X625" s="30">
        <f t="shared" si="378"/>
        <v>-0.43247621687911453</v>
      </c>
      <c r="Y625" s="31">
        <f t="shared" si="380"/>
        <v>-98.176401047477029</v>
      </c>
      <c r="Z625" s="31">
        <f t="shared" si="381"/>
        <v>-89.999293190171315</v>
      </c>
      <c r="AA625" s="31">
        <f t="shared" si="382"/>
        <v>67.199838899708965</v>
      </c>
      <c r="AB625" s="31">
        <f t="shared" si="383"/>
        <v>-89.974989020444454</v>
      </c>
      <c r="AC625" s="31">
        <f t="shared" si="384"/>
        <v>32.835227864183466</v>
      </c>
      <c r="AD625" s="31">
        <f t="shared" si="385"/>
        <v>88.692628761914179</v>
      </c>
      <c r="AE625" s="31">
        <f t="shared" si="386"/>
        <v>1.4261894995362923</v>
      </c>
      <c r="AF625" s="31">
        <f t="shared" si="387"/>
        <v>-91.28165344870159</v>
      </c>
      <c r="AG625" s="31">
        <f t="shared" si="375"/>
        <v>92.110410468749379</v>
      </c>
      <c r="AH625" s="31">
        <f t="shared" si="388"/>
        <v>-167.42530222795082</v>
      </c>
      <c r="AI625" s="31">
        <f t="shared" si="389"/>
        <v>-89.999999756298891</v>
      </c>
      <c r="AJ625" s="31">
        <f t="shared" si="390"/>
        <v>91.409454659432953</v>
      </c>
      <c r="AK625" s="31">
        <f t="shared" si="391"/>
        <v>89.998459541866808</v>
      </c>
      <c r="AL625" s="32">
        <f t="shared" si="392"/>
        <v>-60.951883238844957</v>
      </c>
      <c r="AM625" s="31">
        <f t="shared" si="393"/>
        <v>-89.948651409295408</v>
      </c>
      <c r="AN625" s="31">
        <f t="shared" si="394"/>
        <v>-44.857320338613448</v>
      </c>
      <c r="AO625" s="31">
        <f t="shared" si="395"/>
        <v>-89.950191623727491</v>
      </c>
      <c r="AP625" s="30">
        <f t="shared" si="376"/>
        <v>23.609121289162623</v>
      </c>
      <c r="AQ625" s="30">
        <f t="shared" si="377"/>
        <v>-26.68237036067254</v>
      </c>
      <c r="AR625" s="31">
        <f t="shared" si="396"/>
        <v>-46.504379910587076</v>
      </c>
      <c r="AS625" s="33">
        <f t="shared" si="397"/>
        <v>-181.23184507242908</v>
      </c>
      <c r="AT625" s="31">
        <f t="shared" si="398"/>
        <v>0.1128675661935841</v>
      </c>
      <c r="AU625" s="31">
        <f t="shared" si="399"/>
        <v>9.2166710856037017</v>
      </c>
      <c r="AV625" s="32">
        <f t="shared" si="400"/>
        <v>-2.4545701675296374E-4</v>
      </c>
      <c r="AW625" s="31">
        <f t="shared" si="401"/>
        <v>-0.43074094554678444</v>
      </c>
      <c r="AX625" s="34">
        <f t="shared" si="402"/>
        <v>0.11262210917683113</v>
      </c>
      <c r="AY625" s="35">
        <f t="shared" si="403"/>
        <v>8.7859301400569176</v>
      </c>
      <c r="AZ625" s="10">
        <f t="shared" si="404"/>
        <v>-46.391757801410243</v>
      </c>
      <c r="BA625" s="10">
        <f t="shared" si="405"/>
        <v>-172.44591493237218</v>
      </c>
      <c r="BB625" s="10">
        <f t="shared" si="406"/>
        <v>7.5540850676278239</v>
      </c>
      <c r="BC625" s="37"/>
      <c r="BD625" s="46">
        <f t="shared" si="407"/>
        <v>-46</v>
      </c>
      <c r="BE625" s="46">
        <f t="shared" si="408"/>
        <v>-172</v>
      </c>
      <c r="BF625" s="46">
        <f t="shared" si="409"/>
        <v>8</v>
      </c>
    </row>
    <row r="626" spans="22:58" x14ac:dyDescent="0.2">
      <c r="V626" s="29">
        <v>7.2200000000000903</v>
      </c>
      <c r="W626" s="38">
        <f t="shared" si="379"/>
        <v>165958690.7437906</v>
      </c>
      <c r="X626" s="30">
        <f t="shared" si="378"/>
        <v>-0.43247621687911453</v>
      </c>
      <c r="Y626" s="31">
        <f t="shared" si="380"/>
        <v>-98.376401047447288</v>
      </c>
      <c r="Z626" s="31">
        <f t="shared" si="381"/>
        <v>-89.999309279127274</v>
      </c>
      <c r="AA626" s="31">
        <f t="shared" si="382"/>
        <v>67.399838862462545</v>
      </c>
      <c r="AB626" s="31">
        <f t="shared" si="383"/>
        <v>-89.975558339775873</v>
      </c>
      <c r="AC626" s="31">
        <f t="shared" si="384"/>
        <v>33.035126110375096</v>
      </c>
      <c r="AD626" s="31">
        <f t="shared" si="385"/>
        <v>88.722378185807074</v>
      </c>
      <c r="AE626" s="31">
        <f t="shared" si="386"/>
        <v>1.6260877085112426</v>
      </c>
      <c r="AF626" s="31">
        <f t="shared" si="387"/>
        <v>-91.252489433096073</v>
      </c>
      <c r="AG626" s="31">
        <f t="shared" si="375"/>
        <v>92.110410468749379</v>
      </c>
      <c r="AH626" s="31">
        <f t="shared" si="388"/>
        <v>-167.62530222795081</v>
      </c>
      <c r="AI626" s="31">
        <f t="shared" si="389"/>
        <v>-89.999999761846198</v>
      </c>
      <c r="AJ626" s="31">
        <f t="shared" si="390"/>
        <v>91.609454659291657</v>
      </c>
      <c r="AK626" s="31">
        <f t="shared" si="391"/>
        <v>89.998494606974916</v>
      </c>
      <c r="AL626" s="32">
        <f t="shared" si="392"/>
        <v>-61.151883081852041</v>
      </c>
      <c r="AM626" s="31">
        <f t="shared" si="393"/>
        <v>-89.949820245315195</v>
      </c>
      <c r="AN626" s="31">
        <f t="shared" si="394"/>
        <v>-45.057320181761817</v>
      </c>
      <c r="AO626" s="31">
        <f t="shared" si="395"/>
        <v>-89.951325400186477</v>
      </c>
      <c r="AP626" s="30">
        <f t="shared" si="376"/>
        <v>23.609121289162623</v>
      </c>
      <c r="AQ626" s="30">
        <f t="shared" si="377"/>
        <v>-26.68237036067254</v>
      </c>
      <c r="AR626" s="31">
        <f t="shared" si="396"/>
        <v>-46.504481544760495</v>
      </c>
      <c r="AS626" s="33">
        <f t="shared" si="397"/>
        <v>-181.20381483328254</v>
      </c>
      <c r="AT626" s="31">
        <f t="shared" si="398"/>
        <v>0.11811515332344491</v>
      </c>
      <c r="AU626" s="31">
        <f t="shared" si="399"/>
        <v>9.4275436037751756</v>
      </c>
      <c r="AV626" s="32">
        <f t="shared" si="400"/>
        <v>-2.5702470725861713E-4</v>
      </c>
      <c r="AW626" s="31">
        <f t="shared" si="401"/>
        <v>-0.44077379972085251</v>
      </c>
      <c r="AX626" s="34">
        <f t="shared" si="402"/>
        <v>0.11785812861618629</v>
      </c>
      <c r="AY626" s="35">
        <f t="shared" si="403"/>
        <v>8.9867698040543225</v>
      </c>
      <c r="AZ626" s="10">
        <f t="shared" si="404"/>
        <v>-46.38662341614431</v>
      </c>
      <c r="BA626" s="10">
        <f t="shared" si="405"/>
        <v>-172.21704502922822</v>
      </c>
      <c r="BB626" s="10">
        <f t="shared" si="406"/>
        <v>7.7829549707717831</v>
      </c>
      <c r="BC626" s="37"/>
      <c r="BD626" s="46">
        <f t="shared" si="407"/>
        <v>-46</v>
      </c>
      <c r="BE626" s="46">
        <f t="shared" si="408"/>
        <v>-172</v>
      </c>
      <c r="BF626" s="46">
        <f t="shared" si="409"/>
        <v>8</v>
      </c>
    </row>
    <row r="627" spans="22:58" x14ac:dyDescent="0.2">
      <c r="V627" s="29">
        <v>7.2300000000000901</v>
      </c>
      <c r="W627" s="36">
        <f t="shared" si="379"/>
        <v>169824365.24620977</v>
      </c>
      <c r="X627" s="30">
        <f t="shared" si="378"/>
        <v>-0.43247621687911453</v>
      </c>
      <c r="Y627" s="31">
        <f t="shared" si="380"/>
        <v>-98.576401047418884</v>
      </c>
      <c r="Z627" s="31">
        <f t="shared" si="381"/>
        <v>-89.999325001853876</v>
      </c>
      <c r="AA627" s="31">
        <f t="shared" si="382"/>
        <v>67.599838826892494</v>
      </c>
      <c r="AB627" s="31">
        <f t="shared" si="383"/>
        <v>-89.976114699821821</v>
      </c>
      <c r="AC627" s="31">
        <f t="shared" si="384"/>
        <v>33.235028934016931</v>
      </c>
      <c r="AD627" s="31">
        <f t="shared" si="385"/>
        <v>88.751451095918469</v>
      </c>
      <c r="AE627" s="31">
        <f t="shared" si="386"/>
        <v>1.825990496611432</v>
      </c>
      <c r="AF627" s="31">
        <f t="shared" si="387"/>
        <v>-91.223988605757228</v>
      </c>
      <c r="AG627" s="31">
        <f t="shared" si="375"/>
        <v>92.110410468749379</v>
      </c>
      <c r="AH627" s="31">
        <f t="shared" si="388"/>
        <v>-167.82530222795083</v>
      </c>
      <c r="AI627" s="31">
        <f t="shared" si="389"/>
        <v>-89.999999767267241</v>
      </c>
      <c r="AJ627" s="31">
        <f t="shared" si="390"/>
        <v>91.809454659156714</v>
      </c>
      <c r="AK627" s="31">
        <f t="shared" si="391"/>
        <v>89.998528873903695</v>
      </c>
      <c r="AL627" s="32">
        <f t="shared" si="392"/>
        <v>-61.351882931924962</v>
      </c>
      <c r="AM627" s="31">
        <f t="shared" si="393"/>
        <v>-89.950962475419288</v>
      </c>
      <c r="AN627" s="31">
        <f t="shared" si="394"/>
        <v>-45.257320031969698</v>
      </c>
      <c r="AO627" s="31">
        <f t="shared" si="395"/>
        <v>-89.952433368782835</v>
      </c>
      <c r="AP627" s="30">
        <f t="shared" si="376"/>
        <v>23.609121289162623</v>
      </c>
      <c r="AQ627" s="30">
        <f t="shared" si="377"/>
        <v>-26.68237036067254</v>
      </c>
      <c r="AR627" s="31">
        <f t="shared" si="396"/>
        <v>-46.504578606868179</v>
      </c>
      <c r="AS627" s="33">
        <f t="shared" si="397"/>
        <v>-181.17642197454006</v>
      </c>
      <c r="AT627" s="31">
        <f t="shared" si="398"/>
        <v>0.12360326412440741</v>
      </c>
      <c r="AU627" s="31">
        <f t="shared" si="399"/>
        <v>9.6430614523643392</v>
      </c>
      <c r="AV627" s="32">
        <f t="shared" si="400"/>
        <v>-2.6913753319704752E-4</v>
      </c>
      <c r="AW627" s="31">
        <f t="shared" si="401"/>
        <v>-0.45104032110236053</v>
      </c>
      <c r="AX627" s="34">
        <f t="shared" si="402"/>
        <v>0.12333412659121036</v>
      </c>
      <c r="AY627" s="35">
        <f t="shared" si="403"/>
        <v>9.1920211312619795</v>
      </c>
      <c r="AZ627" s="10">
        <f t="shared" si="404"/>
        <v>-46.381244480276969</v>
      </c>
      <c r="BA627" s="10">
        <f t="shared" si="405"/>
        <v>-171.98440084327808</v>
      </c>
      <c r="BB627" s="10">
        <f t="shared" si="406"/>
        <v>8.0155991567219189</v>
      </c>
      <c r="BC627" s="48"/>
      <c r="BD627" s="46">
        <f t="shared" si="407"/>
        <v>-46</v>
      </c>
      <c r="BE627" s="46">
        <f t="shared" si="408"/>
        <v>-172</v>
      </c>
      <c r="BF627" s="46">
        <f t="shared" si="409"/>
        <v>8</v>
      </c>
    </row>
    <row r="628" spans="22:58" x14ac:dyDescent="0.2">
      <c r="V628" s="29">
        <v>7.2400000000000899</v>
      </c>
      <c r="W628" s="38">
        <f t="shared" si="379"/>
        <v>173780082.87497368</v>
      </c>
      <c r="X628" s="30">
        <f t="shared" si="378"/>
        <v>-0.43247621687911453</v>
      </c>
      <c r="Y628" s="31">
        <f t="shared" si="380"/>
        <v>-98.776401047391744</v>
      </c>
      <c r="Z628" s="31">
        <f t="shared" si="381"/>
        <v>-89.999340366687534</v>
      </c>
      <c r="AA628" s="31">
        <f t="shared" si="382"/>
        <v>67.799838792923367</v>
      </c>
      <c r="AB628" s="31">
        <f t="shared" si="383"/>
        <v>-89.976658395571334</v>
      </c>
      <c r="AC628" s="31">
        <f t="shared" si="384"/>
        <v>33.434936129285504</v>
      </c>
      <c r="AD628" s="31">
        <f t="shared" si="385"/>
        <v>88.779862847171842</v>
      </c>
      <c r="AE628" s="31">
        <f t="shared" si="386"/>
        <v>2.0258976579380175</v>
      </c>
      <c r="AF628" s="31">
        <f t="shared" si="387"/>
        <v>-91.196135915087041</v>
      </c>
      <c r="AG628" s="31">
        <f t="shared" si="375"/>
        <v>92.110410468749379</v>
      </c>
      <c r="AH628" s="31">
        <f t="shared" si="388"/>
        <v>-168.02530222795082</v>
      </c>
      <c r="AI628" s="31">
        <f t="shared" si="389"/>
        <v>-89.999999772564877</v>
      </c>
      <c r="AJ628" s="31">
        <f t="shared" si="390"/>
        <v>92.009454659027853</v>
      </c>
      <c r="AK628" s="31">
        <f t="shared" si="391"/>
        <v>89.998562360821964</v>
      </c>
      <c r="AL628" s="32">
        <f t="shared" si="392"/>
        <v>-61.551882788745715</v>
      </c>
      <c r="AM628" s="31">
        <f t="shared" si="393"/>
        <v>-89.952078705229567</v>
      </c>
      <c r="AN628" s="31">
        <f t="shared" si="394"/>
        <v>-45.457319888919301</v>
      </c>
      <c r="AO628" s="31">
        <f t="shared" si="395"/>
        <v>-89.95351611697248</v>
      </c>
      <c r="AP628" s="30">
        <f t="shared" si="376"/>
        <v>23.609121289162623</v>
      </c>
      <c r="AQ628" s="30">
        <f t="shared" si="377"/>
        <v>-26.68237036067254</v>
      </c>
      <c r="AR628" s="31">
        <f t="shared" si="396"/>
        <v>-46.504671302491204</v>
      </c>
      <c r="AS628" s="33">
        <f t="shared" si="397"/>
        <v>-181.14965203205952</v>
      </c>
      <c r="AT628" s="31">
        <f t="shared" si="398"/>
        <v>0.12934259808111462</v>
      </c>
      <c r="AU628" s="31">
        <f t="shared" si="399"/>
        <v>9.8633144948575939</v>
      </c>
      <c r="AV628" s="32">
        <f t="shared" si="400"/>
        <v>-2.8182118282588423E-4</v>
      </c>
      <c r="AW628" s="31">
        <f t="shared" si="401"/>
        <v>-0.46154595049829639</v>
      </c>
      <c r="AX628" s="34">
        <f t="shared" si="402"/>
        <v>0.12906077689828874</v>
      </c>
      <c r="AY628" s="35">
        <f t="shared" si="403"/>
        <v>9.4017685443592978</v>
      </c>
      <c r="AZ628" s="10">
        <f t="shared" si="404"/>
        <v>-46.375610525592919</v>
      </c>
      <c r="BA628" s="10">
        <f t="shared" si="405"/>
        <v>-171.74788348770022</v>
      </c>
      <c r="BB628" s="10">
        <f t="shared" si="406"/>
        <v>8.2521165122997786</v>
      </c>
      <c r="BC628" s="37"/>
      <c r="BD628" s="46">
        <f t="shared" si="407"/>
        <v>-46</v>
      </c>
      <c r="BE628" s="46">
        <f t="shared" si="408"/>
        <v>-172</v>
      </c>
      <c r="BF628" s="46">
        <f t="shared" si="409"/>
        <v>8</v>
      </c>
    </row>
    <row r="629" spans="22:58" x14ac:dyDescent="0.2">
      <c r="V629" s="29">
        <v>7.2500000000000897</v>
      </c>
      <c r="W629" s="38">
        <f t="shared" si="379"/>
        <v>177827941.00392923</v>
      </c>
      <c r="X629" s="30">
        <f t="shared" si="378"/>
        <v>-0.43247621687911453</v>
      </c>
      <c r="Y629" s="31">
        <f t="shared" si="380"/>
        <v>-98.976401047365826</v>
      </c>
      <c r="Z629" s="31">
        <f t="shared" si="381"/>
        <v>-89.999355381774876</v>
      </c>
      <c r="AA629" s="31">
        <f t="shared" si="382"/>
        <v>67.999838760483087</v>
      </c>
      <c r="AB629" s="31">
        <f t="shared" si="383"/>
        <v>-89.977189715298678</v>
      </c>
      <c r="AC629" s="31">
        <f t="shared" si="384"/>
        <v>33.63484749960373</v>
      </c>
      <c r="AD629" s="31">
        <f t="shared" si="385"/>
        <v>88.807628447931194</v>
      </c>
      <c r="AE629" s="31">
        <f t="shared" si="386"/>
        <v>2.2258089958418807</v>
      </c>
      <c r="AF629" s="31">
        <f t="shared" si="387"/>
        <v>-91.168916649142346</v>
      </c>
      <c r="AG629" s="31">
        <f t="shared" si="375"/>
        <v>92.110410468749379</v>
      </c>
      <c r="AH629" s="31">
        <f t="shared" si="388"/>
        <v>-168.22530222795081</v>
      </c>
      <c r="AI629" s="31">
        <f t="shared" si="389"/>
        <v>-89.999999777741948</v>
      </c>
      <c r="AJ629" s="31">
        <f t="shared" si="390"/>
        <v>92.209454658904789</v>
      </c>
      <c r="AK629" s="31">
        <f t="shared" si="391"/>
        <v>89.998595085484908</v>
      </c>
      <c r="AL629" s="32">
        <f t="shared" si="392"/>
        <v>-61.751882652010586</v>
      </c>
      <c r="AM629" s="31">
        <f t="shared" si="393"/>
        <v>-89.953169526582457</v>
      </c>
      <c r="AN629" s="31">
        <f t="shared" si="394"/>
        <v>-45.657319752307224</v>
      </c>
      <c r="AO629" s="31">
        <f t="shared" si="395"/>
        <v>-89.954574218839497</v>
      </c>
      <c r="AP629" s="30">
        <f t="shared" si="376"/>
        <v>23.609121289162623</v>
      </c>
      <c r="AQ629" s="30">
        <f t="shared" si="377"/>
        <v>-26.68237036067254</v>
      </c>
      <c r="AR629" s="31">
        <f t="shared" si="396"/>
        <v>-46.504759827975263</v>
      </c>
      <c r="AS629" s="33">
        <f t="shared" si="397"/>
        <v>-181.12349086798184</v>
      </c>
      <c r="AT629" s="31">
        <f t="shared" si="398"/>
        <v>0.1353443002661362</v>
      </c>
      <c r="AU629" s="31">
        <f t="shared" si="399"/>
        <v>10.088393461129231</v>
      </c>
      <c r="AV629" s="32">
        <f t="shared" si="400"/>
        <v>-2.9510255474318221E-4</v>
      </c>
      <c r="AW629" s="31">
        <f t="shared" si="401"/>
        <v>-0.47229625530519947</v>
      </c>
      <c r="AX629" s="34">
        <f t="shared" si="402"/>
        <v>0.13504919771139301</v>
      </c>
      <c r="AY629" s="35">
        <f t="shared" si="403"/>
        <v>9.6160972058240315</v>
      </c>
      <c r="AZ629" s="10">
        <f t="shared" si="404"/>
        <v>-46.369710630263867</v>
      </c>
      <c r="BA629" s="10">
        <f t="shared" si="405"/>
        <v>-171.50739366215782</v>
      </c>
      <c r="BB629" s="10">
        <f t="shared" si="406"/>
        <v>8.4926063378421759</v>
      </c>
      <c r="BC629" s="37"/>
      <c r="BD629" s="46">
        <f t="shared" si="407"/>
        <v>-46</v>
      </c>
      <c r="BE629" s="46">
        <f t="shared" si="408"/>
        <v>-172</v>
      </c>
      <c r="BF629" s="46">
        <f t="shared" si="409"/>
        <v>8</v>
      </c>
    </row>
    <row r="630" spans="22:58" x14ac:dyDescent="0.2">
      <c r="V630" s="29">
        <v>7.2600000000000904</v>
      </c>
      <c r="W630" s="36">
        <f t="shared" si="379"/>
        <v>181970085.86103681</v>
      </c>
      <c r="X630" s="30">
        <f t="shared" si="378"/>
        <v>-0.43247621687911453</v>
      </c>
      <c r="Y630" s="31">
        <f t="shared" si="380"/>
        <v>-99.176401047341116</v>
      </c>
      <c r="Z630" s="31">
        <f t="shared" si="381"/>
        <v>-89.999370055077094</v>
      </c>
      <c r="AA630" s="31">
        <f t="shared" si="382"/>
        <v>68.1998387295029</v>
      </c>
      <c r="AB630" s="31">
        <f t="shared" si="383"/>
        <v>-89.977708940716269</v>
      </c>
      <c r="AC630" s="31">
        <f t="shared" si="384"/>
        <v>33.834762857226288</v>
      </c>
      <c r="AD630" s="31">
        <f t="shared" si="385"/>
        <v>88.834762567692209</v>
      </c>
      <c r="AE630" s="31">
        <f t="shared" si="386"/>
        <v>2.4257243225089624</v>
      </c>
      <c r="AF630" s="31">
        <f t="shared" si="387"/>
        <v>-91.142316428101154</v>
      </c>
      <c r="AG630" s="31">
        <f t="shared" si="375"/>
        <v>92.110410468749379</v>
      </c>
      <c r="AH630" s="31">
        <f t="shared" si="388"/>
        <v>-168.42530222795085</v>
      </c>
      <c r="AI630" s="31">
        <f t="shared" si="389"/>
        <v>-89.999999782801154</v>
      </c>
      <c r="AJ630" s="31">
        <f t="shared" si="390"/>
        <v>92.409454658787297</v>
      </c>
      <c r="AK630" s="31">
        <f t="shared" si="391"/>
        <v>89.998627065243568</v>
      </c>
      <c r="AL630" s="32">
        <f t="shared" si="392"/>
        <v>-61.951882521429582</v>
      </c>
      <c r="AM630" s="31">
        <f t="shared" si="393"/>
        <v>-89.954235517842733</v>
      </c>
      <c r="AN630" s="31">
        <f t="shared" si="394"/>
        <v>-45.857319621843757</v>
      </c>
      <c r="AO630" s="31">
        <f t="shared" si="395"/>
        <v>-89.955608235400319</v>
      </c>
      <c r="AP630" s="30">
        <f t="shared" si="376"/>
        <v>23.609121289162623</v>
      </c>
      <c r="AQ630" s="30">
        <f t="shared" si="377"/>
        <v>-26.68237036067254</v>
      </c>
      <c r="AR630" s="31">
        <f t="shared" si="396"/>
        <v>-46.504844370844708</v>
      </c>
      <c r="AS630" s="33">
        <f t="shared" si="397"/>
        <v>-181.09792466350149</v>
      </c>
      <c r="AT630" s="31">
        <f t="shared" si="398"/>
        <v>0.14161997706399754</v>
      </c>
      <c r="AU630" s="31">
        <f t="shared" si="399"/>
        <v>10.318389889709564</v>
      </c>
      <c r="AV630" s="32">
        <f t="shared" si="400"/>
        <v>-3.0900981490332961E-4</v>
      </c>
      <c r="AW630" s="31">
        <f t="shared" si="401"/>
        <v>-0.48329693244757904</v>
      </c>
      <c r="AX630" s="34">
        <f t="shared" si="402"/>
        <v>0.1413109672490942</v>
      </c>
      <c r="AY630" s="35">
        <f t="shared" si="403"/>
        <v>9.8350929572619847</v>
      </c>
      <c r="AZ630" s="10">
        <f t="shared" si="404"/>
        <v>-46.363533403595611</v>
      </c>
      <c r="BA630" s="10">
        <f t="shared" si="405"/>
        <v>-171.2628317062395</v>
      </c>
      <c r="BB630" s="10">
        <f t="shared" si="406"/>
        <v>8.7371682937605044</v>
      </c>
      <c r="BC630" s="48"/>
      <c r="BD630" s="46">
        <f t="shared" si="407"/>
        <v>-46</v>
      </c>
      <c r="BE630" s="46">
        <f t="shared" si="408"/>
        <v>-171</v>
      </c>
      <c r="BF630" s="46">
        <f t="shared" si="409"/>
        <v>9</v>
      </c>
    </row>
    <row r="631" spans="22:58" x14ac:dyDescent="0.2">
      <c r="V631" s="29">
        <v>7.2700000000000902</v>
      </c>
      <c r="W631" s="38">
        <f t="shared" si="379"/>
        <v>186208713.66632539</v>
      </c>
      <c r="X631" s="30">
        <f t="shared" si="378"/>
        <v>-0.43247621687911453</v>
      </c>
      <c r="Y631" s="31">
        <f t="shared" si="380"/>
        <v>-99.376401047317472</v>
      </c>
      <c r="Z631" s="31">
        <f t="shared" si="381"/>
        <v>-89.999384394374175</v>
      </c>
      <c r="AA631" s="31">
        <f t="shared" si="382"/>
        <v>68.399838699916984</v>
      </c>
      <c r="AB631" s="31">
        <f t="shared" si="383"/>
        <v>-89.978216347123933</v>
      </c>
      <c r="AC631" s="31">
        <f t="shared" si="384"/>
        <v>34.034682022843313</v>
      </c>
      <c r="AD631" s="31">
        <f t="shared" si="385"/>
        <v>88.861279544611818</v>
      </c>
      <c r="AE631" s="31">
        <f t="shared" si="386"/>
        <v>2.6256434585637152</v>
      </c>
      <c r="AF631" s="31">
        <f t="shared" si="387"/>
        <v>-91.116321196886304</v>
      </c>
      <c r="AG631" s="31">
        <f t="shared" si="375"/>
        <v>92.110410468749379</v>
      </c>
      <c r="AH631" s="31">
        <f t="shared" si="388"/>
        <v>-168.62530222795078</v>
      </c>
      <c r="AI631" s="31">
        <f t="shared" si="389"/>
        <v>-89.999999787745196</v>
      </c>
      <c r="AJ631" s="31">
        <f t="shared" si="390"/>
        <v>92.609454658675048</v>
      </c>
      <c r="AK631" s="31">
        <f t="shared" si="391"/>
        <v>89.998658317054065</v>
      </c>
      <c r="AL631" s="32">
        <f t="shared" si="392"/>
        <v>-62.151882396725625</v>
      </c>
      <c r="AM631" s="31">
        <f t="shared" si="393"/>
        <v>-89.955277244210095</v>
      </c>
      <c r="AN631" s="31">
        <f t="shared" si="394"/>
        <v>-46.057319497251981</v>
      </c>
      <c r="AO631" s="31">
        <f t="shared" si="395"/>
        <v>-89.956618714901225</v>
      </c>
      <c r="AP631" s="30">
        <f t="shared" si="376"/>
        <v>23.609121289162623</v>
      </c>
      <c r="AQ631" s="30">
        <f t="shared" si="377"/>
        <v>-26.68237036067254</v>
      </c>
      <c r="AR631" s="31">
        <f t="shared" si="396"/>
        <v>-46.504925110198187</v>
      </c>
      <c r="AS631" s="33">
        <f t="shared" si="397"/>
        <v>-181.07293991178753</v>
      </c>
      <c r="AT631" s="31">
        <f t="shared" si="398"/>
        <v>0.14818171218094472</v>
      </c>
      <c r="AU631" s="31">
        <f t="shared" si="399"/>
        <v>10.553396064246774</v>
      </c>
      <c r="AV631" s="32">
        <f t="shared" si="400"/>
        <v>-3.2357245630982976E-4</v>
      </c>
      <c r="AW631" s="31">
        <f t="shared" si="401"/>
        <v>-0.49455381138403315</v>
      </c>
      <c r="AX631" s="34">
        <f t="shared" si="402"/>
        <v>0.14785813972463491</v>
      </c>
      <c r="AY631" s="35">
        <f t="shared" si="403"/>
        <v>10.058842252862741</v>
      </c>
      <c r="AZ631" s="10">
        <f t="shared" si="404"/>
        <v>-46.357066970473554</v>
      </c>
      <c r="BA631" s="10">
        <f t="shared" si="405"/>
        <v>-171.01409765892478</v>
      </c>
      <c r="BB631" s="10">
        <f t="shared" si="406"/>
        <v>8.9859023410752172</v>
      </c>
      <c r="BC631" s="37"/>
      <c r="BD631" s="46">
        <f t="shared" si="407"/>
        <v>-46</v>
      </c>
      <c r="BE631" s="46">
        <f t="shared" si="408"/>
        <v>-171</v>
      </c>
      <c r="BF631" s="46">
        <f t="shared" si="409"/>
        <v>9</v>
      </c>
    </row>
    <row r="632" spans="22:58" x14ac:dyDescent="0.2">
      <c r="V632" s="29">
        <v>7.28000000000009</v>
      </c>
      <c r="W632" s="38">
        <f t="shared" si="379"/>
        <v>190546071.79636425</v>
      </c>
      <c r="X632" s="30">
        <f t="shared" si="378"/>
        <v>-0.43247621687911453</v>
      </c>
      <c r="Y632" s="31">
        <f t="shared" si="380"/>
        <v>-99.576401047294908</v>
      </c>
      <c r="Z632" s="31">
        <f t="shared" si="381"/>
        <v>-89.999398407269027</v>
      </c>
      <c r="AA632" s="31">
        <f t="shared" si="382"/>
        <v>68.599838671662695</v>
      </c>
      <c r="AB632" s="31">
        <f t="shared" si="383"/>
        <v>-89.978712203554963</v>
      </c>
      <c r="AC632" s="31">
        <f t="shared" si="384"/>
        <v>34.234604825202382</v>
      </c>
      <c r="AD632" s="31">
        <f t="shared" si="385"/>
        <v>88.887193392878402</v>
      </c>
      <c r="AE632" s="31">
        <f t="shared" si="386"/>
        <v>2.8255662326910596</v>
      </c>
      <c r="AF632" s="31">
        <f t="shared" si="387"/>
        <v>-91.090917217945588</v>
      </c>
      <c r="AG632" s="31">
        <f t="shared" si="375"/>
        <v>92.110410468749379</v>
      </c>
      <c r="AH632" s="31">
        <f t="shared" si="388"/>
        <v>-168.8253022279508</v>
      </c>
      <c r="AI632" s="31">
        <f t="shared" si="389"/>
        <v>-89.999999792576716</v>
      </c>
      <c r="AJ632" s="31">
        <f t="shared" si="390"/>
        <v>92.809454658567859</v>
      </c>
      <c r="AK632" s="31">
        <f t="shared" si="391"/>
        <v>89.998688857486499</v>
      </c>
      <c r="AL632" s="32">
        <f t="shared" si="392"/>
        <v>-62.351882277634296</v>
      </c>
      <c r="AM632" s="31">
        <f t="shared" si="393"/>
        <v>-89.956295258018898</v>
      </c>
      <c r="AN632" s="31">
        <f t="shared" si="394"/>
        <v>-46.257319378267859</v>
      </c>
      <c r="AO632" s="31">
        <f t="shared" si="395"/>
        <v>-89.957606193109115</v>
      </c>
      <c r="AP632" s="30">
        <f t="shared" si="376"/>
        <v>23.609121289162623</v>
      </c>
      <c r="AQ632" s="30">
        <f t="shared" si="377"/>
        <v>-26.68237036067254</v>
      </c>
      <c r="AR632" s="31">
        <f t="shared" si="396"/>
        <v>-46.505002217086712</v>
      </c>
      <c r="AS632" s="33">
        <f t="shared" si="397"/>
        <v>-181.0485234110547</v>
      </c>
      <c r="AT632" s="31">
        <f t="shared" si="398"/>
        <v>0.15504208291730587</v>
      </c>
      <c r="AU632" s="31">
        <f t="shared" si="399"/>
        <v>10.793504943829992</v>
      </c>
      <c r="AV632" s="32">
        <f t="shared" si="400"/>
        <v>-3.3882136152216133E-4</v>
      </c>
      <c r="AW632" s="31">
        <f t="shared" si="401"/>
        <v>-0.50607285718263351</v>
      </c>
      <c r="AX632" s="34">
        <f t="shared" si="402"/>
        <v>0.15470326155578371</v>
      </c>
      <c r="AY632" s="35">
        <f t="shared" si="403"/>
        <v>10.287432086647359</v>
      </c>
      <c r="AZ632" s="10">
        <f t="shared" si="404"/>
        <v>-46.350298955530931</v>
      </c>
      <c r="BA632" s="10">
        <f t="shared" si="405"/>
        <v>-170.76109132440735</v>
      </c>
      <c r="BB632" s="10">
        <f t="shared" si="406"/>
        <v>9.2389086755926542</v>
      </c>
      <c r="BC632" s="37"/>
      <c r="BD632" s="46">
        <f t="shared" si="407"/>
        <v>-46</v>
      </c>
      <c r="BE632" s="46">
        <f t="shared" si="408"/>
        <v>-171</v>
      </c>
      <c r="BF632" s="46">
        <f t="shared" si="409"/>
        <v>9</v>
      </c>
    </row>
    <row r="633" spans="22:58" x14ac:dyDescent="0.2">
      <c r="V633" s="29">
        <v>7.2900000000000897</v>
      </c>
      <c r="W633" s="36">
        <f t="shared" si="379"/>
        <v>194984459.97584498</v>
      </c>
      <c r="X633" s="30">
        <f t="shared" si="378"/>
        <v>-0.43247621687911453</v>
      </c>
      <c r="Y633" s="31">
        <f t="shared" si="380"/>
        <v>-99.776401047273353</v>
      </c>
      <c r="Z633" s="31">
        <f t="shared" si="381"/>
        <v>-89.999412101191439</v>
      </c>
      <c r="AA633" s="31">
        <f t="shared" si="382"/>
        <v>68.799838644680037</v>
      </c>
      <c r="AB633" s="31">
        <f t="shared" si="383"/>
        <v>-89.979196772918698</v>
      </c>
      <c r="AC633" s="31">
        <f t="shared" si="384"/>
        <v>34.434531100746646</v>
      </c>
      <c r="AD633" s="31">
        <f t="shared" si="385"/>
        <v>88.91251780992566</v>
      </c>
      <c r="AE633" s="31">
        <f t="shared" si="386"/>
        <v>3.0254924812742203</v>
      </c>
      <c r="AF633" s="31">
        <f t="shared" si="387"/>
        <v>-91.066091064184477</v>
      </c>
      <c r="AG633" s="31">
        <f t="shared" si="375"/>
        <v>92.110410468749379</v>
      </c>
      <c r="AH633" s="31">
        <f t="shared" si="388"/>
        <v>-169.02530222795079</v>
      </c>
      <c r="AI633" s="31">
        <f t="shared" si="389"/>
        <v>-89.999999797298244</v>
      </c>
      <c r="AJ633" s="31">
        <f t="shared" si="390"/>
        <v>93.009454658465501</v>
      </c>
      <c r="AK633" s="31">
        <f t="shared" si="391"/>
        <v>89.998718702733825</v>
      </c>
      <c r="AL633" s="32">
        <f t="shared" si="392"/>
        <v>-62.551882163902953</v>
      </c>
      <c r="AM633" s="31">
        <f t="shared" si="393"/>
        <v>-89.957290099030971</v>
      </c>
      <c r="AN633" s="31">
        <f t="shared" si="394"/>
        <v>-46.457319264638862</v>
      </c>
      <c r="AO633" s="31">
        <f t="shared" si="395"/>
        <v>-89.95857119359539</v>
      </c>
      <c r="AP633" s="30">
        <f t="shared" si="376"/>
        <v>23.609121289162623</v>
      </c>
      <c r="AQ633" s="30">
        <f t="shared" si="377"/>
        <v>-26.68237036067254</v>
      </c>
      <c r="AR633" s="31">
        <f t="shared" si="396"/>
        <v>-46.505075854874562</v>
      </c>
      <c r="AS633" s="33">
        <f t="shared" si="397"/>
        <v>-181.02466225777988</v>
      </c>
      <c r="AT633" s="31">
        <f t="shared" si="398"/>
        <v>0.16221417667571378</v>
      </c>
      <c r="AU633" s="31">
        <f t="shared" si="399"/>
        <v>11.038810086829674</v>
      </c>
      <c r="AV633" s="32">
        <f t="shared" si="400"/>
        <v>-3.5478886811298458E-4</v>
      </c>
      <c r="AW633" s="31">
        <f t="shared" si="401"/>
        <v>-0.5178601736670696</v>
      </c>
      <c r="AX633" s="34">
        <f t="shared" si="402"/>
        <v>0.16185938780760079</v>
      </c>
      <c r="AY633" s="35">
        <f t="shared" si="403"/>
        <v>10.520949913162605</v>
      </c>
      <c r="AZ633" s="10">
        <f t="shared" si="404"/>
        <v>-46.343216467066959</v>
      </c>
      <c r="BA633" s="10">
        <f t="shared" si="405"/>
        <v>-170.50371234461727</v>
      </c>
      <c r="BB633" s="10">
        <f t="shared" si="406"/>
        <v>9.49628765538273</v>
      </c>
      <c r="BC633" s="48"/>
      <c r="BD633" s="46">
        <f t="shared" si="407"/>
        <v>-46</v>
      </c>
      <c r="BE633" s="46">
        <f t="shared" si="408"/>
        <v>-171</v>
      </c>
      <c r="BF633" s="46">
        <f t="shared" si="409"/>
        <v>9</v>
      </c>
    </row>
    <row r="634" spans="22:58" x14ac:dyDescent="0.2">
      <c r="V634" s="29">
        <v>7.3000000000000904</v>
      </c>
      <c r="W634" s="38">
        <f t="shared" si="379"/>
        <v>199526231.49693006</v>
      </c>
      <c r="X634" s="30">
        <f t="shared" si="378"/>
        <v>-0.43247621687911453</v>
      </c>
      <c r="Y634" s="31">
        <f t="shared" si="380"/>
        <v>-99.976401047252793</v>
      </c>
      <c r="Z634" s="31">
        <f t="shared" si="381"/>
        <v>-89.999425483402121</v>
      </c>
      <c r="AA634" s="31">
        <f t="shared" si="382"/>
        <v>68.999838618911852</v>
      </c>
      <c r="AB634" s="31">
        <f t="shared" si="383"/>
        <v>-89.979670312139945</v>
      </c>
      <c r="AC634" s="31">
        <f t="shared" si="384"/>
        <v>34.634460693269723</v>
      </c>
      <c r="AD634" s="31">
        <f t="shared" si="385"/>
        <v>88.937266183493222</v>
      </c>
      <c r="AE634" s="31">
        <f t="shared" si="386"/>
        <v>3.2254220480496727</v>
      </c>
      <c r="AF634" s="31">
        <f t="shared" si="387"/>
        <v>-91.041829612048844</v>
      </c>
      <c r="AG634" s="31">
        <f t="shared" si="375"/>
        <v>92.110410468749379</v>
      </c>
      <c r="AH634" s="31">
        <f t="shared" si="388"/>
        <v>-169.22530222795081</v>
      </c>
      <c r="AI634" s="31">
        <f t="shared" si="389"/>
        <v>-89.999999801912296</v>
      </c>
      <c r="AJ634" s="31">
        <f t="shared" si="390"/>
        <v>93.209454658367775</v>
      </c>
      <c r="AK634" s="31">
        <f t="shared" si="391"/>
        <v>89.99874786862037</v>
      </c>
      <c r="AL634" s="32">
        <f t="shared" si="392"/>
        <v>-62.751882055290402</v>
      </c>
      <c r="AM634" s="31">
        <f t="shared" si="393"/>
        <v>-89.958262294721791</v>
      </c>
      <c r="AN634" s="31">
        <f t="shared" si="394"/>
        <v>-46.657319156124053</v>
      </c>
      <c r="AO634" s="31">
        <f t="shared" si="395"/>
        <v>-89.959514228013717</v>
      </c>
      <c r="AP634" s="30">
        <f t="shared" si="376"/>
        <v>23.609121289162623</v>
      </c>
      <c r="AQ634" s="30">
        <f t="shared" si="377"/>
        <v>-26.68237036067254</v>
      </c>
      <c r="AR634" s="31">
        <f t="shared" si="396"/>
        <v>-46.505146179584301</v>
      </c>
      <c r="AS634" s="33">
        <f t="shared" si="397"/>
        <v>-181.00134384006256</v>
      </c>
      <c r="AT634" s="31">
        <f t="shared" si="398"/>
        <v>0.16971160767445514</v>
      </c>
      <c r="AU634" s="31">
        <f t="shared" si="399"/>
        <v>11.289405567905179</v>
      </c>
      <c r="AV634" s="32">
        <f t="shared" si="400"/>
        <v>-3.7150883718112509E-4</v>
      </c>
      <c r="AW634" s="31">
        <f t="shared" si="401"/>
        <v>-0.52992200663520239</v>
      </c>
      <c r="AX634" s="34">
        <f t="shared" si="402"/>
        <v>0.16934009883727402</v>
      </c>
      <c r="AY634" s="35">
        <f t="shared" si="403"/>
        <v>10.759483561269978</v>
      </c>
      <c r="AZ634" s="10">
        <f t="shared" si="404"/>
        <v>-46.335806080747027</v>
      </c>
      <c r="BA634" s="10">
        <f t="shared" si="405"/>
        <v>-170.24186027879259</v>
      </c>
      <c r="BB634" s="10">
        <f t="shared" si="406"/>
        <v>9.7581397212074137</v>
      </c>
      <c r="BC634" s="37"/>
      <c r="BD634" s="46">
        <f t="shared" si="407"/>
        <v>-46</v>
      </c>
      <c r="BE634" s="46">
        <f t="shared" si="408"/>
        <v>-170</v>
      </c>
      <c r="BF634" s="46">
        <f t="shared" si="409"/>
        <v>10</v>
      </c>
    </row>
    <row r="635" spans="22:58" x14ac:dyDescent="0.2">
      <c r="V635" s="29">
        <v>7.3100000000000902</v>
      </c>
      <c r="W635" s="38">
        <f t="shared" si="379"/>
        <v>204173794.46699595</v>
      </c>
      <c r="X635" s="30">
        <f t="shared" si="378"/>
        <v>-0.43247621687911453</v>
      </c>
      <c r="Y635" s="31">
        <f t="shared" si="380"/>
        <v>-100.17640104723314</v>
      </c>
      <c r="Z635" s="31">
        <f t="shared" si="381"/>
        <v>-89.999438560996481</v>
      </c>
      <c r="AA635" s="31">
        <f t="shared" si="382"/>
        <v>69.199838594303387</v>
      </c>
      <c r="AB635" s="31">
        <f t="shared" si="383"/>
        <v>-89.980133072295217</v>
      </c>
      <c r="AC635" s="31">
        <f t="shared" si="384"/>
        <v>34.834393453585676</v>
      </c>
      <c r="AD635" s="31">
        <f t="shared" si="385"/>
        <v>88.9614515985362</v>
      </c>
      <c r="AE635" s="31">
        <f t="shared" si="386"/>
        <v>3.425354783776811</v>
      </c>
      <c r="AF635" s="31">
        <f t="shared" si="387"/>
        <v>-91.018120034755498</v>
      </c>
      <c r="AG635" s="31">
        <f t="shared" si="375"/>
        <v>92.110410468749379</v>
      </c>
      <c r="AH635" s="31">
        <f t="shared" si="388"/>
        <v>-169.42530222795082</v>
      </c>
      <c r="AI635" s="31">
        <f t="shared" si="389"/>
        <v>-89.999999806421329</v>
      </c>
      <c r="AJ635" s="31">
        <f t="shared" si="390"/>
        <v>93.409454658274427</v>
      </c>
      <c r="AK635" s="31">
        <f t="shared" si="391"/>
        <v>89.998776370610301</v>
      </c>
      <c r="AL635" s="32">
        <f t="shared" si="392"/>
        <v>-62.951881951566179</v>
      </c>
      <c r="AM635" s="31">
        <f t="shared" si="393"/>
        <v>-89.95921236056013</v>
      </c>
      <c r="AN635" s="31">
        <f t="shared" si="394"/>
        <v>-46.857319052493196</v>
      </c>
      <c r="AO635" s="31">
        <f t="shared" si="395"/>
        <v>-89.960435796371158</v>
      </c>
      <c r="AP635" s="30">
        <f t="shared" si="376"/>
        <v>23.609121289162623</v>
      </c>
      <c r="AQ635" s="30">
        <f t="shared" si="377"/>
        <v>-26.68237036067254</v>
      </c>
      <c r="AR635" s="31">
        <f t="shared" si="396"/>
        <v>-46.505213340226305</v>
      </c>
      <c r="AS635" s="33">
        <f t="shared" si="397"/>
        <v>-180.97855583112664</v>
      </c>
      <c r="AT635" s="31">
        <f t="shared" si="398"/>
        <v>0.17754853383099678</v>
      </c>
      <c r="AU635" s="31">
        <f t="shared" si="399"/>
        <v>11.545385887819556</v>
      </c>
      <c r="AV635" s="32">
        <f t="shared" si="400"/>
        <v>-3.890167251241684E-4</v>
      </c>
      <c r="AW635" s="31">
        <f t="shared" si="401"/>
        <v>-0.54226474715160677</v>
      </c>
      <c r="AX635" s="34">
        <f t="shared" si="402"/>
        <v>0.1771595171058726</v>
      </c>
      <c r="AY635" s="35">
        <f t="shared" si="403"/>
        <v>11.003121140667949</v>
      </c>
      <c r="AZ635" s="10">
        <f t="shared" si="404"/>
        <v>-46.328053823120435</v>
      </c>
      <c r="BA635" s="10">
        <f t="shared" si="405"/>
        <v>-169.97543469045868</v>
      </c>
      <c r="BB635" s="10">
        <f t="shared" si="406"/>
        <v>10.024565309541316</v>
      </c>
      <c r="BC635" s="37"/>
      <c r="BD635" s="46">
        <f t="shared" si="407"/>
        <v>-46</v>
      </c>
      <c r="BE635" s="46">
        <f t="shared" si="408"/>
        <v>-170</v>
      </c>
      <c r="BF635" s="46">
        <f t="shared" si="409"/>
        <v>10</v>
      </c>
    </row>
    <row r="636" spans="22:58" x14ac:dyDescent="0.2">
      <c r="V636" s="29">
        <v>7.32000000000009</v>
      </c>
      <c r="W636" s="36">
        <f t="shared" si="379"/>
        <v>208929613.08544725</v>
      </c>
      <c r="X636" s="30">
        <f t="shared" si="378"/>
        <v>-0.43247621687911453</v>
      </c>
      <c r="Y636" s="31">
        <f t="shared" si="380"/>
        <v>-100.37640104721434</v>
      </c>
      <c r="Z636" s="31">
        <f t="shared" si="381"/>
        <v>-89.999451340908465</v>
      </c>
      <c r="AA636" s="31">
        <f t="shared" si="382"/>
        <v>69.399838570802459</v>
      </c>
      <c r="AB636" s="31">
        <f t="shared" si="383"/>
        <v>-89.980585298745822</v>
      </c>
      <c r="AC636" s="31">
        <f t="shared" si="384"/>
        <v>35.034329239214074</v>
      </c>
      <c r="AD636" s="31">
        <f t="shared" si="385"/>
        <v>88.985086843986863</v>
      </c>
      <c r="AE636" s="31">
        <f t="shared" si="386"/>
        <v>3.6252905459230789</v>
      </c>
      <c r="AF636" s="31">
        <f t="shared" si="387"/>
        <v>-90.994949795667424</v>
      </c>
      <c r="AG636" s="31">
        <f t="shared" si="375"/>
        <v>92.110410468749379</v>
      </c>
      <c r="AH636" s="31">
        <f t="shared" si="388"/>
        <v>-169.62530222795081</v>
      </c>
      <c r="AI636" s="31">
        <f t="shared" si="389"/>
        <v>-89.999999810827717</v>
      </c>
      <c r="AJ636" s="31">
        <f t="shared" si="390"/>
        <v>93.609454658185243</v>
      </c>
      <c r="AK636" s="31">
        <f t="shared" si="391"/>
        <v>89.998804223815711</v>
      </c>
      <c r="AL636" s="32">
        <f t="shared" si="392"/>
        <v>-63.151881852510286</v>
      </c>
      <c r="AM636" s="31">
        <f t="shared" si="393"/>
        <v>-89.960140800281394</v>
      </c>
      <c r="AN636" s="31">
        <f t="shared" si="394"/>
        <v>-47.057318953526476</v>
      </c>
      <c r="AO636" s="31">
        <f t="shared" si="395"/>
        <v>-89.9613363872934</v>
      </c>
      <c r="AP636" s="30">
        <f t="shared" si="376"/>
        <v>23.609121289162623</v>
      </c>
      <c r="AQ636" s="30">
        <f t="shared" si="377"/>
        <v>-26.68237036067254</v>
      </c>
      <c r="AR636" s="31">
        <f t="shared" si="396"/>
        <v>-46.505277479113317</v>
      </c>
      <c r="AS636" s="33">
        <f t="shared" si="397"/>
        <v>-180.95628618296081</v>
      </c>
      <c r="AT636" s="31">
        <f t="shared" si="398"/>
        <v>0.18573967377618777</v>
      </c>
      <c r="AU636" s="31">
        <f t="shared" si="399"/>
        <v>11.806845875696872</v>
      </c>
      <c r="AV636" s="32">
        <f t="shared" si="400"/>
        <v>-4.0734965875784032E-4</v>
      </c>
      <c r="AW636" s="31">
        <f t="shared" si="401"/>
        <v>-0.55489493491579123</v>
      </c>
      <c r="AX636" s="34">
        <f t="shared" si="402"/>
        <v>0.18533232411742995</v>
      </c>
      <c r="AY636" s="35">
        <f t="shared" si="403"/>
        <v>11.25195094078108</v>
      </c>
      <c r="AZ636" s="10">
        <f t="shared" si="404"/>
        <v>-46.319945154995885</v>
      </c>
      <c r="BA636" s="10">
        <f t="shared" si="405"/>
        <v>-169.70433524217972</v>
      </c>
      <c r="BB636" s="10">
        <f t="shared" si="406"/>
        <v>10.295664757820276</v>
      </c>
      <c r="BC636" s="48"/>
      <c r="BD636" s="46">
        <f t="shared" si="407"/>
        <v>-46</v>
      </c>
      <c r="BE636" s="46">
        <f t="shared" si="408"/>
        <v>-170</v>
      </c>
      <c r="BF636" s="46">
        <f t="shared" si="409"/>
        <v>10</v>
      </c>
    </row>
    <row r="637" spans="22:58" x14ac:dyDescent="0.2">
      <c r="V637" s="29">
        <v>7.3300000000000898</v>
      </c>
      <c r="W637" s="38">
        <f t="shared" si="379"/>
        <v>213796208.95026746</v>
      </c>
      <c r="X637" s="30">
        <f t="shared" si="378"/>
        <v>-0.43247621687911453</v>
      </c>
      <c r="Y637" s="31">
        <f t="shared" si="380"/>
        <v>-100.57640104719641</v>
      </c>
      <c r="Z637" s="31">
        <f t="shared" si="381"/>
        <v>-89.999463829914149</v>
      </c>
      <c r="AA637" s="31">
        <f t="shared" si="382"/>
        <v>69.599838548359273</v>
      </c>
      <c r="AB637" s="31">
        <f t="shared" si="383"/>
        <v>-89.981027231268001</v>
      </c>
      <c r="AC637" s="31">
        <f t="shared" si="384"/>
        <v>35.234267914078956</v>
      </c>
      <c r="AD637" s="31">
        <f t="shared" si="385"/>
        <v>89.00818441937129</v>
      </c>
      <c r="AE637" s="31">
        <f t="shared" si="386"/>
        <v>3.825229198362706</v>
      </c>
      <c r="AF637" s="31">
        <f t="shared" si="387"/>
        <v>-90.972306641810846</v>
      </c>
      <c r="AG637" s="31">
        <f t="shared" si="375"/>
        <v>92.110410468749379</v>
      </c>
      <c r="AH637" s="31">
        <f t="shared" si="388"/>
        <v>-169.8253022279508</v>
      </c>
      <c r="AI637" s="31">
        <f t="shared" si="389"/>
        <v>-89.999999815133791</v>
      </c>
      <c r="AJ637" s="31">
        <f t="shared" si="390"/>
        <v>93.809454658100094</v>
      </c>
      <c r="AK637" s="31">
        <f t="shared" si="391"/>
        <v>89.998831443004775</v>
      </c>
      <c r="AL637" s="32">
        <f t="shared" si="392"/>
        <v>-63.351881757912665</v>
      </c>
      <c r="AM637" s="31">
        <f t="shared" si="393"/>
        <v>-89.961048106154649</v>
      </c>
      <c r="AN637" s="31">
        <f t="shared" si="394"/>
        <v>-47.257318859013992</v>
      </c>
      <c r="AO637" s="31">
        <f t="shared" si="395"/>
        <v>-89.962216478283665</v>
      </c>
      <c r="AP637" s="30">
        <f t="shared" si="376"/>
        <v>23.609121289162623</v>
      </c>
      <c r="AQ637" s="30">
        <f t="shared" si="377"/>
        <v>-26.68237036067254</v>
      </c>
      <c r="AR637" s="31">
        <f t="shared" si="396"/>
        <v>-46.505338732161206</v>
      </c>
      <c r="AS637" s="33">
        <f t="shared" si="397"/>
        <v>-180.93452312009452</v>
      </c>
      <c r="AT637" s="31">
        <f t="shared" si="398"/>
        <v>0.19430032395468369</v>
      </c>
      <c r="AU637" s="31">
        <f t="shared" si="399"/>
        <v>12.073880583350837</v>
      </c>
      <c r="AV637" s="32">
        <f t="shared" si="400"/>
        <v>-4.2654651399089648E-4</v>
      </c>
      <c r="AW637" s="31">
        <f t="shared" si="401"/>
        <v>-0.56781926170775554</v>
      </c>
      <c r="AX637" s="34">
        <f t="shared" si="402"/>
        <v>0.19387377744069278</v>
      </c>
      <c r="AY637" s="35">
        <f t="shared" si="403"/>
        <v>11.506061321643081</v>
      </c>
      <c r="AZ637" s="10">
        <f t="shared" si="404"/>
        <v>-46.311464954720513</v>
      </c>
      <c r="BA637" s="10">
        <f t="shared" si="405"/>
        <v>-169.42846179845145</v>
      </c>
      <c r="BB637" s="10">
        <f t="shared" si="406"/>
        <v>10.571538201548549</v>
      </c>
      <c r="BC637" s="37"/>
      <c r="BD637" s="46">
        <f t="shared" si="407"/>
        <v>-46</v>
      </c>
      <c r="BE637" s="46">
        <f t="shared" si="408"/>
        <v>-169</v>
      </c>
      <c r="BF637" s="46">
        <f t="shared" si="409"/>
        <v>11</v>
      </c>
    </row>
    <row r="638" spans="22:58" x14ac:dyDescent="0.2">
      <c r="V638" s="29">
        <v>7.3400000000000896</v>
      </c>
      <c r="W638" s="38">
        <f t="shared" si="379"/>
        <v>218776162.39500052</v>
      </c>
      <c r="X638" s="30">
        <f t="shared" si="378"/>
        <v>-0.43247621687911453</v>
      </c>
      <c r="Y638" s="31">
        <f t="shared" si="380"/>
        <v>-100.77640104717931</v>
      </c>
      <c r="Z638" s="31">
        <f t="shared" si="381"/>
        <v>-89.999476034635336</v>
      </c>
      <c r="AA638" s="31">
        <f t="shared" si="382"/>
        <v>69.79983852692618</v>
      </c>
      <c r="AB638" s="31">
        <f t="shared" si="383"/>
        <v>-89.981459104180004</v>
      </c>
      <c r="AC638" s="31">
        <f t="shared" si="384"/>
        <v>35.434209348221202</v>
      </c>
      <c r="AD638" s="31">
        <f t="shared" si="385"/>
        <v>89.030756541283253</v>
      </c>
      <c r="AE638" s="31">
        <f t="shared" si="386"/>
        <v>4.0251706110889671</v>
      </c>
      <c r="AF638" s="31">
        <f t="shared" si="387"/>
        <v>-90.950178597532087</v>
      </c>
      <c r="AG638" s="31">
        <f t="shared" si="375"/>
        <v>92.110410468749379</v>
      </c>
      <c r="AH638" s="31">
        <f t="shared" si="388"/>
        <v>-170.02530222795082</v>
      </c>
      <c r="AI638" s="31">
        <f t="shared" si="389"/>
        <v>-89.999999819341866</v>
      </c>
      <c r="AJ638" s="31">
        <f t="shared" si="390"/>
        <v>94.009454658018797</v>
      </c>
      <c r="AK638" s="31">
        <f t="shared" si="391"/>
        <v>89.998858042609442</v>
      </c>
      <c r="AL638" s="32">
        <f t="shared" si="392"/>
        <v>-63.551881667572644</v>
      </c>
      <c r="AM638" s="31">
        <f t="shared" si="393"/>
        <v>-89.961934759243661</v>
      </c>
      <c r="AN638" s="31">
        <f t="shared" si="394"/>
        <v>-47.457318768755286</v>
      </c>
      <c r="AO638" s="31">
        <f t="shared" si="395"/>
        <v>-89.963076535976086</v>
      </c>
      <c r="AP638" s="30">
        <f t="shared" si="376"/>
        <v>23.609121289162623</v>
      </c>
      <c r="AQ638" s="30">
        <f t="shared" si="377"/>
        <v>-26.68237036067254</v>
      </c>
      <c r="AR638" s="31">
        <f t="shared" si="396"/>
        <v>-46.505397229176239</v>
      </c>
      <c r="AS638" s="33">
        <f t="shared" si="397"/>
        <v>-180.91325513350819</v>
      </c>
      <c r="AT638" s="31">
        <f t="shared" si="398"/>
        <v>0.20324637576196028</v>
      </c>
      <c r="AU638" s="31">
        <f t="shared" si="399"/>
        <v>12.346585171310879</v>
      </c>
      <c r="AV638" s="32">
        <f t="shared" si="400"/>
        <v>-4.4664799818713792E-4</v>
      </c>
      <c r="AW638" s="31">
        <f t="shared" si="401"/>
        <v>-0.58104457491261319</v>
      </c>
      <c r="AX638" s="34">
        <f t="shared" si="402"/>
        <v>0.20279972776377314</v>
      </c>
      <c r="AY638" s="35">
        <f t="shared" si="403"/>
        <v>11.765540596398266</v>
      </c>
      <c r="AZ638" s="10">
        <f t="shared" si="404"/>
        <v>-46.302597501412464</v>
      </c>
      <c r="BA638" s="10">
        <f t="shared" si="405"/>
        <v>-169.14771453710992</v>
      </c>
      <c r="BB638" s="10">
        <f t="shared" si="406"/>
        <v>10.85228546289008</v>
      </c>
      <c r="BC638" s="37"/>
      <c r="BD638" s="46">
        <f t="shared" si="407"/>
        <v>-46</v>
      </c>
      <c r="BE638" s="46">
        <f t="shared" si="408"/>
        <v>-169</v>
      </c>
      <c r="BF638" s="46">
        <f t="shared" si="409"/>
        <v>11</v>
      </c>
    </row>
    <row r="639" spans="22:58" x14ac:dyDescent="0.2">
      <c r="V639" s="29">
        <v>7.3500000000000902</v>
      </c>
      <c r="W639" s="36">
        <f t="shared" si="379"/>
        <v>223872113.85688108</v>
      </c>
      <c r="X639" s="30">
        <f t="shared" si="378"/>
        <v>-0.43247621687911453</v>
      </c>
      <c r="Y639" s="31">
        <f t="shared" si="380"/>
        <v>-100.97640104716298</v>
      </c>
      <c r="Z639" s="31">
        <f t="shared" si="381"/>
        <v>-89.999487961543167</v>
      </c>
      <c r="AA639" s="31">
        <f t="shared" si="382"/>
        <v>69.999838506457792</v>
      </c>
      <c r="AB639" s="31">
        <f t="shared" si="383"/>
        <v>-89.981881146466364</v>
      </c>
      <c r="AC639" s="31">
        <f t="shared" si="384"/>
        <v>35.634153417524026</v>
      </c>
      <c r="AD639" s="31">
        <f t="shared" si="385"/>
        <v>89.052815149718441</v>
      </c>
      <c r="AE639" s="31">
        <f t="shared" si="386"/>
        <v>4.2251146599397273</v>
      </c>
      <c r="AF639" s="31">
        <f t="shared" si="387"/>
        <v>-90.928553958291076</v>
      </c>
      <c r="AG639" s="31">
        <f t="shared" si="375"/>
        <v>92.110410468749379</v>
      </c>
      <c r="AH639" s="31">
        <f t="shared" si="388"/>
        <v>-170.22530222795083</v>
      </c>
      <c r="AI639" s="31">
        <f t="shared" si="389"/>
        <v>-89.999999823454147</v>
      </c>
      <c r="AJ639" s="31">
        <f t="shared" si="390"/>
        <v>94.20945465794118</v>
      </c>
      <c r="AK639" s="31">
        <f t="shared" si="391"/>
        <v>89.998884036733202</v>
      </c>
      <c r="AL639" s="32">
        <f t="shared" si="392"/>
        <v>-63.751881581298619</v>
      </c>
      <c r="AM639" s="31">
        <f t="shared" si="393"/>
        <v>-89.962801229661949</v>
      </c>
      <c r="AN639" s="31">
        <f t="shared" si="394"/>
        <v>-47.657318682558895</v>
      </c>
      <c r="AO639" s="31">
        <f t="shared" si="395"/>
        <v>-89.963917016382894</v>
      </c>
      <c r="AP639" s="30">
        <f t="shared" si="376"/>
        <v>23.609121289162623</v>
      </c>
      <c r="AQ639" s="30">
        <f t="shared" si="377"/>
        <v>-26.68237036067254</v>
      </c>
      <c r="AR639" s="31">
        <f t="shared" si="396"/>
        <v>-46.505453094129081</v>
      </c>
      <c r="AS639" s="33">
        <f t="shared" si="397"/>
        <v>-180.89247097467398</v>
      </c>
      <c r="AT639" s="31">
        <f t="shared" si="398"/>
        <v>0.21259433266271746</v>
      </c>
      <c r="AU639" s="31">
        <f t="shared" si="399"/>
        <v>12.625054786170685</v>
      </c>
      <c r="AV639" s="32">
        <f t="shared" si="400"/>
        <v>-4.6769673642914659E-4</v>
      </c>
      <c r="AW639" s="31">
        <f t="shared" si="401"/>
        <v>-0.5945778811260588</v>
      </c>
      <c r="AX639" s="34">
        <f t="shared" si="402"/>
        <v>0.2121266359262883</v>
      </c>
      <c r="AY639" s="35">
        <f t="shared" si="403"/>
        <v>12.030476905044626</v>
      </c>
      <c r="AZ639" s="10">
        <f t="shared" si="404"/>
        <v>-46.293326458202792</v>
      </c>
      <c r="BA639" s="10">
        <f t="shared" si="405"/>
        <v>-168.86199406962936</v>
      </c>
      <c r="BB639" s="10">
        <f t="shared" si="406"/>
        <v>11.138005930370639</v>
      </c>
      <c r="BC639" s="48"/>
      <c r="BD639" s="46">
        <f t="shared" si="407"/>
        <v>-46</v>
      </c>
      <c r="BE639" s="46">
        <f t="shared" si="408"/>
        <v>-169</v>
      </c>
      <c r="BF639" s="46">
        <f t="shared" si="409"/>
        <v>11</v>
      </c>
    </row>
    <row r="640" spans="22:58" x14ac:dyDescent="0.2">
      <c r="V640" s="29">
        <v>7.36000000000009</v>
      </c>
      <c r="W640" s="38">
        <f t="shared" si="379"/>
        <v>229086765.27682549</v>
      </c>
      <c r="X640" s="30">
        <f t="shared" si="378"/>
        <v>-0.43247621687911453</v>
      </c>
      <c r="Y640" s="31">
        <f t="shared" si="380"/>
        <v>-101.17640104714738</v>
      </c>
      <c r="Z640" s="31">
        <f t="shared" si="381"/>
        <v>-89.999499616961401</v>
      </c>
      <c r="AA640" s="31">
        <f t="shared" si="382"/>
        <v>70.199838486910579</v>
      </c>
      <c r="AB640" s="31">
        <f t="shared" si="383"/>
        <v>-89.982293581899327</v>
      </c>
      <c r="AC640" s="31">
        <f t="shared" si="384"/>
        <v>35.834100003450445</v>
      </c>
      <c r="AD640" s="31">
        <f t="shared" si="385"/>
        <v>89.074371914271524</v>
      </c>
      <c r="AE640" s="31">
        <f t="shared" si="386"/>
        <v>4.4250612263345346</v>
      </c>
      <c r="AF640" s="31">
        <f t="shared" si="387"/>
        <v>-90.907421284589191</v>
      </c>
      <c r="AG640" s="31">
        <f t="shared" si="375"/>
        <v>92.110410468749379</v>
      </c>
      <c r="AH640" s="31">
        <f t="shared" si="388"/>
        <v>-170.42530222795082</v>
      </c>
      <c r="AI640" s="31">
        <f t="shared" si="389"/>
        <v>-89.99999982747282</v>
      </c>
      <c r="AJ640" s="31">
        <f t="shared" si="390"/>
        <v>94.40945465786703</v>
      </c>
      <c r="AK640" s="31">
        <f t="shared" si="391"/>
        <v>89.998909439158453</v>
      </c>
      <c r="AL640" s="32">
        <f t="shared" si="392"/>
        <v>-63.951881498907532</v>
      </c>
      <c r="AM640" s="31">
        <f t="shared" si="393"/>
        <v>-89.963647976821989</v>
      </c>
      <c r="AN640" s="31">
        <f t="shared" si="394"/>
        <v>-47.857318600241946</v>
      </c>
      <c r="AO640" s="31">
        <f t="shared" si="395"/>
        <v>-89.964738365136355</v>
      </c>
      <c r="AP640" s="30">
        <f t="shared" si="376"/>
        <v>23.609121289162623</v>
      </c>
      <c r="AQ640" s="30">
        <f t="shared" si="377"/>
        <v>-26.68237036067254</v>
      </c>
      <c r="AR640" s="31">
        <f t="shared" si="396"/>
        <v>-46.505506445417325</v>
      </c>
      <c r="AS640" s="33">
        <f t="shared" si="397"/>
        <v>-180.87215964972555</v>
      </c>
      <c r="AT640" s="31">
        <f t="shared" si="398"/>
        <v>0.22236132722952678</v>
      </c>
      <c r="AU640" s="31">
        <f t="shared" si="399"/>
        <v>12.909384428883651</v>
      </c>
      <c r="AV640" s="32">
        <f t="shared" si="400"/>
        <v>-4.8973736180291409E-4</v>
      </c>
      <c r="AW640" s="31">
        <f t="shared" si="401"/>
        <v>-0.60842634984243704</v>
      </c>
      <c r="AX640" s="34">
        <f t="shared" si="402"/>
        <v>0.22187158986772387</v>
      </c>
      <c r="AY640" s="35">
        <f t="shared" si="403"/>
        <v>12.300958079041214</v>
      </c>
      <c r="AZ640" s="10">
        <f t="shared" si="404"/>
        <v>-46.2836348555496</v>
      </c>
      <c r="BA640" s="10">
        <f t="shared" si="405"/>
        <v>-168.57120157068434</v>
      </c>
      <c r="BB640" s="10">
        <f t="shared" si="406"/>
        <v>11.428798429315663</v>
      </c>
      <c r="BC640" s="37"/>
      <c r="BD640" s="46">
        <f t="shared" si="407"/>
        <v>-46</v>
      </c>
      <c r="BE640" s="46">
        <f t="shared" si="408"/>
        <v>-169</v>
      </c>
      <c r="BF640" s="46">
        <f t="shared" si="409"/>
        <v>11</v>
      </c>
    </row>
    <row r="641" spans="22:58" x14ac:dyDescent="0.2">
      <c r="V641" s="29">
        <v>7.3700000000000996</v>
      </c>
      <c r="W641" s="38">
        <f t="shared" si="379"/>
        <v>234422881.5320465</v>
      </c>
      <c r="X641" s="30">
        <f t="shared" si="378"/>
        <v>-0.43247621687911453</v>
      </c>
      <c r="Y641" s="31">
        <f t="shared" si="380"/>
        <v>-101.37640104713265</v>
      </c>
      <c r="Z641" s="31">
        <f t="shared" si="381"/>
        <v>-89.999511007069955</v>
      </c>
      <c r="AA641" s="31">
        <f t="shared" si="382"/>
        <v>70.399838468243345</v>
      </c>
      <c r="AB641" s="31">
        <f t="shared" si="383"/>
        <v>-89.982696629157431</v>
      </c>
      <c r="AC641" s="31">
        <f t="shared" si="384"/>
        <v>36.034048992793103</v>
      </c>
      <c r="AD641" s="31">
        <f t="shared" si="385"/>
        <v>89.095438240198888</v>
      </c>
      <c r="AE641" s="31">
        <f t="shared" si="386"/>
        <v>4.6250101970246931</v>
      </c>
      <c r="AF641" s="31">
        <f t="shared" si="387"/>
        <v>-90.886769396028484</v>
      </c>
      <c r="AG641" s="31">
        <f t="shared" si="375"/>
        <v>92.110410468749379</v>
      </c>
      <c r="AH641" s="31">
        <f t="shared" si="388"/>
        <v>-170.62530222795101</v>
      </c>
      <c r="AI641" s="31">
        <f t="shared" si="389"/>
        <v>-89.999999831400018</v>
      </c>
      <c r="AJ641" s="31">
        <f t="shared" si="390"/>
        <v>94.609454657796391</v>
      </c>
      <c r="AK641" s="31">
        <f t="shared" si="391"/>
        <v>89.998934263353931</v>
      </c>
      <c r="AL641" s="32">
        <f t="shared" si="392"/>
        <v>-64.151881420224839</v>
      </c>
      <c r="AM641" s="31">
        <f t="shared" si="393"/>
        <v>-89.964475449678858</v>
      </c>
      <c r="AN641" s="31">
        <f t="shared" si="394"/>
        <v>-48.05731852163008</v>
      </c>
      <c r="AO641" s="31">
        <f t="shared" si="395"/>
        <v>-89.965541017724945</v>
      </c>
      <c r="AP641" s="30">
        <f t="shared" si="376"/>
        <v>23.609121289162623</v>
      </c>
      <c r="AQ641" s="30">
        <f t="shared" si="377"/>
        <v>-26.68237036067254</v>
      </c>
      <c r="AR641" s="31">
        <f t="shared" si="396"/>
        <v>-46.505557396115307</v>
      </c>
      <c r="AS641" s="33">
        <f t="shared" si="397"/>
        <v>-180.85231041375343</v>
      </c>
      <c r="AT641" s="31">
        <f t="shared" si="398"/>
        <v>0.23256513803440026</v>
      </c>
      <c r="AU641" s="31">
        <f t="shared" si="399"/>
        <v>13.199668813634773</v>
      </c>
      <c r="AV641" s="32">
        <f t="shared" si="400"/>
        <v>-5.1281660996049425E-4</v>
      </c>
      <c r="AW641" s="31">
        <f t="shared" si="401"/>
        <v>-0.6225973172272955</v>
      </c>
      <c r="AX641" s="34">
        <f t="shared" si="402"/>
        <v>0.23205232142443977</v>
      </c>
      <c r="AY641" s="35">
        <f t="shared" si="403"/>
        <v>12.577071496407477</v>
      </c>
      <c r="AZ641" s="10">
        <f t="shared" si="404"/>
        <v>-46.273505074690867</v>
      </c>
      <c r="BA641" s="10">
        <f t="shared" si="405"/>
        <v>-168.27523891734594</v>
      </c>
      <c r="BB641" s="10">
        <f t="shared" si="406"/>
        <v>11.724761082654055</v>
      </c>
      <c r="BC641" s="37"/>
      <c r="BD641" s="46">
        <f t="shared" si="407"/>
        <v>-46</v>
      </c>
      <c r="BE641" s="46">
        <f t="shared" si="408"/>
        <v>-168</v>
      </c>
      <c r="BF641" s="46">
        <f t="shared" si="409"/>
        <v>12</v>
      </c>
    </row>
    <row r="642" spans="22:58" x14ac:dyDescent="0.2">
      <c r="V642" s="29">
        <v>7.3800000000001003</v>
      </c>
      <c r="W642" s="36">
        <f t="shared" si="379"/>
        <v>239883291.9020046</v>
      </c>
      <c r="X642" s="30">
        <f t="shared" si="378"/>
        <v>-0.43247621687911453</v>
      </c>
      <c r="Y642" s="31">
        <f t="shared" si="380"/>
        <v>-101.57640104711842</v>
      </c>
      <c r="Z642" s="31">
        <f t="shared" si="381"/>
        <v>-89.999522137907974</v>
      </c>
      <c r="AA642" s="31">
        <f t="shared" si="382"/>
        <v>70.599838450416087</v>
      </c>
      <c r="AB642" s="31">
        <f t="shared" si="383"/>
        <v>-89.98309050194149</v>
      </c>
      <c r="AC642" s="31">
        <f t="shared" si="384"/>
        <v>36.234000277434049</v>
      </c>
      <c r="AD642" s="31">
        <f t="shared" si="385"/>
        <v>89.116025274349255</v>
      </c>
      <c r="AE642" s="31">
        <f t="shared" si="386"/>
        <v>4.8249614638526026</v>
      </c>
      <c r="AF642" s="31">
        <f t="shared" si="387"/>
        <v>-90.866587365500209</v>
      </c>
      <c r="AG642" s="31">
        <f t="shared" si="375"/>
        <v>92.110410468749379</v>
      </c>
      <c r="AH642" s="31">
        <f t="shared" si="388"/>
        <v>-170.825302227951</v>
      </c>
      <c r="AI642" s="31">
        <f t="shared" si="389"/>
        <v>-89.99999983523783</v>
      </c>
      <c r="AJ642" s="31">
        <f t="shared" si="390"/>
        <v>94.809454657728764</v>
      </c>
      <c r="AK642" s="31">
        <f t="shared" si="391"/>
        <v>89.998958522481715</v>
      </c>
      <c r="AL642" s="32">
        <f t="shared" si="392"/>
        <v>-64.351881345083271</v>
      </c>
      <c r="AM642" s="31">
        <f t="shared" si="393"/>
        <v>-89.965284086968239</v>
      </c>
      <c r="AN642" s="31">
        <f t="shared" si="394"/>
        <v>-48.257318446556127</v>
      </c>
      <c r="AO642" s="31">
        <f t="shared" si="395"/>
        <v>-89.966325399724354</v>
      </c>
      <c r="AP642" s="30">
        <f t="shared" si="376"/>
        <v>23.609121289162623</v>
      </c>
      <c r="AQ642" s="30">
        <f t="shared" si="377"/>
        <v>-26.68237036067254</v>
      </c>
      <c r="AR642" s="31">
        <f t="shared" si="396"/>
        <v>-46.505606054213445</v>
      </c>
      <c r="AS642" s="33">
        <f t="shared" si="397"/>
        <v>-180.83291276522456</v>
      </c>
      <c r="AT642" s="31">
        <f t="shared" si="398"/>
        <v>0.24322420631923719</v>
      </c>
      <c r="AU642" s="31">
        <f t="shared" si="399"/>
        <v>13.496002216920834</v>
      </c>
      <c r="AV642" s="32">
        <f t="shared" si="400"/>
        <v>-5.3698341811854043E-4</v>
      </c>
      <c r="AW642" s="31">
        <f t="shared" si="401"/>
        <v>-0.63709828997616025</v>
      </c>
      <c r="AX642" s="34">
        <f t="shared" si="402"/>
        <v>0.24268722290111866</v>
      </c>
      <c r="AY642" s="35">
        <f t="shared" si="403"/>
        <v>12.858903926944674</v>
      </c>
      <c r="AZ642" s="10">
        <f t="shared" si="404"/>
        <v>-46.262918831312327</v>
      </c>
      <c r="BA642" s="10">
        <f t="shared" si="405"/>
        <v>-167.9740088382799</v>
      </c>
      <c r="BB642" s="10">
        <f t="shared" si="406"/>
        <v>12.0259911617201</v>
      </c>
      <c r="BC642" s="48"/>
      <c r="BD642" s="46">
        <f t="shared" si="407"/>
        <v>-46</v>
      </c>
      <c r="BE642" s="46">
        <f t="shared" si="408"/>
        <v>-168</v>
      </c>
      <c r="BF642" s="46">
        <f t="shared" si="409"/>
        <v>12</v>
      </c>
    </row>
    <row r="643" spans="22:58" x14ac:dyDescent="0.2">
      <c r="V643" s="29">
        <v>7.3900000000000903</v>
      </c>
      <c r="W643" s="38">
        <f t="shared" si="379"/>
        <v>245470891.56855461</v>
      </c>
      <c r="X643" s="30">
        <f t="shared" si="378"/>
        <v>-0.43247621687911453</v>
      </c>
      <c r="Y643" s="31">
        <f t="shared" si="380"/>
        <v>-101.77640104710463</v>
      </c>
      <c r="Z643" s="31">
        <f t="shared" si="381"/>
        <v>-89.999533015377196</v>
      </c>
      <c r="AA643" s="31">
        <f t="shared" si="382"/>
        <v>70.799838433391002</v>
      </c>
      <c r="AB643" s="31">
        <f t="shared" si="383"/>
        <v>-89.983475409087958</v>
      </c>
      <c r="AC643" s="31">
        <f t="shared" si="384"/>
        <v>36.433953754117013</v>
      </c>
      <c r="AD643" s="31">
        <f t="shared" si="385"/>
        <v>89.136143910965359</v>
      </c>
      <c r="AE643" s="31">
        <f t="shared" si="386"/>
        <v>5.0249149235242783</v>
      </c>
      <c r="AF643" s="31">
        <f t="shared" si="387"/>
        <v>-90.846864513499781</v>
      </c>
      <c r="AG643" s="31">
        <f t="shared" si="375"/>
        <v>92.110410468749379</v>
      </c>
      <c r="AH643" s="31">
        <f t="shared" si="388"/>
        <v>-171.02530222795082</v>
      </c>
      <c r="AI643" s="31">
        <f t="shared" si="389"/>
        <v>-89.999999838988273</v>
      </c>
      <c r="AJ643" s="31">
        <f t="shared" si="390"/>
        <v>95.009454657663994</v>
      </c>
      <c r="AK643" s="31">
        <f t="shared" si="391"/>
        <v>89.998982229404334</v>
      </c>
      <c r="AL643" s="32">
        <f t="shared" si="392"/>
        <v>-64.55188127332346</v>
      </c>
      <c r="AM643" s="31">
        <f t="shared" si="393"/>
        <v>-89.966074317439052</v>
      </c>
      <c r="AN643" s="31">
        <f t="shared" si="394"/>
        <v>-48.457318374860904</v>
      </c>
      <c r="AO643" s="31">
        <f t="shared" si="395"/>
        <v>-89.967091927022992</v>
      </c>
      <c r="AP643" s="30">
        <f t="shared" si="376"/>
        <v>23.609121289162623</v>
      </c>
      <c r="AQ643" s="30">
        <f t="shared" si="377"/>
        <v>-26.68237036067254</v>
      </c>
      <c r="AR643" s="31">
        <f t="shared" si="396"/>
        <v>-46.505652522846546</v>
      </c>
      <c r="AS643" s="33">
        <f t="shared" si="397"/>
        <v>-180.81395644052276</v>
      </c>
      <c r="AT643" s="31">
        <f t="shared" si="398"/>
        <v>0.2543576523644393</v>
      </c>
      <c r="AU643" s="31">
        <f t="shared" si="399"/>
        <v>13.798478316486818</v>
      </c>
      <c r="AV643" s="32">
        <f t="shared" si="400"/>
        <v>-5.622890287229782E-4</v>
      </c>
      <c r="AW643" s="31">
        <f t="shared" si="401"/>
        <v>-0.65193694926164847</v>
      </c>
      <c r="AX643" s="34">
        <f t="shared" si="402"/>
        <v>0.25379536333571634</v>
      </c>
      <c r="AY643" s="35">
        <f t="shared" si="403"/>
        <v>13.14654136722517</v>
      </c>
      <c r="AZ643" s="10">
        <f t="shared" si="404"/>
        <v>-46.251857159510827</v>
      </c>
      <c r="BA643" s="10">
        <f t="shared" si="405"/>
        <v>-167.66741507329758</v>
      </c>
      <c r="BB643" s="10">
        <f t="shared" si="406"/>
        <v>12.332584926702424</v>
      </c>
      <c r="BC643" s="37"/>
      <c r="BD643" s="46">
        <f t="shared" si="407"/>
        <v>-46</v>
      </c>
      <c r="BE643" s="46">
        <f t="shared" si="408"/>
        <v>-168</v>
      </c>
      <c r="BF643" s="46">
        <f t="shared" si="409"/>
        <v>12</v>
      </c>
    </row>
    <row r="644" spans="22:58" x14ac:dyDescent="0.2">
      <c r="V644" s="29">
        <v>7.4000000000000998</v>
      </c>
      <c r="W644" s="38">
        <f t="shared" si="379"/>
        <v>251188643.15101612</v>
      </c>
      <c r="X644" s="30">
        <f t="shared" si="378"/>
        <v>-0.43247621687911453</v>
      </c>
      <c r="Y644" s="31">
        <f t="shared" si="380"/>
        <v>-101.97640104709183</v>
      </c>
      <c r="Z644" s="31">
        <f t="shared" si="381"/>
        <v>-89.999543645244984</v>
      </c>
      <c r="AA644" s="31">
        <f t="shared" si="382"/>
        <v>70.999838417132537</v>
      </c>
      <c r="AB644" s="31">
        <f t="shared" si="383"/>
        <v>-89.983851554679532</v>
      </c>
      <c r="AC644" s="31">
        <f t="shared" si="384"/>
        <v>36.6339093242293</v>
      </c>
      <c r="AD644" s="31">
        <f t="shared" si="385"/>
        <v>89.155804797358783</v>
      </c>
      <c r="AE644" s="31">
        <f t="shared" si="386"/>
        <v>5.2248704773909012</v>
      </c>
      <c r="AF644" s="31">
        <f t="shared" si="387"/>
        <v>-90.827590402565747</v>
      </c>
      <c r="AG644" s="31">
        <f t="shared" ref="AG644:AG707" si="410">DC_gain_comp</f>
        <v>92.110410468749379</v>
      </c>
      <c r="AH644" s="31">
        <f t="shared" si="388"/>
        <v>-171.22530222795103</v>
      </c>
      <c r="AI644" s="31">
        <f t="shared" si="389"/>
        <v>-89.999999842653338</v>
      </c>
      <c r="AJ644" s="31">
        <f t="shared" si="390"/>
        <v>95.209454657602492</v>
      </c>
      <c r="AK644" s="31">
        <f t="shared" si="391"/>
        <v>89.99900539669153</v>
      </c>
      <c r="AL644" s="32">
        <f t="shared" si="392"/>
        <v>-64.751881204793719</v>
      </c>
      <c r="AM644" s="31">
        <f t="shared" si="393"/>
        <v>-89.966846560080725</v>
      </c>
      <c r="AN644" s="31">
        <f t="shared" si="394"/>
        <v>-48.657318306392881</v>
      </c>
      <c r="AO644" s="31">
        <f t="shared" si="395"/>
        <v>-89.967841006042534</v>
      </c>
      <c r="AP644" s="30">
        <f t="shared" ref="AP644:AP707" si="411">-20*LOG(GmPS*Rsns)</f>
        <v>23.609121289162623</v>
      </c>
      <c r="AQ644" s="30">
        <f t="shared" ref="AQ644:AQ707" si="412">20*LOG(Vref/Vout)</f>
        <v>-26.68237036067254</v>
      </c>
      <c r="AR644" s="31">
        <f t="shared" si="396"/>
        <v>-46.505696900511893</v>
      </c>
      <c r="AS644" s="33">
        <f t="shared" si="397"/>
        <v>-180.79543140860829</v>
      </c>
      <c r="AT644" s="31">
        <f t="shared" si="398"/>
        <v>0.26598529146752059</v>
      </c>
      <c r="AU644" s="31">
        <f t="shared" si="399"/>
        <v>14.107190019771178</v>
      </c>
      <c r="AV644" s="32">
        <f t="shared" si="400"/>
        <v>-5.8878709797445647E-4</v>
      </c>
      <c r="AW644" s="31">
        <f t="shared" si="401"/>
        <v>-0.66712115477067668</v>
      </c>
      <c r="AX644" s="34">
        <f t="shared" si="402"/>
        <v>0.26539650436954615</v>
      </c>
      <c r="AY644" s="35">
        <f t="shared" si="403"/>
        <v>13.440068865000502</v>
      </c>
      <c r="AZ644" s="10">
        <f t="shared" si="404"/>
        <v>-46.240300396142345</v>
      </c>
      <c r="BA644" s="10">
        <f t="shared" si="405"/>
        <v>-167.35536254360778</v>
      </c>
      <c r="BB644" s="10">
        <f t="shared" si="406"/>
        <v>12.644637456392218</v>
      </c>
      <c r="BC644" s="37"/>
      <c r="BD644" s="46">
        <f t="shared" si="407"/>
        <v>-46</v>
      </c>
      <c r="BE644" s="46">
        <f t="shared" si="408"/>
        <v>-167</v>
      </c>
      <c r="BF644" s="46">
        <f t="shared" si="409"/>
        <v>13</v>
      </c>
    </row>
    <row r="645" spans="22:58" x14ac:dyDescent="0.2">
      <c r="V645" s="29">
        <v>7.4100000000000996</v>
      </c>
      <c r="W645" s="36">
        <f t="shared" si="379"/>
        <v>257039578.2769458</v>
      </c>
      <c r="X645" s="30">
        <f t="shared" ref="X645:X708" si="413">DC_gain_power</f>
        <v>-0.43247621687911453</v>
      </c>
      <c r="Y645" s="31">
        <f t="shared" si="380"/>
        <v>-102.17640104707942</v>
      </c>
      <c r="Z645" s="31">
        <f t="shared" si="381"/>
        <v>-89.999554033147433</v>
      </c>
      <c r="AA645" s="31">
        <f t="shared" si="382"/>
        <v>71.199838401605632</v>
      </c>
      <c r="AB645" s="31">
        <f t="shared" si="383"/>
        <v>-89.984219138153463</v>
      </c>
      <c r="AC645" s="31">
        <f t="shared" si="384"/>
        <v>36.833866893591448</v>
      </c>
      <c r="AD645" s="31">
        <f t="shared" si="385"/>
        <v>89.175018339460522</v>
      </c>
      <c r="AE645" s="31">
        <f t="shared" si="386"/>
        <v>5.4248280312385475</v>
      </c>
      <c r="AF645" s="31">
        <f t="shared" si="387"/>
        <v>-90.808754831840375</v>
      </c>
      <c r="AG645" s="31">
        <f t="shared" si="410"/>
        <v>92.110410468749379</v>
      </c>
      <c r="AH645" s="31">
        <f t="shared" si="388"/>
        <v>-171.42530222795102</v>
      </c>
      <c r="AI645" s="31">
        <f t="shared" si="389"/>
        <v>-89.999999846234985</v>
      </c>
      <c r="AJ645" s="31">
        <f t="shared" si="390"/>
        <v>95.409454657543606</v>
      </c>
      <c r="AK645" s="31">
        <f t="shared" si="391"/>
        <v>89.999028036626854</v>
      </c>
      <c r="AL645" s="32">
        <f t="shared" si="392"/>
        <v>-64.951881139348146</v>
      </c>
      <c r="AM645" s="31">
        <f t="shared" si="393"/>
        <v>-89.967601224345415</v>
      </c>
      <c r="AN645" s="31">
        <f t="shared" si="394"/>
        <v>-48.857318241006183</v>
      </c>
      <c r="AO645" s="31">
        <f t="shared" si="395"/>
        <v>-89.968573033953547</v>
      </c>
      <c r="AP645" s="30">
        <f t="shared" si="411"/>
        <v>23.609121289162623</v>
      </c>
      <c r="AQ645" s="30">
        <f t="shared" si="412"/>
        <v>-26.68237036067254</v>
      </c>
      <c r="AR645" s="31">
        <f t="shared" si="396"/>
        <v>-46.505739281277556</v>
      </c>
      <c r="AS645" s="33">
        <f t="shared" si="397"/>
        <v>-180.77732786579392</v>
      </c>
      <c r="AT645" s="31">
        <f t="shared" si="398"/>
        <v>0.27812764943601576</v>
      </c>
      <c r="AU645" s="31">
        <f t="shared" si="399"/>
        <v>14.422229281530793</v>
      </c>
      <c r="AV645" s="32">
        <f t="shared" si="400"/>
        <v>-6.1653380947294608E-4</v>
      </c>
      <c r="AW645" s="31">
        <f t="shared" si="401"/>
        <v>-0.68265894883363976</v>
      </c>
      <c r="AX645" s="34">
        <f t="shared" si="402"/>
        <v>0.27751111562654279</v>
      </c>
      <c r="AY645" s="35">
        <f t="shared" si="403"/>
        <v>13.739570332697154</v>
      </c>
      <c r="AZ645" s="10">
        <f t="shared" si="404"/>
        <v>-46.228228165651011</v>
      </c>
      <c r="BA645" s="10">
        <f t="shared" si="405"/>
        <v>-167.03775753309677</v>
      </c>
      <c r="BB645" s="10">
        <f t="shared" si="406"/>
        <v>12.962242466903234</v>
      </c>
      <c r="BC645" s="48"/>
      <c r="BD645" s="46">
        <f t="shared" si="407"/>
        <v>-46</v>
      </c>
      <c r="BE645" s="46">
        <f t="shared" si="408"/>
        <v>-167</v>
      </c>
      <c r="BF645" s="46">
        <f t="shared" si="409"/>
        <v>13</v>
      </c>
    </row>
    <row r="646" spans="22:58" x14ac:dyDescent="0.2">
      <c r="V646" s="29">
        <v>7.4200000000001003</v>
      </c>
      <c r="W646" s="38">
        <f t="shared" si="379"/>
        <v>263026799.18959898</v>
      </c>
      <c r="X646" s="30">
        <f t="shared" si="413"/>
        <v>-0.43247621687911453</v>
      </c>
      <c r="Y646" s="31">
        <f t="shared" si="380"/>
        <v>-102.37640104706757</v>
      </c>
      <c r="Z646" s="31">
        <f t="shared" si="381"/>
        <v>-89.999564184592344</v>
      </c>
      <c r="AA646" s="31">
        <f t="shared" si="382"/>
        <v>71.399838386777574</v>
      </c>
      <c r="AB646" s="31">
        <f t="shared" si="383"/>
        <v>-89.984578354407248</v>
      </c>
      <c r="AC646" s="31">
        <f t="shared" si="384"/>
        <v>37.033826372259888</v>
      </c>
      <c r="AD646" s="31">
        <f t="shared" si="385"/>
        <v>89.193794707250078</v>
      </c>
      <c r="AE646" s="31">
        <f t="shared" si="386"/>
        <v>5.6247874950907786</v>
      </c>
      <c r="AF646" s="31">
        <f t="shared" si="387"/>
        <v>-90.790347831749528</v>
      </c>
      <c r="AG646" s="31">
        <f t="shared" si="410"/>
        <v>92.110410468749379</v>
      </c>
      <c r="AH646" s="31">
        <f t="shared" si="388"/>
        <v>-171.62530222795101</v>
      </c>
      <c r="AI646" s="31">
        <f t="shared" si="389"/>
        <v>-89.999999849735119</v>
      </c>
      <c r="AJ646" s="31">
        <f t="shared" si="390"/>
        <v>95.609454657487333</v>
      </c>
      <c r="AK646" s="31">
        <f t="shared" si="391"/>
        <v>89.999050161214356</v>
      </c>
      <c r="AL646" s="32">
        <f t="shared" si="392"/>
        <v>-65.151881076848099</v>
      </c>
      <c r="AM646" s="31">
        <f t="shared" si="393"/>
        <v>-89.96833871036506</v>
      </c>
      <c r="AN646" s="31">
        <f t="shared" si="394"/>
        <v>-49.057318178562397</v>
      </c>
      <c r="AO646" s="31">
        <f t="shared" si="395"/>
        <v>-89.969288398885823</v>
      </c>
      <c r="AP646" s="30">
        <f t="shared" si="411"/>
        <v>23.609121289162623</v>
      </c>
      <c r="AQ646" s="30">
        <f t="shared" si="412"/>
        <v>-26.68237036067254</v>
      </c>
      <c r="AR646" s="31">
        <f t="shared" si="396"/>
        <v>-46.505779754981532</v>
      </c>
      <c r="AS646" s="33">
        <f t="shared" si="397"/>
        <v>-180.75963623063535</v>
      </c>
      <c r="AT646" s="31">
        <f t="shared" si="398"/>
        <v>0.29080597749163611</v>
      </c>
      <c r="AU646" s="31">
        <f t="shared" si="399"/>
        <v>14.743686910347821</v>
      </c>
      <c r="AV646" s="32">
        <f t="shared" si="400"/>
        <v>-6.4558799319943392E-4</v>
      </c>
      <c r="AW646" s="31">
        <f t="shared" si="401"/>
        <v>-0.69855856064798061</v>
      </c>
      <c r="AX646" s="34">
        <f t="shared" si="402"/>
        <v>0.2901603894984367</v>
      </c>
      <c r="AY646" s="35">
        <f t="shared" si="403"/>
        <v>14.045128349699841</v>
      </c>
      <c r="AZ646" s="10">
        <f t="shared" si="404"/>
        <v>-46.215619365483093</v>
      </c>
      <c r="BA646" s="10">
        <f t="shared" si="405"/>
        <v>-166.71450788093551</v>
      </c>
      <c r="BB646" s="10">
        <f t="shared" si="406"/>
        <v>13.285492119064486</v>
      </c>
      <c r="BC646" s="37"/>
      <c r="BD646" s="46">
        <f t="shared" si="407"/>
        <v>-46</v>
      </c>
      <c r="BE646" s="46">
        <f t="shared" si="408"/>
        <v>-167</v>
      </c>
      <c r="BF646" s="46">
        <f t="shared" si="409"/>
        <v>13</v>
      </c>
    </row>
    <row r="647" spans="22:58" x14ac:dyDescent="0.2">
      <c r="V647" s="29">
        <v>7.4300000000001001</v>
      </c>
      <c r="W647" s="38">
        <f t="shared" si="379"/>
        <v>269153480.39275372</v>
      </c>
      <c r="X647" s="30">
        <f t="shared" si="413"/>
        <v>-0.43247621687911453</v>
      </c>
      <c r="Y647" s="31">
        <f t="shared" si="380"/>
        <v>-102.57640104705628</v>
      </c>
      <c r="Z647" s="31">
        <f t="shared" si="381"/>
        <v>-89.999574104962178</v>
      </c>
      <c r="AA647" s="31">
        <f t="shared" si="382"/>
        <v>71.599838372616887</v>
      </c>
      <c r="AB647" s="31">
        <f t="shared" si="383"/>
        <v>-89.984929393902007</v>
      </c>
      <c r="AC647" s="31">
        <f t="shared" si="384"/>
        <v>37.233787674335737</v>
      </c>
      <c r="AD647" s="31">
        <f t="shared" si="385"/>
        <v>89.212143840065266</v>
      </c>
      <c r="AE647" s="31">
        <f t="shared" si="386"/>
        <v>5.8247487830172346</v>
      </c>
      <c r="AF647" s="31">
        <f t="shared" si="387"/>
        <v>-90.772359658798905</v>
      </c>
      <c r="AG647" s="31">
        <f t="shared" si="410"/>
        <v>92.110410468749379</v>
      </c>
      <c r="AH647" s="31">
        <f t="shared" si="388"/>
        <v>-171.825302227951</v>
      </c>
      <c r="AI647" s="31">
        <f t="shared" si="389"/>
        <v>-89.999999853155558</v>
      </c>
      <c r="AJ647" s="31">
        <f t="shared" si="390"/>
        <v>95.809454657433619</v>
      </c>
      <c r="AK647" s="31">
        <f t="shared" si="391"/>
        <v>89.999071782184757</v>
      </c>
      <c r="AL647" s="32">
        <f t="shared" si="392"/>
        <v>-65.351881017161034</v>
      </c>
      <c r="AM647" s="31">
        <f t="shared" si="393"/>
        <v>-89.969059409163535</v>
      </c>
      <c r="AN647" s="31">
        <f t="shared" si="394"/>
        <v>-49.257318118929035</v>
      </c>
      <c r="AO647" s="31">
        <f t="shared" si="395"/>
        <v>-89.969987480134336</v>
      </c>
      <c r="AP647" s="30">
        <f t="shared" si="411"/>
        <v>23.609121289162623</v>
      </c>
      <c r="AQ647" s="30">
        <f t="shared" si="412"/>
        <v>-26.68237036067254</v>
      </c>
      <c r="AR647" s="31">
        <f t="shared" si="396"/>
        <v>-46.505818407421714</v>
      </c>
      <c r="AS647" s="33">
        <f t="shared" si="397"/>
        <v>-180.74234713893324</v>
      </c>
      <c r="AT647" s="31">
        <f t="shared" si="398"/>
        <v>0.30404226647395421</v>
      </c>
      <c r="AU647" s="31">
        <f t="shared" si="399"/>
        <v>15.071652363728001</v>
      </c>
      <c r="AV647" s="32">
        <f t="shared" si="400"/>
        <v>-6.760112500922965E-4</v>
      </c>
      <c r="AW647" s="31">
        <f t="shared" si="401"/>
        <v>-0.7148284105977194</v>
      </c>
      <c r="AX647" s="34">
        <f t="shared" si="402"/>
        <v>0.3033662552238619</v>
      </c>
      <c r="AY647" s="35">
        <f t="shared" si="403"/>
        <v>14.356823953130281</v>
      </c>
      <c r="AZ647" s="10">
        <f t="shared" si="404"/>
        <v>-46.20245215219785</v>
      </c>
      <c r="BA647" s="10">
        <f t="shared" si="405"/>
        <v>-166.38552318580295</v>
      </c>
      <c r="BB647" s="10">
        <f t="shared" si="406"/>
        <v>13.614476814197047</v>
      </c>
      <c r="BC647" s="37"/>
      <c r="BD647" s="46">
        <f t="shared" si="407"/>
        <v>-46</v>
      </c>
      <c r="BE647" s="46">
        <f t="shared" si="408"/>
        <v>-166</v>
      </c>
      <c r="BF647" s="46">
        <f t="shared" si="409"/>
        <v>14</v>
      </c>
    </row>
    <row r="648" spans="22:58" x14ac:dyDescent="0.2">
      <c r="V648" s="29">
        <v>7.4400000000000999</v>
      </c>
      <c r="W648" s="36">
        <f t="shared" si="379"/>
        <v>275422870.33388025</v>
      </c>
      <c r="X648" s="30">
        <f t="shared" si="413"/>
        <v>-0.43247621687911453</v>
      </c>
      <c r="Y648" s="31">
        <f t="shared" si="380"/>
        <v>-102.77640104704547</v>
      </c>
      <c r="Z648" s="31">
        <f t="shared" si="381"/>
        <v>-89.999583799516827</v>
      </c>
      <c r="AA648" s="31">
        <f t="shared" si="382"/>
        <v>71.799838359093528</v>
      </c>
      <c r="AB648" s="31">
        <f t="shared" si="383"/>
        <v>-89.985272442763389</v>
      </c>
      <c r="AC648" s="31">
        <f t="shared" si="384"/>
        <v>37.433750717783184</v>
      </c>
      <c r="AD648" s="31">
        <f t="shared" si="385"/>
        <v>89.230075451795187</v>
      </c>
      <c r="AE648" s="31">
        <f t="shared" si="386"/>
        <v>6.024711812952134</v>
      </c>
      <c r="AF648" s="31">
        <f t="shared" si="387"/>
        <v>-90.754780790485029</v>
      </c>
      <c r="AG648" s="31">
        <f t="shared" si="410"/>
        <v>92.110410468749379</v>
      </c>
      <c r="AH648" s="31">
        <f t="shared" si="388"/>
        <v>-172.02530222795102</v>
      </c>
      <c r="AI648" s="31">
        <f t="shared" si="389"/>
        <v>-89.99999985649815</v>
      </c>
      <c r="AJ648" s="31">
        <f t="shared" si="390"/>
        <v>96.009454657382335</v>
      </c>
      <c r="AK648" s="31">
        <f t="shared" si="391"/>
        <v>89.999092911001796</v>
      </c>
      <c r="AL648" s="32">
        <f t="shared" si="392"/>
        <v>-65.551880960160318</v>
      </c>
      <c r="AM648" s="31">
        <f t="shared" si="393"/>
        <v>-89.969763702863958</v>
      </c>
      <c r="AN648" s="31">
        <f t="shared" si="394"/>
        <v>-49.45731806197962</v>
      </c>
      <c r="AO648" s="31">
        <f t="shared" si="395"/>
        <v>-89.970670648360311</v>
      </c>
      <c r="AP648" s="30">
        <f t="shared" si="411"/>
        <v>23.609121289162623</v>
      </c>
      <c r="AQ648" s="30">
        <f t="shared" si="412"/>
        <v>-26.68237036067254</v>
      </c>
      <c r="AR648" s="31">
        <f t="shared" si="396"/>
        <v>-46.505855320537407</v>
      </c>
      <c r="AS648" s="33">
        <f t="shared" si="397"/>
        <v>-180.72545143884534</v>
      </c>
      <c r="AT648" s="31">
        <f t="shared" si="398"/>
        <v>0.31785926022424216</v>
      </c>
      <c r="AU648" s="31">
        <f t="shared" si="399"/>
        <v>15.406213531546729</v>
      </c>
      <c r="AV648" s="32">
        <f t="shared" si="400"/>
        <v>-7.0786808248664637E-4</v>
      </c>
      <c r="AW648" s="31">
        <f t="shared" si="401"/>
        <v>-0.73147711467131882</v>
      </c>
      <c r="AX648" s="34">
        <f t="shared" si="402"/>
        <v>0.31715139214175553</v>
      </c>
      <c r="AY648" s="35">
        <f t="shared" si="403"/>
        <v>14.67473641687541</v>
      </c>
      <c r="AZ648" s="10">
        <f t="shared" si="404"/>
        <v>-46.188703928395654</v>
      </c>
      <c r="BA648" s="10">
        <f t="shared" si="405"/>
        <v>-166.05071502196992</v>
      </c>
      <c r="BB648" s="10">
        <f t="shared" si="406"/>
        <v>13.949284978030079</v>
      </c>
      <c r="BC648" s="48"/>
      <c r="BD648" s="46">
        <f t="shared" si="407"/>
        <v>-46</v>
      </c>
      <c r="BE648" s="46">
        <f t="shared" si="408"/>
        <v>-166</v>
      </c>
      <c r="BF648" s="46">
        <f t="shared" si="409"/>
        <v>14</v>
      </c>
    </row>
    <row r="649" spans="22:58" x14ac:dyDescent="0.2">
      <c r="V649" s="29">
        <v>7.4500000000000997</v>
      </c>
      <c r="W649" s="38">
        <f t="shared" si="379"/>
        <v>281838293.12651044</v>
      </c>
      <c r="X649" s="30">
        <f t="shared" si="413"/>
        <v>-0.43247621687911453</v>
      </c>
      <c r="Y649" s="31">
        <f t="shared" si="380"/>
        <v>-102.97640104703517</v>
      </c>
      <c r="Z649" s="31">
        <f t="shared" si="381"/>
        <v>-89.999593273396471</v>
      </c>
      <c r="AA649" s="31">
        <f t="shared" si="382"/>
        <v>71.999838346178805</v>
      </c>
      <c r="AB649" s="31">
        <f t="shared" si="383"/>
        <v>-89.985607682880357</v>
      </c>
      <c r="AC649" s="31">
        <f t="shared" si="384"/>
        <v>37.633715424255911</v>
      </c>
      <c r="AD649" s="31">
        <f t="shared" si="385"/>
        <v>89.2475990359588</v>
      </c>
      <c r="AE649" s="31">
        <f t="shared" si="386"/>
        <v>6.2246765065204386</v>
      </c>
      <c r="AF649" s="31">
        <f t="shared" si="387"/>
        <v>-90.737601920318028</v>
      </c>
      <c r="AG649" s="31">
        <f t="shared" si="410"/>
        <v>92.110410468749379</v>
      </c>
      <c r="AH649" s="31">
        <f t="shared" si="388"/>
        <v>-172.225302227951</v>
      </c>
      <c r="AI649" s="31">
        <f t="shared" si="389"/>
        <v>-89.999999859764642</v>
      </c>
      <c r="AJ649" s="31">
        <f t="shared" si="390"/>
        <v>96.209454657333339</v>
      </c>
      <c r="AK649" s="31">
        <f t="shared" si="391"/>
        <v>89.999113558868231</v>
      </c>
      <c r="AL649" s="32">
        <f t="shared" si="392"/>
        <v>-65.751880905725073</v>
      </c>
      <c r="AM649" s="31">
        <f t="shared" si="393"/>
        <v>-89.970451964891325</v>
      </c>
      <c r="AN649" s="31">
        <f t="shared" si="394"/>
        <v>-49.657318007593361</v>
      </c>
      <c r="AO649" s="31">
        <f t="shared" si="395"/>
        <v>-89.971338265787736</v>
      </c>
      <c r="AP649" s="30">
        <f t="shared" si="411"/>
        <v>23.609121289162623</v>
      </c>
      <c r="AQ649" s="30">
        <f t="shared" si="412"/>
        <v>-26.68237036067254</v>
      </c>
      <c r="AR649" s="31">
        <f t="shared" si="396"/>
        <v>-46.505890572582842</v>
      </c>
      <c r="AS649" s="33">
        <f t="shared" si="397"/>
        <v>-180.70894018610576</v>
      </c>
      <c r="AT649" s="31">
        <f t="shared" si="398"/>
        <v>0.33228046802146416</v>
      </c>
      <c r="AU649" s="31">
        <f t="shared" si="399"/>
        <v>15.747456507627346</v>
      </c>
      <c r="AV649" s="32">
        <f t="shared" si="400"/>
        <v>-7.4122603068120226E-4</v>
      </c>
      <c r="AW649" s="31">
        <f t="shared" si="401"/>
        <v>-0.74851348897990644</v>
      </c>
      <c r="AX649" s="34">
        <f t="shared" si="402"/>
        <v>0.33153924199078294</v>
      </c>
      <c r="AY649" s="35">
        <f t="shared" si="403"/>
        <v>14.99894301864744</v>
      </c>
      <c r="AZ649" s="10">
        <f t="shared" si="404"/>
        <v>-46.17435133059206</v>
      </c>
      <c r="BA649" s="10">
        <f t="shared" si="405"/>
        <v>-165.70999716745831</v>
      </c>
      <c r="BB649" s="10">
        <f t="shared" si="406"/>
        <v>14.290002832541688</v>
      </c>
      <c r="BC649" s="37"/>
      <c r="BD649" s="46">
        <f t="shared" si="407"/>
        <v>-46</v>
      </c>
      <c r="BE649" s="46">
        <f t="shared" si="408"/>
        <v>-166</v>
      </c>
      <c r="BF649" s="46">
        <f t="shared" si="409"/>
        <v>14</v>
      </c>
    </row>
    <row r="650" spans="22:58" x14ac:dyDescent="0.2">
      <c r="V650" s="29">
        <v>7.4600000000001003</v>
      </c>
      <c r="W650" s="38">
        <f t="shared" si="379"/>
        <v>288403150.31272817</v>
      </c>
      <c r="X650" s="30">
        <f t="shared" si="413"/>
        <v>-0.43247621687911453</v>
      </c>
      <c r="Y650" s="31">
        <f t="shared" si="380"/>
        <v>-103.17640104702534</v>
      </c>
      <c r="Z650" s="31">
        <f t="shared" si="381"/>
        <v>-89.999602531624276</v>
      </c>
      <c r="AA650" s="31">
        <f t="shared" si="382"/>
        <v>72.199838333845392</v>
      </c>
      <c r="AB650" s="31">
        <f t="shared" si="383"/>
        <v>-89.985935292001571</v>
      </c>
      <c r="AC650" s="31">
        <f t="shared" si="384"/>
        <v>37.833681718931324</v>
      </c>
      <c r="AD650" s="31">
        <f t="shared" si="385"/>
        <v>89.264723870671503</v>
      </c>
      <c r="AE650" s="31">
        <f t="shared" si="386"/>
        <v>6.4246427888722693</v>
      </c>
      <c r="AF650" s="31">
        <f t="shared" si="387"/>
        <v>-90.720813952954359</v>
      </c>
      <c r="AG650" s="31">
        <f t="shared" si="410"/>
        <v>92.110410468749379</v>
      </c>
      <c r="AH650" s="31">
        <f t="shared" si="388"/>
        <v>-172.42530222795102</v>
      </c>
      <c r="AI650" s="31">
        <f t="shared" si="389"/>
        <v>-89.999999862956798</v>
      </c>
      <c r="AJ650" s="31">
        <f t="shared" si="390"/>
        <v>96.409454657286574</v>
      </c>
      <c r="AK650" s="31">
        <f t="shared" si="391"/>
        <v>89.999133736731849</v>
      </c>
      <c r="AL650" s="32">
        <f t="shared" si="392"/>
        <v>-65.951880853739823</v>
      </c>
      <c r="AM650" s="31">
        <f t="shared" si="393"/>
        <v>-89.97112456017048</v>
      </c>
      <c r="AN650" s="31">
        <f t="shared" si="394"/>
        <v>-49.857317955654892</v>
      </c>
      <c r="AO650" s="31">
        <f t="shared" si="395"/>
        <v>-89.971990686395429</v>
      </c>
      <c r="AP650" s="30">
        <f t="shared" si="411"/>
        <v>23.609121289162623</v>
      </c>
      <c r="AQ650" s="30">
        <f t="shared" si="412"/>
        <v>-26.68237036067254</v>
      </c>
      <c r="AR650" s="31">
        <f t="shared" si="396"/>
        <v>-46.505924238292536</v>
      </c>
      <c r="AS650" s="33">
        <f t="shared" si="397"/>
        <v>-180.69280463934979</v>
      </c>
      <c r="AT650" s="31">
        <f t="shared" si="398"/>
        <v>0.3473301759340835</v>
      </c>
      <c r="AU650" s="31">
        <f t="shared" si="399"/>
        <v>16.095465349281046</v>
      </c>
      <c r="AV650" s="32">
        <f t="shared" si="400"/>
        <v>-7.7615581592242375E-4</v>
      </c>
      <c r="AW650" s="31">
        <f t="shared" si="401"/>
        <v>-0.76594655437802905</v>
      </c>
      <c r="AX650" s="34">
        <f t="shared" si="402"/>
        <v>0.34655402011816105</v>
      </c>
      <c r="AY650" s="35">
        <f t="shared" si="403"/>
        <v>15.329518794903016</v>
      </c>
      <c r="AZ650" s="10">
        <f t="shared" si="404"/>
        <v>-46.159370218174374</v>
      </c>
      <c r="BA650" s="10">
        <f t="shared" si="405"/>
        <v>-165.36328584444678</v>
      </c>
      <c r="BB650" s="10">
        <f t="shared" si="406"/>
        <v>14.636714155553221</v>
      </c>
      <c r="BC650" s="37"/>
      <c r="BD650" s="46">
        <f t="shared" si="407"/>
        <v>-46</v>
      </c>
      <c r="BE650" s="46">
        <f t="shared" si="408"/>
        <v>-165</v>
      </c>
      <c r="BF650" s="46">
        <f t="shared" si="409"/>
        <v>15</v>
      </c>
    </row>
    <row r="651" spans="22:58" x14ac:dyDescent="0.2">
      <c r="V651" s="29">
        <v>7.4700000000001001</v>
      </c>
      <c r="W651" s="36">
        <f t="shared" si="379"/>
        <v>295120922.66670662</v>
      </c>
      <c r="X651" s="30">
        <f t="shared" si="413"/>
        <v>-0.43247621687911453</v>
      </c>
      <c r="Y651" s="31">
        <f t="shared" si="380"/>
        <v>-103.3764010470159</v>
      </c>
      <c r="Z651" s="31">
        <f t="shared" si="381"/>
        <v>-89.999611579109086</v>
      </c>
      <c r="AA651" s="31">
        <f t="shared" si="382"/>
        <v>72.399838322067012</v>
      </c>
      <c r="AB651" s="31">
        <f t="shared" si="383"/>
        <v>-89.98625544382962</v>
      </c>
      <c r="AC651" s="31">
        <f t="shared" si="384"/>
        <v>38.03364953035198</v>
      </c>
      <c r="AD651" s="31">
        <f t="shared" si="385"/>
        <v>89.281459023501938</v>
      </c>
      <c r="AE651" s="31">
        <f t="shared" si="386"/>
        <v>6.6246105885239785</v>
      </c>
      <c r="AF651" s="31">
        <f t="shared" si="387"/>
        <v>-90.704407999436754</v>
      </c>
      <c r="AG651" s="31">
        <f t="shared" si="410"/>
        <v>92.110410468749379</v>
      </c>
      <c r="AH651" s="31">
        <f t="shared" si="388"/>
        <v>-172.62530222795101</v>
      </c>
      <c r="AI651" s="31">
        <f t="shared" si="389"/>
        <v>-89.99999986607628</v>
      </c>
      <c r="AJ651" s="31">
        <f t="shared" si="390"/>
        <v>96.609454657241855</v>
      </c>
      <c r="AK651" s="31">
        <f t="shared" si="391"/>
        <v>89.999153455291207</v>
      </c>
      <c r="AL651" s="32">
        <f t="shared" si="392"/>
        <v>-66.151880804094247</v>
      </c>
      <c r="AM651" s="31">
        <f t="shared" si="393"/>
        <v>-89.971781845319597</v>
      </c>
      <c r="AN651" s="31">
        <f t="shared" si="394"/>
        <v>-50.057317906054024</v>
      </c>
      <c r="AO651" s="31">
        <f t="shared" si="395"/>
        <v>-89.97262825610467</v>
      </c>
      <c r="AP651" s="30">
        <f t="shared" si="411"/>
        <v>23.609121289162623</v>
      </c>
      <c r="AQ651" s="30">
        <f t="shared" si="412"/>
        <v>-26.68237036067254</v>
      </c>
      <c r="AR651" s="31">
        <f t="shared" si="396"/>
        <v>-46.505956389039966</v>
      </c>
      <c r="AS651" s="33">
        <f t="shared" si="397"/>
        <v>-180.67703625554142</v>
      </c>
      <c r="AT651" s="31">
        <f t="shared" si="398"/>
        <v>0.36303345694287276</v>
      </c>
      <c r="AU651" s="31">
        <f t="shared" si="399"/>
        <v>16.450321824685929</v>
      </c>
      <c r="AV651" s="32">
        <f t="shared" si="400"/>
        <v>-8.127314901208724E-4</v>
      </c>
      <c r="AW651" s="31">
        <f t="shared" si="401"/>
        <v>-0.78378554118911292</v>
      </c>
      <c r="AX651" s="34">
        <f t="shared" si="402"/>
        <v>0.36222072545275186</v>
      </c>
      <c r="AY651" s="35">
        <f t="shared" si="403"/>
        <v>15.666536283496816</v>
      </c>
      <c r="AZ651" s="10">
        <f t="shared" si="404"/>
        <v>-46.143735663587215</v>
      </c>
      <c r="BA651" s="10">
        <f t="shared" si="405"/>
        <v>-165.01049997204461</v>
      </c>
      <c r="BB651" s="10">
        <f t="shared" si="406"/>
        <v>14.989500027955387</v>
      </c>
      <c r="BC651" s="48"/>
      <c r="BD651" s="46">
        <f t="shared" si="407"/>
        <v>-46</v>
      </c>
      <c r="BE651" s="46">
        <f t="shared" si="408"/>
        <v>-165</v>
      </c>
      <c r="BF651" s="46">
        <f t="shared" si="409"/>
        <v>15</v>
      </c>
    </row>
    <row r="652" spans="22:58" x14ac:dyDescent="0.2">
      <c r="V652" s="29">
        <v>7.4800000000000999</v>
      </c>
      <c r="W652" s="38">
        <f t="shared" si="379"/>
        <v>301995172.04027122</v>
      </c>
      <c r="X652" s="30">
        <f t="shared" si="413"/>
        <v>-0.43247621687911453</v>
      </c>
      <c r="Y652" s="31">
        <f t="shared" si="380"/>
        <v>-103.57640104700693</v>
      </c>
      <c r="Z652" s="31">
        <f t="shared" si="381"/>
        <v>-89.999620420648</v>
      </c>
      <c r="AA652" s="31">
        <f t="shared" si="382"/>
        <v>72.599838310818768</v>
      </c>
      <c r="AB652" s="31">
        <f t="shared" si="383"/>
        <v>-89.986568308113192</v>
      </c>
      <c r="AC652" s="31">
        <f t="shared" si="384"/>
        <v>38.233618790274669</v>
      </c>
      <c r="AD652" s="31">
        <f t="shared" si="385"/>
        <v>89.297813356221326</v>
      </c>
      <c r="AE652" s="31">
        <f t="shared" si="386"/>
        <v>6.824579837207402</v>
      </c>
      <c r="AF652" s="31">
        <f t="shared" si="387"/>
        <v>-90.688375372539866</v>
      </c>
      <c r="AG652" s="31">
        <f t="shared" si="410"/>
        <v>92.110410468749379</v>
      </c>
      <c r="AH652" s="31">
        <f t="shared" si="388"/>
        <v>-172.825302227951</v>
      </c>
      <c r="AI652" s="31">
        <f t="shared" si="389"/>
        <v>-89.99999986912475</v>
      </c>
      <c r="AJ652" s="31">
        <f t="shared" si="390"/>
        <v>96.809454657199183</v>
      </c>
      <c r="AK652" s="31">
        <f t="shared" si="391"/>
        <v>89.999172725001372</v>
      </c>
      <c r="AL652" s="32">
        <f t="shared" si="392"/>
        <v>-66.351880756683116</v>
      </c>
      <c r="AM652" s="31">
        <f t="shared" si="393"/>
        <v>-89.972424168839282</v>
      </c>
      <c r="AN652" s="31">
        <f t="shared" si="394"/>
        <v>-50.257317858685553</v>
      </c>
      <c r="AO652" s="31">
        <f t="shared" si="395"/>
        <v>-89.97325131296266</v>
      </c>
      <c r="AP652" s="30">
        <f t="shared" si="411"/>
        <v>23.609121289162623</v>
      </c>
      <c r="AQ652" s="30">
        <f t="shared" si="412"/>
        <v>-26.68237036067254</v>
      </c>
      <c r="AR652" s="31">
        <f t="shared" si="396"/>
        <v>-46.505987092988065</v>
      </c>
      <c r="AS652" s="33">
        <f t="shared" si="397"/>
        <v>-180.66162668550254</v>
      </c>
      <c r="AT652" s="31">
        <f t="shared" si="398"/>
        <v>0.3794161796815827</v>
      </c>
      <c r="AU652" s="31">
        <f t="shared" si="399"/>
        <v>16.812105148039855</v>
      </c>
      <c r="AV652" s="32">
        <f t="shared" si="400"/>
        <v>-8.5103059258789283E-4</v>
      </c>
      <c r="AW652" s="31">
        <f t="shared" si="401"/>
        <v>-0.80203989403792042</v>
      </c>
      <c r="AX652" s="34">
        <f t="shared" si="402"/>
        <v>0.3785651490889948</v>
      </c>
      <c r="AY652" s="35">
        <f t="shared" si="403"/>
        <v>16.010065254001933</v>
      </c>
      <c r="AZ652" s="10">
        <f t="shared" si="404"/>
        <v>-46.127421943899073</v>
      </c>
      <c r="BA652" s="10">
        <f t="shared" si="405"/>
        <v>-164.6515614315006</v>
      </c>
      <c r="BB652" s="10">
        <f t="shared" si="406"/>
        <v>15.348438568499404</v>
      </c>
      <c r="BC652" s="37"/>
      <c r="BD652" s="46">
        <f t="shared" si="407"/>
        <v>-46</v>
      </c>
      <c r="BE652" s="46">
        <f t="shared" si="408"/>
        <v>-165</v>
      </c>
      <c r="BF652" s="46">
        <f t="shared" si="409"/>
        <v>15</v>
      </c>
    </row>
    <row r="653" spans="22:58" x14ac:dyDescent="0.2">
      <c r="V653" s="29">
        <v>7.4900000000000997</v>
      </c>
      <c r="W653" s="38">
        <f t="shared" si="379"/>
        <v>309029543.25143027</v>
      </c>
      <c r="X653" s="30">
        <f t="shared" si="413"/>
        <v>-0.43247621687911453</v>
      </c>
      <c r="Y653" s="31">
        <f t="shared" si="380"/>
        <v>-103.77640104699834</v>
      </c>
      <c r="Z653" s="31">
        <f t="shared" si="381"/>
        <v>-89.99962906092891</v>
      </c>
      <c r="AA653" s="31">
        <f t="shared" si="382"/>
        <v>72.799838300076786</v>
      </c>
      <c r="AB653" s="31">
        <f t="shared" si="383"/>
        <v>-89.986874050736986</v>
      </c>
      <c r="AC653" s="31">
        <f t="shared" si="384"/>
        <v>38.433589433525633</v>
      </c>
      <c r="AD653" s="31">
        <f t="shared" si="385"/>
        <v>89.313795529447574</v>
      </c>
      <c r="AE653" s="31">
        <f t="shared" si="386"/>
        <v>7.0245504697249643</v>
      </c>
      <c r="AF653" s="31">
        <f t="shared" si="387"/>
        <v>-90.672707582218337</v>
      </c>
      <c r="AG653" s="31">
        <f t="shared" si="410"/>
        <v>92.110410468749379</v>
      </c>
      <c r="AH653" s="31">
        <f t="shared" si="388"/>
        <v>-173.02530222795099</v>
      </c>
      <c r="AI653" s="31">
        <f t="shared" si="389"/>
        <v>-89.999999872103842</v>
      </c>
      <c r="AJ653" s="31">
        <f t="shared" si="390"/>
        <v>97.009454657158443</v>
      </c>
      <c r="AK653" s="31">
        <f t="shared" si="391"/>
        <v>89.999191556079353</v>
      </c>
      <c r="AL653" s="32">
        <f t="shared" si="392"/>
        <v>-66.551880711405843</v>
      </c>
      <c r="AM653" s="31">
        <f t="shared" si="393"/>
        <v>-89.973051871297301</v>
      </c>
      <c r="AN653" s="31">
        <f t="shared" si="394"/>
        <v>-50.457317813449009</v>
      </c>
      <c r="AO653" s="31">
        <f t="shared" si="395"/>
        <v>-89.97386018732179</v>
      </c>
      <c r="AP653" s="30">
        <f t="shared" si="411"/>
        <v>23.609121289162623</v>
      </c>
      <c r="AQ653" s="30">
        <f t="shared" si="412"/>
        <v>-26.68237036067254</v>
      </c>
      <c r="AR653" s="31">
        <f t="shared" si="396"/>
        <v>-46.506016415233958</v>
      </c>
      <c r="AS653" s="33">
        <f t="shared" si="397"/>
        <v>-180.64656776954013</v>
      </c>
      <c r="AT653" s="31">
        <f t="shared" si="398"/>
        <v>0.39650501563403467</v>
      </c>
      <c r="AU653" s="31">
        <f t="shared" si="399"/>
        <v>17.180891702481894</v>
      </c>
      <c r="AV653" s="32">
        <f t="shared" si="400"/>
        <v>-8.9113431415032058E-4</v>
      </c>
      <c r="AW653" s="31">
        <f t="shared" si="401"/>
        <v>-0.82071927679217482</v>
      </c>
      <c r="AX653" s="34">
        <f t="shared" si="402"/>
        <v>0.39561388131988434</v>
      </c>
      <c r="AY653" s="35">
        <f t="shared" si="403"/>
        <v>16.360172425689719</v>
      </c>
      <c r="AZ653" s="10">
        <f t="shared" si="404"/>
        <v>-46.110402533914076</v>
      </c>
      <c r="BA653" s="10">
        <f t="shared" si="405"/>
        <v>-164.28639534385042</v>
      </c>
      <c r="BB653" s="10">
        <f t="shared" si="406"/>
        <v>15.713604656149585</v>
      </c>
      <c r="BC653" s="37"/>
      <c r="BD653" s="46">
        <f t="shared" si="407"/>
        <v>-46</v>
      </c>
      <c r="BE653" s="46">
        <f t="shared" si="408"/>
        <v>-164</v>
      </c>
      <c r="BF653" s="46">
        <f t="shared" si="409"/>
        <v>16</v>
      </c>
    </row>
    <row r="654" spans="22:58" x14ac:dyDescent="0.2">
      <c r="V654" s="29">
        <v>7.5000000000001004</v>
      </c>
      <c r="W654" s="36">
        <f t="shared" si="379"/>
        <v>316227766.01691192</v>
      </c>
      <c r="X654" s="30">
        <f t="shared" si="413"/>
        <v>-0.43247621687911453</v>
      </c>
      <c r="Y654" s="31">
        <f t="shared" si="380"/>
        <v>-103.97640104699019</v>
      </c>
      <c r="Z654" s="31">
        <f t="shared" si="381"/>
        <v>-89.999637504533027</v>
      </c>
      <c r="AA654" s="31">
        <f t="shared" si="382"/>
        <v>72.9998382898183</v>
      </c>
      <c r="AB654" s="31">
        <f t="shared" si="383"/>
        <v>-89.987172833809709</v>
      </c>
      <c r="AC654" s="31">
        <f t="shared" si="384"/>
        <v>38.633561397862735</v>
      </c>
      <c r="AD654" s="31">
        <f t="shared" si="385"/>
        <v>89.329414007186358</v>
      </c>
      <c r="AE654" s="31">
        <f t="shared" si="386"/>
        <v>7.2245224238117345</v>
      </c>
      <c r="AF654" s="31">
        <f t="shared" si="387"/>
        <v>-90.657396331156377</v>
      </c>
      <c r="AG654" s="31">
        <f t="shared" si="410"/>
        <v>92.110410468749379</v>
      </c>
      <c r="AH654" s="31">
        <f t="shared" si="388"/>
        <v>-173.22530222795103</v>
      </c>
      <c r="AI654" s="31">
        <f t="shared" si="389"/>
        <v>-89.999999875015121</v>
      </c>
      <c r="AJ654" s="31">
        <f t="shared" si="390"/>
        <v>97.209454657119565</v>
      </c>
      <c r="AK654" s="31">
        <f t="shared" si="391"/>
        <v>89.999209958509695</v>
      </c>
      <c r="AL654" s="32">
        <f t="shared" si="392"/>
        <v>-66.751880668166407</v>
      </c>
      <c r="AM654" s="31">
        <f t="shared" si="393"/>
        <v>-89.973665285509227</v>
      </c>
      <c r="AN654" s="31">
        <f t="shared" si="394"/>
        <v>-50.657317770248497</v>
      </c>
      <c r="AO654" s="31">
        <f t="shared" si="395"/>
        <v>-89.974455202014653</v>
      </c>
      <c r="AP654" s="30">
        <f t="shared" si="411"/>
        <v>23.609121289162623</v>
      </c>
      <c r="AQ654" s="30">
        <f t="shared" si="412"/>
        <v>-26.68237036067254</v>
      </c>
      <c r="AR654" s="31">
        <f t="shared" si="396"/>
        <v>-46.506044417946683</v>
      </c>
      <c r="AS654" s="33">
        <f t="shared" si="397"/>
        <v>-180.63185153317102</v>
      </c>
      <c r="AT654" s="31">
        <f t="shared" si="398"/>
        <v>0.41432744461831927</v>
      </c>
      <c r="AU654" s="31">
        <f t="shared" si="399"/>
        <v>17.55675475085161</v>
      </c>
      <c r="AV654" s="32">
        <f t="shared" si="400"/>
        <v>-9.3312766896733223E-4</v>
      </c>
      <c r="AW654" s="31">
        <f t="shared" si="401"/>
        <v>-0.83983357761575894</v>
      </c>
      <c r="AX654" s="34">
        <f t="shared" si="402"/>
        <v>0.41339431694935191</v>
      </c>
      <c r="AY654" s="35">
        <f t="shared" si="403"/>
        <v>16.71692117323585</v>
      </c>
      <c r="AZ654" s="10">
        <f t="shared" si="404"/>
        <v>-46.092650100997332</v>
      </c>
      <c r="BA654" s="10">
        <f t="shared" si="405"/>
        <v>-163.91493035993517</v>
      </c>
      <c r="BB654" s="10">
        <f t="shared" si="406"/>
        <v>16.08506964006483</v>
      </c>
      <c r="BC654" s="48"/>
      <c r="BD654" s="46">
        <f t="shared" si="407"/>
        <v>-46</v>
      </c>
      <c r="BE654" s="46">
        <f t="shared" si="408"/>
        <v>-164</v>
      </c>
      <c r="BF654" s="46">
        <f t="shared" si="409"/>
        <v>16</v>
      </c>
    </row>
    <row r="655" spans="22:58" x14ac:dyDescent="0.2">
      <c r="V655" s="29">
        <v>7.5100000000001002</v>
      </c>
      <c r="W655" s="38">
        <f t="shared" si="379"/>
        <v>323593656.92970389</v>
      </c>
      <c r="X655" s="30">
        <f t="shared" si="413"/>
        <v>-0.43247621687911453</v>
      </c>
      <c r="Y655" s="31">
        <f t="shared" si="380"/>
        <v>-104.17640104698235</v>
      </c>
      <c r="Z655" s="31">
        <f t="shared" si="381"/>
        <v>-89.999645755937252</v>
      </c>
      <c r="AA655" s="31">
        <f t="shared" si="382"/>
        <v>73.199838280021496</v>
      </c>
      <c r="AB655" s="31">
        <f t="shared" si="383"/>
        <v>-89.98746481575003</v>
      </c>
      <c r="AC655" s="31">
        <f t="shared" si="384"/>
        <v>38.833534623843541</v>
      </c>
      <c r="AD655" s="31">
        <f t="shared" si="385"/>
        <v>89.344677061271469</v>
      </c>
      <c r="AE655" s="31">
        <f t="shared" si="386"/>
        <v>7.4244956400035775</v>
      </c>
      <c r="AF655" s="31">
        <f t="shared" si="387"/>
        <v>-90.642433510415813</v>
      </c>
      <c r="AG655" s="31">
        <f t="shared" si="410"/>
        <v>92.110410468749379</v>
      </c>
      <c r="AH655" s="31">
        <f t="shared" si="388"/>
        <v>-173.42530222795102</v>
      </c>
      <c r="AI655" s="31">
        <f t="shared" si="389"/>
        <v>-89.999999877860105</v>
      </c>
      <c r="AJ655" s="31">
        <f t="shared" si="390"/>
        <v>97.409454657082392</v>
      </c>
      <c r="AK655" s="31">
        <f t="shared" si="391"/>
        <v>89.999227942049572</v>
      </c>
      <c r="AL655" s="32">
        <f t="shared" si="392"/>
        <v>-66.951880626873049</v>
      </c>
      <c r="AM655" s="31">
        <f t="shared" si="393"/>
        <v>-89.974264736714801</v>
      </c>
      <c r="AN655" s="31">
        <f t="shared" si="394"/>
        <v>-50.8573177289923</v>
      </c>
      <c r="AO655" s="31">
        <f t="shared" si="395"/>
        <v>-89.975036672525334</v>
      </c>
      <c r="AP655" s="30">
        <f t="shared" si="411"/>
        <v>23.609121289162623</v>
      </c>
      <c r="AQ655" s="30">
        <f t="shared" si="412"/>
        <v>-26.68237036067254</v>
      </c>
      <c r="AR655" s="31">
        <f t="shared" si="396"/>
        <v>-46.506071160498635</v>
      </c>
      <c r="AS655" s="33">
        <f t="shared" si="397"/>
        <v>-180.61747018294113</v>
      </c>
      <c r="AT655" s="31">
        <f t="shared" si="398"/>
        <v>0.43291175838115004</v>
      </c>
      <c r="AU655" s="31">
        <f t="shared" si="399"/>
        <v>17.939764134430639</v>
      </c>
      <c r="AV655" s="32">
        <f t="shared" si="400"/>
        <v>-9.7709967442487678E-4</v>
      </c>
      <c r="AW655" s="31">
        <f t="shared" si="401"/>
        <v>-0.85939291413575458</v>
      </c>
      <c r="AX655" s="34">
        <f t="shared" si="402"/>
        <v>0.43193465870672515</v>
      </c>
      <c r="AY655" s="35">
        <f t="shared" si="403"/>
        <v>17.080371220294886</v>
      </c>
      <c r="AZ655" s="10">
        <f t="shared" si="404"/>
        <v>-46.074136501791912</v>
      </c>
      <c r="BA655" s="10">
        <f t="shared" si="405"/>
        <v>-163.53709896264624</v>
      </c>
      <c r="BB655" s="10">
        <f t="shared" si="406"/>
        <v>16.46290103735376</v>
      </c>
      <c r="BC655" s="37"/>
      <c r="BD655" s="46">
        <f t="shared" si="407"/>
        <v>-46</v>
      </c>
      <c r="BE655" s="46">
        <f t="shared" si="408"/>
        <v>-164</v>
      </c>
      <c r="BF655" s="46">
        <f t="shared" si="409"/>
        <v>16</v>
      </c>
    </row>
    <row r="656" spans="22:58" x14ac:dyDescent="0.2">
      <c r="V656" s="29">
        <v>7.5200000000000999</v>
      </c>
      <c r="W656" s="38">
        <f t="shared" si="379"/>
        <v>331131121.48266727</v>
      </c>
      <c r="X656" s="30">
        <f t="shared" si="413"/>
        <v>-0.43247621687911453</v>
      </c>
      <c r="Y656" s="31">
        <f t="shared" si="380"/>
        <v>-104.37640104697485</v>
      </c>
      <c r="Z656" s="31">
        <f t="shared" si="381"/>
        <v>-89.999653819516581</v>
      </c>
      <c r="AA656" s="31">
        <f t="shared" si="382"/>
        <v>73.399838270665583</v>
      </c>
      <c r="AB656" s="31">
        <f t="shared" si="383"/>
        <v>-89.987750151370591</v>
      </c>
      <c r="AC656" s="31">
        <f t="shared" si="384"/>
        <v>39.0335090546996</v>
      </c>
      <c r="AD656" s="31">
        <f t="shared" si="385"/>
        <v>89.35959277570619</v>
      </c>
      <c r="AE656" s="31">
        <f t="shared" si="386"/>
        <v>7.6244700615112251</v>
      </c>
      <c r="AF656" s="31">
        <f t="shared" si="387"/>
        <v>-90.627811195180968</v>
      </c>
      <c r="AG656" s="31">
        <f t="shared" si="410"/>
        <v>92.110410468749379</v>
      </c>
      <c r="AH656" s="31">
        <f t="shared" si="388"/>
        <v>-173.62530222795101</v>
      </c>
      <c r="AI656" s="31">
        <f t="shared" si="389"/>
        <v>-89.99999988064036</v>
      </c>
      <c r="AJ656" s="31">
        <f t="shared" si="390"/>
        <v>97.609454657046868</v>
      </c>
      <c r="AK656" s="31">
        <f t="shared" si="391"/>
        <v>89.999245516234097</v>
      </c>
      <c r="AL656" s="32">
        <f t="shared" si="392"/>
        <v>-67.151880587438143</v>
      </c>
      <c r="AM656" s="31">
        <f t="shared" si="393"/>
        <v>-89.974850542750474</v>
      </c>
      <c r="AN656" s="31">
        <f t="shared" si="394"/>
        <v>-51.057317689592907</v>
      </c>
      <c r="AO656" s="31">
        <f t="shared" si="395"/>
        <v>-89.975604907156736</v>
      </c>
      <c r="AP656" s="30">
        <f t="shared" si="411"/>
        <v>23.609121289162623</v>
      </c>
      <c r="AQ656" s="30">
        <f t="shared" si="412"/>
        <v>-26.68237036067254</v>
      </c>
      <c r="AR656" s="31">
        <f t="shared" si="396"/>
        <v>-46.506096699591595</v>
      </c>
      <c r="AS656" s="33">
        <f t="shared" si="397"/>
        <v>-180.60341610233769</v>
      </c>
      <c r="AT656" s="31">
        <f t="shared" si="398"/>
        <v>0.45228706211840775</v>
      </c>
      <c r="AU656" s="31">
        <f t="shared" si="399"/>
        <v>18.329985959900561</v>
      </c>
      <c r="AV656" s="32">
        <f t="shared" si="400"/>
        <v>-1.0231435394794704E-3</v>
      </c>
      <c r="AW656" s="31">
        <f t="shared" si="401"/>
        <v>-0.87940763872576255</v>
      </c>
      <c r="AX656" s="34">
        <f t="shared" si="402"/>
        <v>0.45126391857892828</v>
      </c>
      <c r="AY656" s="35">
        <f t="shared" si="403"/>
        <v>17.450578321174799</v>
      </c>
      <c r="AZ656" s="10">
        <f t="shared" si="404"/>
        <v>-46.054832781012664</v>
      </c>
      <c r="BA656" s="10">
        <f t="shared" si="405"/>
        <v>-163.1528377811629</v>
      </c>
      <c r="BB656" s="10">
        <f t="shared" si="406"/>
        <v>16.847162218837099</v>
      </c>
      <c r="BC656" s="37"/>
      <c r="BD656" s="46">
        <f t="shared" si="407"/>
        <v>-46</v>
      </c>
      <c r="BE656" s="46">
        <f t="shared" si="408"/>
        <v>-163</v>
      </c>
      <c r="BF656" s="46">
        <f t="shared" si="409"/>
        <v>17</v>
      </c>
    </row>
    <row r="657" spans="22:58" x14ac:dyDescent="0.2">
      <c r="V657" s="29">
        <v>7.5300000000000997</v>
      </c>
      <c r="W657" s="36">
        <f t="shared" si="379"/>
        <v>338844156.1392805</v>
      </c>
      <c r="X657" s="30">
        <f t="shared" si="413"/>
        <v>-0.43247621687911453</v>
      </c>
      <c r="Y657" s="31">
        <f t="shared" si="380"/>
        <v>-104.57640104696772</v>
      </c>
      <c r="Z657" s="31">
        <f t="shared" si="381"/>
        <v>-89.999661699546436</v>
      </c>
      <c r="AA657" s="31">
        <f t="shared" si="382"/>
        <v>73.599838261730781</v>
      </c>
      <c r="AB657" s="31">
        <f t="shared" si="383"/>
        <v>-89.988028991960078</v>
      </c>
      <c r="AC657" s="31">
        <f t="shared" si="384"/>
        <v>39.233484636216204</v>
      </c>
      <c r="AD657" s="31">
        <f t="shared" si="385"/>
        <v>89.374169050908321</v>
      </c>
      <c r="AE657" s="31">
        <f t="shared" si="386"/>
        <v>7.824445634100158</v>
      </c>
      <c r="AF657" s="31">
        <f t="shared" si="387"/>
        <v>-90.613521640598194</v>
      </c>
      <c r="AG657" s="31">
        <f t="shared" si="410"/>
        <v>92.110410468749379</v>
      </c>
      <c r="AH657" s="31">
        <f t="shared" si="388"/>
        <v>-173.825302227951</v>
      </c>
      <c r="AI657" s="31">
        <f t="shared" si="389"/>
        <v>-89.999999883357319</v>
      </c>
      <c r="AJ657" s="31">
        <f t="shared" si="390"/>
        <v>97.809454657012964</v>
      </c>
      <c r="AK657" s="31">
        <f t="shared" si="391"/>
        <v>89.999262690381357</v>
      </c>
      <c r="AL657" s="32">
        <f t="shared" si="392"/>
        <v>-67.351880549778144</v>
      </c>
      <c r="AM657" s="31">
        <f t="shared" si="393"/>
        <v>-89.975423014217895</v>
      </c>
      <c r="AN657" s="31">
        <f t="shared" si="394"/>
        <v>-51.257317651966801</v>
      </c>
      <c r="AO657" s="31">
        <f t="shared" si="395"/>
        <v>-89.976160207193857</v>
      </c>
      <c r="AP657" s="30">
        <f t="shared" si="411"/>
        <v>23.609121289162623</v>
      </c>
      <c r="AQ657" s="30">
        <f t="shared" si="412"/>
        <v>-26.68237036067254</v>
      </c>
      <c r="AR657" s="31">
        <f t="shared" si="396"/>
        <v>-46.506121089376563</v>
      </c>
      <c r="AS657" s="33">
        <f t="shared" si="397"/>
        <v>-180.58968184779206</v>
      </c>
      <c r="AT657" s="31">
        <f t="shared" si="398"/>
        <v>0.47248327373141713</v>
      </c>
      <c r="AU657" s="31">
        <f t="shared" si="399"/>
        <v>18.727482274844288</v>
      </c>
      <c r="AV657" s="32">
        <f t="shared" si="400"/>
        <v>-1.0713568618388139E-3</v>
      </c>
      <c r="AW657" s="31">
        <f t="shared" si="401"/>
        <v>-0.89988834390787409</v>
      </c>
      <c r="AX657" s="34">
        <f t="shared" si="402"/>
        <v>0.47141191686957834</v>
      </c>
      <c r="AY657" s="35">
        <f t="shared" si="403"/>
        <v>17.827593930936413</v>
      </c>
      <c r="AZ657" s="10">
        <f t="shared" si="404"/>
        <v>-46.034709172506986</v>
      </c>
      <c r="BA657" s="10">
        <f t="shared" si="405"/>
        <v>-162.76208791685565</v>
      </c>
      <c r="BB657" s="10">
        <f t="shared" si="406"/>
        <v>17.237912083144352</v>
      </c>
      <c r="BC657" s="48"/>
      <c r="BD657" s="46">
        <f t="shared" si="407"/>
        <v>-46</v>
      </c>
      <c r="BE657" s="46">
        <f t="shared" si="408"/>
        <v>-163</v>
      </c>
      <c r="BF657" s="46">
        <f t="shared" si="409"/>
        <v>17</v>
      </c>
    </row>
    <row r="658" spans="22:58" x14ac:dyDescent="0.2">
      <c r="V658" s="29">
        <v>7.5400000000001004</v>
      </c>
      <c r="W658" s="38">
        <f t="shared" si="379"/>
        <v>346736850.45261264</v>
      </c>
      <c r="X658" s="30">
        <f t="shared" si="413"/>
        <v>-0.43247621687911453</v>
      </c>
      <c r="Y658" s="31">
        <f t="shared" si="380"/>
        <v>-104.77640104696093</v>
      </c>
      <c r="Z658" s="31">
        <f t="shared" si="381"/>
        <v>-89.999669400204908</v>
      </c>
      <c r="AA658" s="31">
        <f t="shared" si="382"/>
        <v>73.799838253198146</v>
      </c>
      <c r="AB658" s="31">
        <f t="shared" si="383"/>
        <v>-89.988301485363351</v>
      </c>
      <c r="AC658" s="31">
        <f t="shared" si="384"/>
        <v>39.433461316617468</v>
      </c>
      <c r="AD658" s="31">
        <f t="shared" si="385"/>
        <v>89.3884136078604</v>
      </c>
      <c r="AE658" s="31">
        <f t="shared" si="386"/>
        <v>8.0244223059755768</v>
      </c>
      <c r="AF658" s="31">
        <f t="shared" si="387"/>
        <v>-90.599557277707845</v>
      </c>
      <c r="AG658" s="31">
        <f t="shared" si="410"/>
        <v>92.110410468749379</v>
      </c>
      <c r="AH658" s="31">
        <f t="shared" si="388"/>
        <v>-174.02530222795104</v>
      </c>
      <c r="AI658" s="31">
        <f t="shared" si="389"/>
        <v>-89.999999886012432</v>
      </c>
      <c r="AJ658" s="31">
        <f t="shared" si="390"/>
        <v>98.009454656980637</v>
      </c>
      <c r="AK658" s="31">
        <f t="shared" si="391"/>
        <v>89.999279473597298</v>
      </c>
      <c r="AL658" s="32">
        <f t="shared" si="392"/>
        <v>-67.55188051381316</v>
      </c>
      <c r="AM658" s="31">
        <f t="shared" si="393"/>
        <v>-89.975982454648531</v>
      </c>
      <c r="AN658" s="31">
        <f t="shared" si="394"/>
        <v>-51.457317616034189</v>
      </c>
      <c r="AO658" s="31">
        <f t="shared" si="395"/>
        <v>-89.976702867063665</v>
      </c>
      <c r="AP658" s="30">
        <f t="shared" si="411"/>
        <v>23.609121289162623</v>
      </c>
      <c r="AQ658" s="30">
        <f t="shared" si="412"/>
        <v>-26.68237036067254</v>
      </c>
      <c r="AR658" s="31">
        <f t="shared" si="396"/>
        <v>-46.506144381568532</v>
      </c>
      <c r="AS658" s="33">
        <f t="shared" si="397"/>
        <v>-180.57626014477151</v>
      </c>
      <c r="AT658" s="31">
        <f t="shared" si="398"/>
        <v>0.49353112062294086</v>
      </c>
      <c r="AU658" s="31">
        <f t="shared" si="399"/>
        <v>19.132310732223214</v>
      </c>
      <c r="AV658" s="32">
        <f t="shared" si="400"/>
        <v>-1.1218418344112993E-3</v>
      </c>
      <c r="AW658" s="31">
        <f t="shared" si="401"/>
        <v>-0.92084586787574418</v>
      </c>
      <c r="AX658" s="34">
        <f t="shared" si="402"/>
        <v>0.49240927878852958</v>
      </c>
      <c r="AY658" s="35">
        <f t="shared" si="403"/>
        <v>18.211464864347469</v>
      </c>
      <c r="AZ658" s="10">
        <f t="shared" si="404"/>
        <v>-46.013735102780004</v>
      </c>
      <c r="BA658" s="10">
        <f t="shared" si="405"/>
        <v>-162.36479528042403</v>
      </c>
      <c r="BB658" s="10">
        <f t="shared" si="406"/>
        <v>17.635204719575967</v>
      </c>
      <c r="BC658" s="37"/>
      <c r="BD658" s="46">
        <f t="shared" si="407"/>
        <v>-46</v>
      </c>
      <c r="BE658" s="46">
        <f t="shared" si="408"/>
        <v>-162</v>
      </c>
      <c r="BF658" s="46">
        <f t="shared" si="409"/>
        <v>18</v>
      </c>
    </row>
    <row r="659" spans="22:58" x14ac:dyDescent="0.2">
      <c r="V659" s="29">
        <v>7.5500000000001002</v>
      </c>
      <c r="W659" s="38">
        <f t="shared" si="379"/>
        <v>354813389.23365825</v>
      </c>
      <c r="X659" s="30">
        <f t="shared" si="413"/>
        <v>-0.43247621687911453</v>
      </c>
      <c r="Y659" s="31">
        <f t="shared" si="380"/>
        <v>-104.97640104695442</v>
      </c>
      <c r="Z659" s="31">
        <f t="shared" si="381"/>
        <v>-89.999676925574988</v>
      </c>
      <c r="AA659" s="31">
        <f t="shared" si="382"/>
        <v>73.999838245049517</v>
      </c>
      <c r="AB659" s="31">
        <f t="shared" si="383"/>
        <v>-89.988567776060023</v>
      </c>
      <c r="AC659" s="31">
        <f t="shared" si="384"/>
        <v>39.633439046456644</v>
      </c>
      <c r="AD659" s="31">
        <f t="shared" si="385"/>
        <v>89.402333992167499</v>
      </c>
      <c r="AE659" s="31">
        <f t="shared" si="386"/>
        <v>8.2244000276726297</v>
      </c>
      <c r="AF659" s="31">
        <f t="shared" si="387"/>
        <v>-90.585910709467512</v>
      </c>
      <c r="AG659" s="31">
        <f t="shared" si="410"/>
        <v>92.110410468749379</v>
      </c>
      <c r="AH659" s="31">
        <f t="shared" si="388"/>
        <v>-174.22530222795103</v>
      </c>
      <c r="AI659" s="31">
        <f t="shared" si="389"/>
        <v>-89.999999888607107</v>
      </c>
      <c r="AJ659" s="31">
        <f t="shared" si="390"/>
        <v>98.209454656949731</v>
      </c>
      <c r="AK659" s="31">
        <f t="shared" si="391"/>
        <v>89.9992958747806</v>
      </c>
      <c r="AL659" s="32">
        <f t="shared" si="392"/>
        <v>-67.75188047946682</v>
      </c>
      <c r="AM659" s="31">
        <f t="shared" si="393"/>
        <v>-89.976529160664668</v>
      </c>
      <c r="AN659" s="31">
        <f t="shared" si="394"/>
        <v>-51.657317581718743</v>
      </c>
      <c r="AO659" s="31">
        <f t="shared" si="395"/>
        <v>-89.977233174491175</v>
      </c>
      <c r="AP659" s="30">
        <f t="shared" si="411"/>
        <v>23.609121289162623</v>
      </c>
      <c r="AQ659" s="30">
        <f t="shared" si="412"/>
        <v>-26.68237036067254</v>
      </c>
      <c r="AR659" s="31">
        <f t="shared" si="396"/>
        <v>-46.506166625556034</v>
      </c>
      <c r="AS659" s="33">
        <f t="shared" si="397"/>
        <v>-180.56314388395867</v>
      </c>
      <c r="AT659" s="31">
        <f t="shared" si="398"/>
        <v>0.51546213383223138</v>
      </c>
      <c r="AU659" s="31">
        <f t="shared" si="399"/>
        <v>19.544524244375239</v>
      </c>
      <c r="AV659" s="32">
        <f t="shared" si="400"/>
        <v>-1.1747054614374794E-3</v>
      </c>
      <c r="AW659" s="31">
        <f t="shared" si="401"/>
        <v>-0.94229130014128171</v>
      </c>
      <c r="AX659" s="34">
        <f t="shared" si="402"/>
        <v>0.51428742837079389</v>
      </c>
      <c r="AY659" s="35">
        <f t="shared" si="403"/>
        <v>18.602232944233958</v>
      </c>
      <c r="AZ659" s="10">
        <f t="shared" si="404"/>
        <v>-45.991879197185241</v>
      </c>
      <c r="BA659" s="10">
        <f t="shared" si="405"/>
        <v>-161.96091093972473</v>
      </c>
      <c r="BB659" s="10">
        <f t="shared" si="406"/>
        <v>18.039089060275273</v>
      </c>
      <c r="BC659" s="37"/>
      <c r="BD659" s="46">
        <f t="shared" si="407"/>
        <v>-46</v>
      </c>
      <c r="BE659" s="46">
        <f t="shared" si="408"/>
        <v>-162</v>
      </c>
      <c r="BF659" s="46">
        <f t="shared" si="409"/>
        <v>18</v>
      </c>
    </row>
    <row r="660" spans="22:58" x14ac:dyDescent="0.2">
      <c r="V660" s="29">
        <v>7.5600000000001</v>
      </c>
      <c r="W660" s="36">
        <f t="shared" si="379"/>
        <v>363078054.77018601</v>
      </c>
      <c r="X660" s="30">
        <f t="shared" si="413"/>
        <v>-0.43247621687911453</v>
      </c>
      <c r="Y660" s="31">
        <f t="shared" si="380"/>
        <v>-105.1764010469482</v>
      </c>
      <c r="Z660" s="31">
        <f t="shared" si="381"/>
        <v>-89.999684279646743</v>
      </c>
      <c r="AA660" s="31">
        <f t="shared" si="382"/>
        <v>74.199838237267642</v>
      </c>
      <c r="AB660" s="31">
        <f t="shared" si="383"/>
        <v>-89.988828005240876</v>
      </c>
      <c r="AC660" s="31">
        <f t="shared" si="384"/>
        <v>39.833417778511567</v>
      </c>
      <c r="AD660" s="31">
        <f t="shared" si="385"/>
        <v>89.415937578024312</v>
      </c>
      <c r="AE660" s="31">
        <f t="shared" si="386"/>
        <v>8.4243787519518989</v>
      </c>
      <c r="AF660" s="31">
        <f t="shared" si="387"/>
        <v>-90.572574706863321</v>
      </c>
      <c r="AG660" s="31">
        <f t="shared" si="410"/>
        <v>92.110410468749379</v>
      </c>
      <c r="AH660" s="31">
        <f t="shared" si="388"/>
        <v>-174.42530222795102</v>
      </c>
      <c r="AI660" s="31">
        <f t="shared" si="389"/>
        <v>-89.999999891142721</v>
      </c>
      <c r="AJ660" s="31">
        <f t="shared" si="390"/>
        <v>98.40945465692019</v>
      </c>
      <c r="AK660" s="31">
        <f t="shared" si="391"/>
        <v>89.999311902627383</v>
      </c>
      <c r="AL660" s="32">
        <f t="shared" si="392"/>
        <v>-67.951880446666337</v>
      </c>
      <c r="AM660" s="31">
        <f t="shared" si="393"/>
        <v>-89.977063422136709</v>
      </c>
      <c r="AN660" s="31">
        <f t="shared" si="394"/>
        <v>-51.85731754894779</v>
      </c>
      <c r="AO660" s="31">
        <f t="shared" si="395"/>
        <v>-89.977751410652047</v>
      </c>
      <c r="AP660" s="30">
        <f t="shared" si="411"/>
        <v>23.609121289162623</v>
      </c>
      <c r="AQ660" s="30">
        <f t="shared" si="412"/>
        <v>-26.68237036067254</v>
      </c>
      <c r="AR660" s="31">
        <f t="shared" si="396"/>
        <v>-46.506187868505805</v>
      </c>
      <c r="AS660" s="33">
        <f t="shared" si="397"/>
        <v>-180.55032611751537</v>
      </c>
      <c r="AT660" s="31">
        <f t="shared" si="398"/>
        <v>0.53830863930497996</v>
      </c>
      <c r="AU660" s="31">
        <f t="shared" si="399"/>
        <v>19.964170627199461</v>
      </c>
      <c r="AV660" s="32">
        <f t="shared" si="400"/>
        <v>-1.2300597847872729E-3</v>
      </c>
      <c r="AW660" s="31">
        <f t="shared" si="401"/>
        <v>-0.96423598730747206</v>
      </c>
      <c r="AX660" s="34">
        <f t="shared" si="402"/>
        <v>0.53707857952019267</v>
      </c>
      <c r="AY660" s="35">
        <f t="shared" si="403"/>
        <v>18.99993463989199</v>
      </c>
      <c r="AZ660" s="10">
        <f t="shared" si="404"/>
        <v>-45.969109288985614</v>
      </c>
      <c r="BA660" s="10">
        <f t="shared" si="405"/>
        <v>-161.55039147762338</v>
      </c>
      <c r="BB660" s="10">
        <f t="shared" si="406"/>
        <v>18.449608522376622</v>
      </c>
      <c r="BC660" s="48"/>
      <c r="BD660" s="46">
        <f t="shared" si="407"/>
        <v>-46</v>
      </c>
      <c r="BE660" s="46">
        <f t="shared" si="408"/>
        <v>-162</v>
      </c>
      <c r="BF660" s="46">
        <f t="shared" si="409"/>
        <v>18</v>
      </c>
    </row>
    <row r="661" spans="22:58" x14ac:dyDescent="0.2">
      <c r="V661" s="29">
        <v>7.5700000000000998</v>
      </c>
      <c r="W661" s="38">
        <f t="shared" si="379"/>
        <v>371535229.09725785</v>
      </c>
      <c r="X661" s="30">
        <f t="shared" si="413"/>
        <v>-0.43247621687911453</v>
      </c>
      <c r="Y661" s="31">
        <f t="shared" si="380"/>
        <v>-105.37640104694222</v>
      </c>
      <c r="Z661" s="31">
        <f t="shared" si="381"/>
        <v>-89.999691466319391</v>
      </c>
      <c r="AA661" s="31">
        <f t="shared" si="382"/>
        <v>74.399838229835979</v>
      </c>
      <c r="AB661" s="31">
        <f t="shared" si="383"/>
        <v>-89.98908231088285</v>
      </c>
      <c r="AC661" s="31">
        <f t="shared" si="384"/>
        <v>40.033397467684438</v>
      </c>
      <c r="AD661" s="31">
        <f t="shared" si="385"/>
        <v>89.429231572093727</v>
      </c>
      <c r="AE661" s="31">
        <f t="shared" si="386"/>
        <v>8.6243584336990864</v>
      </c>
      <c r="AF661" s="31">
        <f t="shared" si="387"/>
        <v>-90.559542205108528</v>
      </c>
      <c r="AG661" s="31">
        <f t="shared" si="410"/>
        <v>92.110410468749379</v>
      </c>
      <c r="AH661" s="31">
        <f t="shared" si="388"/>
        <v>-174.62530222795098</v>
      </c>
      <c r="AI661" s="31">
        <f t="shared" si="389"/>
        <v>-89.999999893620611</v>
      </c>
      <c r="AJ661" s="31">
        <f t="shared" si="390"/>
        <v>98.609454656891984</v>
      </c>
      <c r="AK661" s="31">
        <f t="shared" si="391"/>
        <v>89.999327565635838</v>
      </c>
      <c r="AL661" s="32">
        <f t="shared" si="392"/>
        <v>-68.151880415342077</v>
      </c>
      <c r="AM661" s="31">
        <f t="shared" si="393"/>
        <v>-89.977585522336739</v>
      </c>
      <c r="AN661" s="31">
        <f t="shared" si="394"/>
        <v>-52.057317517651697</v>
      </c>
      <c r="AO661" s="31">
        <f t="shared" si="395"/>
        <v>-89.978257850321512</v>
      </c>
      <c r="AP661" s="30">
        <f t="shared" si="411"/>
        <v>23.609121289162623</v>
      </c>
      <c r="AQ661" s="30">
        <f t="shared" si="412"/>
        <v>-26.68237036067254</v>
      </c>
      <c r="AR661" s="31">
        <f t="shared" si="396"/>
        <v>-46.506208155462531</v>
      </c>
      <c r="AS661" s="33">
        <f t="shared" si="397"/>
        <v>-180.53780005543004</v>
      </c>
      <c r="AT661" s="31">
        <f t="shared" si="398"/>
        <v>0.56210374609185654</v>
      </c>
      <c r="AU661" s="31">
        <f t="shared" si="399"/>
        <v>20.39129223532197</v>
      </c>
      <c r="AV661" s="32">
        <f t="shared" si="400"/>
        <v>-1.2880221208366222E-3</v>
      </c>
      <c r="AW661" s="31">
        <f t="shared" si="401"/>
        <v>-0.98669153896984207</v>
      </c>
      <c r="AX661" s="34">
        <f t="shared" si="402"/>
        <v>0.56081572397101986</v>
      </c>
      <c r="AY661" s="35">
        <f t="shared" si="403"/>
        <v>19.404600696352126</v>
      </c>
      <c r="AZ661" s="10">
        <f t="shared" si="404"/>
        <v>-45.945392431491513</v>
      </c>
      <c r="BA661" s="10">
        <f t="shared" si="405"/>
        <v>-161.13319935907791</v>
      </c>
      <c r="BB661" s="10">
        <f t="shared" si="406"/>
        <v>18.866800640922094</v>
      </c>
      <c r="BC661" s="37"/>
      <c r="BD661" s="46">
        <f t="shared" si="407"/>
        <v>-46</v>
      </c>
      <c r="BE661" s="46">
        <f t="shared" si="408"/>
        <v>-161</v>
      </c>
      <c r="BF661" s="46">
        <f t="shared" si="409"/>
        <v>19</v>
      </c>
    </row>
    <row r="662" spans="22:58" x14ac:dyDescent="0.2">
      <c r="V662" s="29">
        <v>7.5800000000001004</v>
      </c>
      <c r="W662" s="38">
        <f t="shared" si="379"/>
        <v>380189396.32064986</v>
      </c>
      <c r="X662" s="30">
        <f t="shared" si="413"/>
        <v>-0.43247621687911453</v>
      </c>
      <c r="Y662" s="31">
        <f t="shared" si="380"/>
        <v>-105.5764010469366</v>
      </c>
      <c r="Z662" s="31">
        <f t="shared" si="381"/>
        <v>-89.999698489403386</v>
      </c>
      <c r="AA662" s="31">
        <f t="shared" si="382"/>
        <v>74.599838222738853</v>
      </c>
      <c r="AB662" s="31">
        <f t="shared" si="383"/>
        <v>-89.989330827822073</v>
      </c>
      <c r="AC662" s="31">
        <f t="shared" si="384"/>
        <v>40.233378070906497</v>
      </c>
      <c r="AD662" s="31">
        <f t="shared" si="385"/>
        <v>89.442223017298645</v>
      </c>
      <c r="AE662" s="31">
        <f t="shared" si="386"/>
        <v>8.8243390298296447</v>
      </c>
      <c r="AF662" s="31">
        <f t="shared" si="387"/>
        <v>-90.546806299926814</v>
      </c>
      <c r="AG662" s="31">
        <f t="shared" si="410"/>
        <v>92.110410468749379</v>
      </c>
      <c r="AH662" s="31">
        <f t="shared" si="388"/>
        <v>-174.82530222795103</v>
      </c>
      <c r="AI662" s="31">
        <f t="shared" si="389"/>
        <v>-89.999999896042098</v>
      </c>
      <c r="AJ662" s="31">
        <f t="shared" si="390"/>
        <v>98.809454656865086</v>
      </c>
      <c r="AK662" s="31">
        <f t="shared" si="391"/>
        <v>89.999342872110688</v>
      </c>
      <c r="AL662" s="32">
        <f t="shared" si="392"/>
        <v>-68.351880385427705</v>
      </c>
      <c r="AM662" s="31">
        <f t="shared" si="393"/>
        <v>-89.978095738088896</v>
      </c>
      <c r="AN662" s="31">
        <f t="shared" si="394"/>
        <v>-52.257317487764269</v>
      </c>
      <c r="AO662" s="31">
        <f t="shared" si="395"/>
        <v>-89.978752762020306</v>
      </c>
      <c r="AP662" s="30">
        <f t="shared" si="411"/>
        <v>23.609121289162623</v>
      </c>
      <c r="AQ662" s="30">
        <f t="shared" si="412"/>
        <v>-26.68237036067254</v>
      </c>
      <c r="AR662" s="31">
        <f t="shared" si="396"/>
        <v>-46.506227529444544</v>
      </c>
      <c r="AS662" s="33">
        <f t="shared" si="397"/>
        <v>-180.52555906194712</v>
      </c>
      <c r="AT662" s="31">
        <f t="shared" si="398"/>
        <v>0.58688133126876563</v>
      </c>
      <c r="AU662" s="31">
        <f t="shared" si="399"/>
        <v>20.825925589176745</v>
      </c>
      <c r="AV662" s="32">
        <f t="shared" si="400"/>
        <v>-1.3487153085083939E-3</v>
      </c>
      <c r="AW662" s="31">
        <f t="shared" si="401"/>
        <v>-1.0096698337492169</v>
      </c>
      <c r="AX662" s="34">
        <f t="shared" si="402"/>
        <v>0.58553261596025719</v>
      </c>
      <c r="AY662" s="35">
        <f t="shared" si="403"/>
        <v>19.816255755427527</v>
      </c>
      <c r="AZ662" s="10">
        <f t="shared" si="404"/>
        <v>-45.92069491348429</v>
      </c>
      <c r="BA662" s="10">
        <f t="shared" si="405"/>
        <v>-160.70930330651959</v>
      </c>
      <c r="BB662" s="10">
        <f t="shared" si="406"/>
        <v>19.290696693480413</v>
      </c>
      <c r="BC662" s="37"/>
      <c r="BD662" s="46">
        <f t="shared" si="407"/>
        <v>-46</v>
      </c>
      <c r="BE662" s="46">
        <f t="shared" si="408"/>
        <v>-161</v>
      </c>
      <c r="BF662" s="46">
        <f t="shared" si="409"/>
        <v>19</v>
      </c>
    </row>
    <row r="663" spans="22:58" x14ac:dyDescent="0.2">
      <c r="V663" s="29">
        <v>7.5900000000001002</v>
      </c>
      <c r="W663" s="36">
        <f t="shared" si="379"/>
        <v>389045144.99437124</v>
      </c>
      <c r="X663" s="30">
        <f t="shared" si="413"/>
        <v>-0.43247621687911453</v>
      </c>
      <c r="Y663" s="31">
        <f t="shared" si="380"/>
        <v>-105.77640104693118</v>
      </c>
      <c r="Z663" s="31">
        <f t="shared" si="381"/>
        <v>-89.999705352622485</v>
      </c>
      <c r="AA663" s="31">
        <f t="shared" si="382"/>
        <v>74.799838215961103</v>
      </c>
      <c r="AB663" s="31">
        <f t="shared" si="383"/>
        <v>-89.989573687825526</v>
      </c>
      <c r="AC663" s="31">
        <f t="shared" si="384"/>
        <v>40.433359547046479</v>
      </c>
      <c r="AD663" s="31">
        <f t="shared" si="385"/>
        <v>89.454918796528801</v>
      </c>
      <c r="AE663" s="31">
        <f t="shared" si="386"/>
        <v>9.0243204991972874</v>
      </c>
      <c r="AF663" s="31">
        <f t="shared" si="387"/>
        <v>-90.534360243919224</v>
      </c>
      <c r="AG663" s="31">
        <f t="shared" si="410"/>
        <v>92.110410468749379</v>
      </c>
      <c r="AH663" s="31">
        <f t="shared" si="388"/>
        <v>-175.02530222795102</v>
      </c>
      <c r="AI663" s="31">
        <f t="shared" si="389"/>
        <v>-89.999999898408461</v>
      </c>
      <c r="AJ663" s="31">
        <f t="shared" si="390"/>
        <v>99.009454656839381</v>
      </c>
      <c r="AK663" s="31">
        <f t="shared" si="391"/>
        <v>89.999357830167639</v>
      </c>
      <c r="AL663" s="32">
        <f t="shared" si="392"/>
        <v>-68.55188035685967</v>
      </c>
      <c r="AM663" s="31">
        <f t="shared" si="393"/>
        <v>-89.978594339915972</v>
      </c>
      <c r="AN663" s="31">
        <f t="shared" si="394"/>
        <v>-52.457317459221926</v>
      </c>
      <c r="AO663" s="31">
        <f t="shared" si="395"/>
        <v>-89.979236408156794</v>
      </c>
      <c r="AP663" s="30">
        <f t="shared" si="411"/>
        <v>23.609121289162623</v>
      </c>
      <c r="AQ663" s="30">
        <f t="shared" si="412"/>
        <v>-26.68237036067254</v>
      </c>
      <c r="AR663" s="31">
        <f t="shared" si="396"/>
        <v>-46.506246031534559</v>
      </c>
      <c r="AS663" s="33">
        <f t="shared" si="397"/>
        <v>-180.51359665207602</v>
      </c>
      <c r="AT663" s="31">
        <f t="shared" si="398"/>
        <v>0.61267602137303601</v>
      </c>
      <c r="AU663" s="31">
        <f t="shared" si="399"/>
        <v>21.26810099507766</v>
      </c>
      <c r="AV663" s="32">
        <f t="shared" si="400"/>
        <v>-1.4122679689055099E-3</v>
      </c>
      <c r="AW663" s="31">
        <f t="shared" si="401"/>
        <v>-1.0331830254582923</v>
      </c>
      <c r="AX663" s="34">
        <f t="shared" si="402"/>
        <v>0.61126375340413053</v>
      </c>
      <c r="AY663" s="35">
        <f t="shared" si="403"/>
        <v>20.234917969619367</v>
      </c>
      <c r="AZ663" s="10">
        <f t="shared" si="404"/>
        <v>-45.894982278130428</v>
      </c>
      <c r="BA663" s="10">
        <f t="shared" si="405"/>
        <v>-160.27867868245664</v>
      </c>
      <c r="BB663" s="10">
        <f t="shared" si="406"/>
        <v>19.721321317543357</v>
      </c>
      <c r="BC663" s="48"/>
      <c r="BD663" s="46">
        <f t="shared" si="407"/>
        <v>-46</v>
      </c>
      <c r="BE663" s="46">
        <f t="shared" si="408"/>
        <v>-160</v>
      </c>
      <c r="BF663" s="46">
        <f t="shared" si="409"/>
        <v>20</v>
      </c>
    </row>
    <row r="664" spans="22:58" x14ac:dyDescent="0.2">
      <c r="V664" s="29">
        <v>7.6000000000001</v>
      </c>
      <c r="W664" s="38">
        <f t="shared" si="379"/>
        <v>398107170.55359</v>
      </c>
      <c r="X664" s="30">
        <f t="shared" si="413"/>
        <v>-0.43247621687911453</v>
      </c>
      <c r="Y664" s="31">
        <f t="shared" si="380"/>
        <v>-105.97640104692601</v>
      </c>
      <c r="Z664" s="31">
        <f t="shared" si="381"/>
        <v>-89.999712059615618</v>
      </c>
      <c r="AA664" s="31">
        <f t="shared" si="382"/>
        <v>74.999838209488431</v>
      </c>
      <c r="AB664" s="31">
        <f t="shared" si="383"/>
        <v>-89.989811019660735</v>
      </c>
      <c r="AC664" s="31">
        <f t="shared" si="384"/>
        <v>40.633341856823733</v>
      </c>
      <c r="AD664" s="31">
        <f t="shared" si="385"/>
        <v>89.467325636264704</v>
      </c>
      <c r="AE664" s="31">
        <f t="shared" si="386"/>
        <v>9.2243028025070402</v>
      </c>
      <c r="AF664" s="31">
        <f t="shared" si="387"/>
        <v>-90.522197443011649</v>
      </c>
      <c r="AG664" s="31">
        <f t="shared" si="410"/>
        <v>92.110410468749379</v>
      </c>
      <c r="AH664" s="31">
        <f t="shared" si="388"/>
        <v>-175.225302227951</v>
      </c>
      <c r="AI664" s="31">
        <f t="shared" si="389"/>
        <v>-89.999999900720965</v>
      </c>
      <c r="AJ664" s="31">
        <f t="shared" si="390"/>
        <v>99.209454656814827</v>
      </c>
      <c r="AK664" s="31">
        <f t="shared" si="391"/>
        <v>89.999372447737628</v>
      </c>
      <c r="AL664" s="32">
        <f t="shared" si="392"/>
        <v>-68.751880329577403</v>
      </c>
      <c r="AM664" s="31">
        <f t="shared" si="393"/>
        <v>-89.979081592182951</v>
      </c>
      <c r="AN664" s="31">
        <f t="shared" si="394"/>
        <v>-52.657317431964202</v>
      </c>
      <c r="AO664" s="31">
        <f t="shared" si="395"/>
        <v>-89.979709045166288</v>
      </c>
      <c r="AP664" s="30">
        <f t="shared" si="411"/>
        <v>23.609121289162623</v>
      </c>
      <c r="AQ664" s="30">
        <f t="shared" si="412"/>
        <v>-26.68237036067254</v>
      </c>
      <c r="AR664" s="31">
        <f t="shared" si="396"/>
        <v>-46.506263700967082</v>
      </c>
      <c r="AS664" s="33">
        <f t="shared" si="397"/>
        <v>-180.50190648817795</v>
      </c>
      <c r="AT664" s="31">
        <f t="shared" si="398"/>
        <v>0.6395231701530204</v>
      </c>
      <c r="AU664" s="31">
        <f t="shared" si="399"/>
        <v>21.717842159513463</v>
      </c>
      <c r="AV664" s="32">
        <f t="shared" si="400"/>
        <v>-1.4788147771508913E-3</v>
      </c>
      <c r="AW664" s="31">
        <f t="shared" si="401"/>
        <v>-1.0572435494047927</v>
      </c>
      <c r="AX664" s="34">
        <f t="shared" si="402"/>
        <v>0.63804435537586957</v>
      </c>
      <c r="AY664" s="35">
        <f t="shared" si="403"/>
        <v>20.660598610108671</v>
      </c>
      <c r="AZ664" s="10">
        <f t="shared" si="404"/>
        <v>-45.868219345591214</v>
      </c>
      <c r="BA664" s="10">
        <f t="shared" si="405"/>
        <v>-159.84130787806927</v>
      </c>
      <c r="BB664" s="10">
        <f t="shared" si="406"/>
        <v>20.158692121930727</v>
      </c>
      <c r="BC664" s="37"/>
      <c r="BD664" s="46">
        <f t="shared" si="407"/>
        <v>-46</v>
      </c>
      <c r="BE664" s="46">
        <f t="shared" si="408"/>
        <v>-160</v>
      </c>
      <c r="BF664" s="46">
        <f t="shared" si="409"/>
        <v>20</v>
      </c>
    </row>
    <row r="665" spans="22:58" x14ac:dyDescent="0.2">
      <c r="V665" s="29">
        <v>7.6100000000000998</v>
      </c>
      <c r="W665" s="38">
        <f t="shared" si="379"/>
        <v>407380277.80420756</v>
      </c>
      <c r="X665" s="30">
        <f t="shared" si="413"/>
        <v>-0.43247621687911453</v>
      </c>
      <c r="Y665" s="31">
        <f t="shared" si="380"/>
        <v>-106.17640104692107</v>
      </c>
      <c r="Z665" s="31">
        <f t="shared" si="381"/>
        <v>-89.999718613938981</v>
      </c>
      <c r="AA665" s="31">
        <f t="shared" si="382"/>
        <v>75.199838203307053</v>
      </c>
      <c r="AB665" s="31">
        <f t="shared" si="383"/>
        <v>-89.990042949164163</v>
      </c>
      <c r="AC665" s="31">
        <f t="shared" si="384"/>
        <v>40.833324962724909</v>
      </c>
      <c r="AD665" s="31">
        <f t="shared" si="385"/>
        <v>89.479450110120325</v>
      </c>
      <c r="AE665" s="31">
        <f t="shared" si="386"/>
        <v>9.4242859022317802</v>
      </c>
      <c r="AF665" s="31">
        <f t="shared" si="387"/>
        <v>-90.510311452982819</v>
      </c>
      <c r="AG665" s="31">
        <f t="shared" si="410"/>
        <v>92.110410468749379</v>
      </c>
      <c r="AH665" s="31">
        <f t="shared" si="388"/>
        <v>-175.42530222795102</v>
      </c>
      <c r="AI665" s="31">
        <f t="shared" si="389"/>
        <v>-89.999999902980846</v>
      </c>
      <c r="AJ665" s="31">
        <f t="shared" si="390"/>
        <v>99.409454656791368</v>
      </c>
      <c r="AK665" s="31">
        <f t="shared" si="391"/>
        <v>89.999386732571125</v>
      </c>
      <c r="AL665" s="32">
        <f t="shared" si="392"/>
        <v>-68.951880303523055</v>
      </c>
      <c r="AM665" s="31">
        <f t="shared" si="393"/>
        <v>-89.979557753237174</v>
      </c>
      <c r="AN665" s="31">
        <f t="shared" si="394"/>
        <v>-52.85731740593333</v>
      </c>
      <c r="AO665" s="31">
        <f t="shared" si="395"/>
        <v>-89.980170923646895</v>
      </c>
      <c r="AP665" s="30">
        <f t="shared" si="411"/>
        <v>23.609121289162623</v>
      </c>
      <c r="AQ665" s="30">
        <f t="shared" si="412"/>
        <v>-26.68237036067254</v>
      </c>
      <c r="AR665" s="31">
        <f t="shared" si="396"/>
        <v>-46.506280575211463</v>
      </c>
      <c r="AS665" s="33">
        <f t="shared" si="397"/>
        <v>-180.4904823766297</v>
      </c>
      <c r="AT665" s="31">
        <f t="shared" si="398"/>
        <v>0.66745883243369519</v>
      </c>
      <c r="AU665" s="31">
        <f t="shared" si="399"/>
        <v>22.175165799050514</v>
      </c>
      <c r="AV665" s="32">
        <f t="shared" si="400"/>
        <v>-1.548496746951867E-3</v>
      </c>
      <c r="AW665" s="31">
        <f t="shared" si="401"/>
        <v>-1.0818641288337603</v>
      </c>
      <c r="AX665" s="34">
        <f t="shared" si="402"/>
        <v>0.66591033568674329</v>
      </c>
      <c r="AY665" s="35">
        <f t="shared" si="403"/>
        <v>21.093301670216754</v>
      </c>
      <c r="AZ665" s="10">
        <f t="shared" si="404"/>
        <v>-45.840370239524717</v>
      </c>
      <c r="BA665" s="10">
        <f t="shared" si="405"/>
        <v>-159.39718070641294</v>
      </c>
      <c r="BB665" s="10">
        <f t="shared" si="406"/>
        <v>20.602819293587061</v>
      </c>
      <c r="BC665" s="37"/>
      <c r="BD665" s="46">
        <f t="shared" si="407"/>
        <v>-46</v>
      </c>
      <c r="BE665" s="46">
        <f t="shared" si="408"/>
        <v>-159</v>
      </c>
      <c r="BF665" s="46">
        <f t="shared" si="409"/>
        <v>21</v>
      </c>
    </row>
    <row r="666" spans="22:58" x14ac:dyDescent="0.2">
      <c r="V666" s="29">
        <v>7.6200000000000996</v>
      </c>
      <c r="W666" s="36">
        <f t="shared" si="379"/>
        <v>416869383.47043097</v>
      </c>
      <c r="X666" s="30">
        <f t="shared" si="413"/>
        <v>-0.43247621687911453</v>
      </c>
      <c r="Y666" s="31">
        <f t="shared" si="380"/>
        <v>-106.37640104691633</v>
      </c>
      <c r="Z666" s="31">
        <f t="shared" si="381"/>
        <v>-89.999725019067711</v>
      </c>
      <c r="AA666" s="31">
        <f t="shared" si="382"/>
        <v>75.399838197403867</v>
      </c>
      <c r="AB666" s="31">
        <f t="shared" si="383"/>
        <v>-89.990269599307851</v>
      </c>
      <c r="AC666" s="31">
        <f t="shared" si="384"/>
        <v>41.033308828924397</v>
      </c>
      <c r="AD666" s="31">
        <f t="shared" si="385"/>
        <v>89.491298642306248</v>
      </c>
      <c r="AE666" s="31">
        <f t="shared" si="386"/>
        <v>9.6242697625328262</v>
      </c>
      <c r="AF666" s="31">
        <f t="shared" si="387"/>
        <v>-90.498695976069314</v>
      </c>
      <c r="AG666" s="31">
        <f t="shared" si="410"/>
        <v>92.110410468749379</v>
      </c>
      <c r="AH666" s="31">
        <f t="shared" si="388"/>
        <v>-175.62530222795101</v>
      </c>
      <c r="AI666" s="31">
        <f t="shared" si="389"/>
        <v>-89.99999990518927</v>
      </c>
      <c r="AJ666" s="31">
        <f t="shared" si="390"/>
        <v>99.609454656768946</v>
      </c>
      <c r="AK666" s="31">
        <f t="shared" si="391"/>
        <v>89.999400692242091</v>
      </c>
      <c r="AL666" s="32">
        <f t="shared" si="392"/>
        <v>-69.151880278641315</v>
      </c>
      <c r="AM666" s="31">
        <f t="shared" si="393"/>
        <v>-89.980023075545247</v>
      </c>
      <c r="AN666" s="31">
        <f t="shared" si="394"/>
        <v>-53.057317381074</v>
      </c>
      <c r="AO666" s="31">
        <f t="shared" si="395"/>
        <v>-89.980622288492427</v>
      </c>
      <c r="AP666" s="30">
        <f t="shared" si="411"/>
        <v>23.609121289162623</v>
      </c>
      <c r="AQ666" s="30">
        <f t="shared" si="412"/>
        <v>-26.68237036067254</v>
      </c>
      <c r="AR666" s="31">
        <f t="shared" si="396"/>
        <v>-46.506296690051087</v>
      </c>
      <c r="AS666" s="33">
        <f t="shared" si="397"/>
        <v>-180.47931826456175</v>
      </c>
      <c r="AT666" s="31">
        <f t="shared" si="398"/>
        <v>0.69651973390866029</v>
      </c>
      <c r="AU666" s="31">
        <f t="shared" si="399"/>
        <v>22.640081247394331</v>
      </c>
      <c r="AV666" s="32">
        <f t="shared" si="400"/>
        <v>-1.6214615285171862E-3</v>
      </c>
      <c r="AW666" s="31">
        <f t="shared" si="401"/>
        <v>-1.1070577815117519</v>
      </c>
      <c r="AX666" s="34">
        <f t="shared" si="402"/>
        <v>0.69489827238014312</v>
      </c>
      <c r="AY666" s="35">
        <f t="shared" si="403"/>
        <v>21.533023465882579</v>
      </c>
      <c r="AZ666" s="10">
        <f t="shared" si="404"/>
        <v>-45.811398417670944</v>
      </c>
      <c r="BA666" s="10">
        <f t="shared" si="405"/>
        <v>-158.94629479867916</v>
      </c>
      <c r="BB666" s="10">
        <f t="shared" si="406"/>
        <v>21.053705201320838</v>
      </c>
      <c r="BC666" s="48"/>
      <c r="BD666" s="46">
        <f t="shared" si="407"/>
        <v>-46</v>
      </c>
      <c r="BE666" s="46">
        <f t="shared" si="408"/>
        <v>-159</v>
      </c>
      <c r="BF666" s="46">
        <f t="shared" si="409"/>
        <v>21</v>
      </c>
    </row>
    <row r="667" spans="22:58" x14ac:dyDescent="0.2">
      <c r="V667" s="29">
        <v>7.6300000000001003</v>
      </c>
      <c r="W667" s="38">
        <f t="shared" si="379"/>
        <v>426579518.80169189</v>
      </c>
      <c r="X667" s="30">
        <f t="shared" si="413"/>
        <v>-0.43247621687911453</v>
      </c>
      <c r="Y667" s="31">
        <f t="shared" si="380"/>
        <v>-106.57640104691185</v>
      </c>
      <c r="Z667" s="31">
        <f t="shared" si="381"/>
        <v>-89.999731278397917</v>
      </c>
      <c r="AA667" s="31">
        <f t="shared" si="382"/>
        <v>75.599838191766423</v>
      </c>
      <c r="AB667" s="31">
        <f t="shared" si="383"/>
        <v>-89.990491090264712</v>
      </c>
      <c r="AC667" s="31">
        <f t="shared" si="384"/>
        <v>41.233293421208643</v>
      </c>
      <c r="AD667" s="31">
        <f t="shared" si="385"/>
        <v>89.502877511015171</v>
      </c>
      <c r="AE667" s="31">
        <f t="shared" si="386"/>
        <v>9.8242543491841019</v>
      </c>
      <c r="AF667" s="31">
        <f t="shared" si="387"/>
        <v>-90.487344857647443</v>
      </c>
      <c r="AG667" s="31">
        <f t="shared" si="410"/>
        <v>92.110410468749379</v>
      </c>
      <c r="AH667" s="31">
        <f t="shared" si="388"/>
        <v>-175.82530222795103</v>
      </c>
      <c r="AI667" s="31">
        <f t="shared" si="389"/>
        <v>-89.99999990734743</v>
      </c>
      <c r="AJ667" s="31">
        <f t="shared" si="390"/>
        <v>99.80945465674759</v>
      </c>
      <c r="AK667" s="31">
        <f t="shared" si="391"/>
        <v>89.999414334152164</v>
      </c>
      <c r="AL667" s="32">
        <f t="shared" si="392"/>
        <v>-69.351880254879475</v>
      </c>
      <c r="AM667" s="31">
        <f t="shared" si="393"/>
        <v>-89.980477805826993</v>
      </c>
      <c r="AN667" s="31">
        <f t="shared" si="394"/>
        <v>-53.257317357333534</v>
      </c>
      <c r="AO667" s="31">
        <f t="shared" si="395"/>
        <v>-89.98106337902226</v>
      </c>
      <c r="AP667" s="30">
        <f t="shared" si="411"/>
        <v>23.609121289162623</v>
      </c>
      <c r="AQ667" s="30">
        <f t="shared" si="412"/>
        <v>-26.68237036067254</v>
      </c>
      <c r="AR667" s="31">
        <f t="shared" si="396"/>
        <v>-46.506312079659352</v>
      </c>
      <c r="AS667" s="33">
        <f t="shared" si="397"/>
        <v>-180.46840823666969</v>
      </c>
      <c r="AT667" s="31">
        <f t="shared" si="398"/>
        <v>0.72674323667925722</v>
      </c>
      <c r="AU667" s="31">
        <f t="shared" si="399"/>
        <v>23.112590061325427</v>
      </c>
      <c r="AV667" s="32">
        <f t="shared" si="400"/>
        <v>-1.6978637204331775E-3</v>
      </c>
      <c r="AW667" s="31">
        <f t="shared" si="401"/>
        <v>-1.1328378264556573</v>
      </c>
      <c r="AX667" s="34">
        <f t="shared" si="402"/>
        <v>0.7250453729588241</v>
      </c>
      <c r="AY667" s="35">
        <f t="shared" si="403"/>
        <v>21.979752234869771</v>
      </c>
      <c r="AZ667" s="10">
        <f t="shared" si="404"/>
        <v>-45.781266706700528</v>
      </c>
      <c r="BA667" s="10">
        <f t="shared" si="405"/>
        <v>-158.48865600179991</v>
      </c>
      <c r="BB667" s="10">
        <f t="shared" si="406"/>
        <v>21.51134399820009</v>
      </c>
      <c r="BC667" s="37"/>
      <c r="BD667" s="46">
        <f t="shared" si="407"/>
        <v>-46</v>
      </c>
      <c r="BE667" s="46">
        <f t="shared" si="408"/>
        <v>-158</v>
      </c>
      <c r="BF667" s="46">
        <f t="shared" si="409"/>
        <v>22</v>
      </c>
    </row>
    <row r="668" spans="22:58" x14ac:dyDescent="0.2">
      <c r="V668" s="29">
        <v>7.6400000000001</v>
      </c>
      <c r="W668" s="38">
        <f t="shared" si="379"/>
        <v>436515832.24026746</v>
      </c>
      <c r="X668" s="30">
        <f t="shared" si="413"/>
        <v>-0.43247621687911453</v>
      </c>
      <c r="Y668" s="31">
        <f t="shared" si="380"/>
        <v>-106.77640104690755</v>
      </c>
      <c r="Z668" s="31">
        <f t="shared" si="381"/>
        <v>-89.99973739524836</v>
      </c>
      <c r="AA668" s="31">
        <f t="shared" si="382"/>
        <v>75.799838186382672</v>
      </c>
      <c r="AB668" s="31">
        <f t="shared" si="383"/>
        <v>-89.990707539472126</v>
      </c>
      <c r="AC668" s="31">
        <f t="shared" si="384"/>
        <v>41.433278706903266</v>
      </c>
      <c r="AD668" s="31">
        <f t="shared" si="385"/>
        <v>89.514192851731323</v>
      </c>
      <c r="AE668" s="31">
        <f t="shared" si="386"/>
        <v>10.024239629499277</v>
      </c>
      <c r="AF668" s="31">
        <f t="shared" si="387"/>
        <v>-90.476252082989149</v>
      </c>
      <c r="AG668" s="31">
        <f t="shared" si="410"/>
        <v>92.110410468749379</v>
      </c>
      <c r="AH668" s="31">
        <f t="shared" si="388"/>
        <v>-176.02530222795104</v>
      </c>
      <c r="AI668" s="31">
        <f t="shared" si="389"/>
        <v>-89.999999909456449</v>
      </c>
      <c r="AJ668" s="31">
        <f t="shared" si="390"/>
        <v>100.00945465672716</v>
      </c>
      <c r="AK668" s="31">
        <f t="shared" si="391"/>
        <v>89.999427665534455</v>
      </c>
      <c r="AL668" s="32">
        <f t="shared" si="392"/>
        <v>-69.551880232187088</v>
      </c>
      <c r="AM668" s="31">
        <f t="shared" si="393"/>
        <v>-89.980922185186174</v>
      </c>
      <c r="AN668" s="31">
        <f t="shared" si="394"/>
        <v>-53.457317334661596</v>
      </c>
      <c r="AO668" s="31">
        <f t="shared" si="395"/>
        <v>-89.981494429108167</v>
      </c>
      <c r="AP668" s="30">
        <f t="shared" si="411"/>
        <v>23.609121289162623</v>
      </c>
      <c r="AQ668" s="30">
        <f t="shared" si="412"/>
        <v>-26.68237036067254</v>
      </c>
      <c r="AR668" s="31">
        <f t="shared" si="396"/>
        <v>-46.506326776672239</v>
      </c>
      <c r="AS668" s="33">
        <f t="shared" si="397"/>
        <v>-180.45774651209732</v>
      </c>
      <c r="AT668" s="31">
        <f t="shared" si="398"/>
        <v>0.75816730037441427</v>
      </c>
      <c r="AU668" s="31">
        <f t="shared" si="399"/>
        <v>23.592685627391546</v>
      </c>
      <c r="AV668" s="32">
        <f t="shared" si="400"/>
        <v>-1.7778651961525371E-3</v>
      </c>
      <c r="AW668" s="31">
        <f t="shared" si="401"/>
        <v>-1.1592178908088138</v>
      </c>
      <c r="AX668" s="34">
        <f t="shared" si="402"/>
        <v>0.75638943517826174</v>
      </c>
      <c r="AY668" s="35">
        <f t="shared" si="403"/>
        <v>22.433467736582731</v>
      </c>
      <c r="AZ668" s="10">
        <f t="shared" si="404"/>
        <v>-45.749937341493975</v>
      </c>
      <c r="BA668" s="10">
        <f t="shared" si="405"/>
        <v>-158.02427877551457</v>
      </c>
      <c r="BB668" s="10">
        <f t="shared" si="406"/>
        <v>21.975721224485426</v>
      </c>
      <c r="BC668" s="37"/>
      <c r="BD668" s="46">
        <f t="shared" si="407"/>
        <v>-46</v>
      </c>
      <c r="BE668" s="46">
        <f t="shared" si="408"/>
        <v>-158</v>
      </c>
      <c r="BF668" s="46">
        <f t="shared" si="409"/>
        <v>22</v>
      </c>
    </row>
    <row r="669" spans="22:58" x14ac:dyDescent="0.2">
      <c r="V669" s="29">
        <v>7.6500000000000998</v>
      </c>
      <c r="W669" s="36">
        <f t="shared" si="379"/>
        <v>446683592.15106696</v>
      </c>
      <c r="X669" s="30">
        <f t="shared" si="413"/>
        <v>-0.43247621687911453</v>
      </c>
      <c r="Y669" s="31">
        <f t="shared" si="380"/>
        <v>-106.97640104690345</v>
      </c>
      <c r="Z669" s="31">
        <f t="shared" si="381"/>
        <v>-89.999743372862298</v>
      </c>
      <c r="AA669" s="31">
        <f t="shared" si="382"/>
        <v>75.99983818124123</v>
      </c>
      <c r="AB669" s="31">
        <f t="shared" si="383"/>
        <v>-89.990919061694314</v>
      </c>
      <c r="AC669" s="31">
        <f t="shared" si="384"/>
        <v>41.633264654804179</v>
      </c>
      <c r="AD669" s="31">
        <f t="shared" si="385"/>
        <v>89.525250660465517</v>
      </c>
      <c r="AE669" s="31">
        <f t="shared" si="386"/>
        <v>10.224225572262853</v>
      </c>
      <c r="AF669" s="31">
        <f t="shared" si="387"/>
        <v>-90.465411774091095</v>
      </c>
      <c r="AG669" s="31">
        <f t="shared" si="410"/>
        <v>92.110410468749379</v>
      </c>
      <c r="AH669" s="31">
        <f t="shared" si="388"/>
        <v>-176.22530222795103</v>
      </c>
      <c r="AI669" s="31">
        <f t="shared" si="389"/>
        <v>-89.999999911517477</v>
      </c>
      <c r="AJ669" s="31">
        <f t="shared" si="390"/>
        <v>100.20945465670765</v>
      </c>
      <c r="AK669" s="31">
        <f t="shared" si="391"/>
        <v>89.99944069345743</v>
      </c>
      <c r="AL669" s="32">
        <f t="shared" si="392"/>
        <v>-69.75188021051602</v>
      </c>
      <c r="AM669" s="31">
        <f t="shared" si="393"/>
        <v>-89.981356449238419</v>
      </c>
      <c r="AN669" s="31">
        <f t="shared" si="394"/>
        <v>-53.657317313010026</v>
      </c>
      <c r="AO669" s="31">
        <f t="shared" si="395"/>
        <v>-89.981915667298466</v>
      </c>
      <c r="AP669" s="30">
        <f t="shared" si="411"/>
        <v>23.609121289162623</v>
      </c>
      <c r="AQ669" s="30">
        <f t="shared" si="412"/>
        <v>-26.68237036067254</v>
      </c>
      <c r="AR669" s="31">
        <f t="shared" si="396"/>
        <v>-46.506340812257093</v>
      </c>
      <c r="AS669" s="33">
        <f t="shared" si="397"/>
        <v>-180.44732744138958</v>
      </c>
      <c r="AT669" s="31">
        <f t="shared" si="398"/>
        <v>0.79083043870117331</v>
      </c>
      <c r="AU669" s="31">
        <f t="shared" si="399"/>
        <v>24.080352771409952</v>
      </c>
      <c r="AV669" s="32">
        <f t="shared" si="400"/>
        <v>-1.8616354457692197E-3</v>
      </c>
      <c r="AW669" s="31">
        <f t="shared" si="401"/>
        <v>-1.1862119168673151</v>
      </c>
      <c r="AX669" s="34">
        <f t="shared" si="402"/>
        <v>0.78896880325540408</v>
      </c>
      <c r="AY669" s="35">
        <f t="shared" si="403"/>
        <v>22.894140854542638</v>
      </c>
      <c r="AZ669" s="10">
        <f t="shared" si="404"/>
        <v>-45.717372009001693</v>
      </c>
      <c r="BA669" s="10">
        <f t="shared" si="405"/>
        <v>-157.55318658684695</v>
      </c>
      <c r="BB669" s="10">
        <f t="shared" si="406"/>
        <v>22.446813413153052</v>
      </c>
      <c r="BC669" s="48"/>
      <c r="BD669" s="46">
        <f t="shared" si="407"/>
        <v>-46</v>
      </c>
      <c r="BE669" s="46">
        <f t="shared" si="408"/>
        <v>-158</v>
      </c>
      <c r="BF669" s="46">
        <f t="shared" si="409"/>
        <v>22</v>
      </c>
    </row>
    <row r="670" spans="22:58" x14ac:dyDescent="0.2">
      <c r="V670" s="29">
        <v>7.6600000000000996</v>
      </c>
      <c r="W670" s="38">
        <f t="shared" si="379"/>
        <v>457088189.61498129</v>
      </c>
      <c r="X670" s="30">
        <f t="shared" si="413"/>
        <v>-0.43247621687911453</v>
      </c>
      <c r="Y670" s="31">
        <f t="shared" si="380"/>
        <v>-107.17640104689954</v>
      </c>
      <c r="Z670" s="31">
        <f t="shared" si="381"/>
        <v>-89.999749214409135</v>
      </c>
      <c r="AA670" s="31">
        <f t="shared" si="382"/>
        <v>76.199838176331198</v>
      </c>
      <c r="AB670" s="31">
        <f t="shared" si="383"/>
        <v>-89.991125769083126</v>
      </c>
      <c r="AC670" s="31">
        <f t="shared" si="384"/>
        <v>41.833251235111305</v>
      </c>
      <c r="AD670" s="31">
        <f t="shared" si="385"/>
        <v>89.536056796917421</v>
      </c>
      <c r="AE670" s="31">
        <f t="shared" si="386"/>
        <v>10.424212147663852</v>
      </c>
      <c r="AF670" s="31">
        <f t="shared" si="387"/>
        <v>-90.45481818657484</v>
      </c>
      <c r="AG670" s="31">
        <f t="shared" si="410"/>
        <v>92.110410468749379</v>
      </c>
      <c r="AH670" s="31">
        <f t="shared" si="388"/>
        <v>-176.42530222795102</v>
      </c>
      <c r="AI670" s="31">
        <f t="shared" si="389"/>
        <v>-89.999999913531582</v>
      </c>
      <c r="AJ670" s="31">
        <f t="shared" si="390"/>
        <v>100.40945465668904</v>
      </c>
      <c r="AK670" s="31">
        <f t="shared" si="391"/>
        <v>89.999453424828673</v>
      </c>
      <c r="AL670" s="32">
        <f t="shared" si="392"/>
        <v>-69.951880189820315</v>
      </c>
      <c r="AM670" s="31">
        <f t="shared" si="393"/>
        <v>-89.981780828236055</v>
      </c>
      <c r="AN670" s="31">
        <f t="shared" si="394"/>
        <v>-53.857317292332922</v>
      </c>
      <c r="AO670" s="31">
        <f t="shared" si="395"/>
        <v>-89.982327316938964</v>
      </c>
      <c r="AP670" s="30">
        <f t="shared" si="411"/>
        <v>23.609121289162623</v>
      </c>
      <c r="AQ670" s="30">
        <f t="shared" si="412"/>
        <v>-26.68237036067254</v>
      </c>
      <c r="AR670" s="31">
        <f t="shared" si="396"/>
        <v>-46.506354216178991</v>
      </c>
      <c r="AS670" s="33">
        <f t="shared" si="397"/>
        <v>-180.43714550351382</v>
      </c>
      <c r="AT670" s="31">
        <f t="shared" si="398"/>
        <v>0.82477167129476125</v>
      </c>
      <c r="AU670" s="31">
        <f t="shared" si="399"/>
        <v>24.575567372994698</v>
      </c>
      <c r="AV670" s="32">
        <f t="shared" si="400"/>
        <v>-1.9493519338028653E-3</v>
      </c>
      <c r="AW670" s="31">
        <f t="shared" si="401"/>
        <v>-1.2138341692591543</v>
      </c>
      <c r="AX670" s="34">
        <f t="shared" si="402"/>
        <v>0.8228223193609584</v>
      </c>
      <c r="AY670" s="35">
        <f t="shared" si="403"/>
        <v>23.361733203735543</v>
      </c>
      <c r="AZ670" s="10">
        <f t="shared" si="404"/>
        <v>-45.683531896818032</v>
      </c>
      <c r="BA670" s="10">
        <f t="shared" si="405"/>
        <v>-157.07541229977826</v>
      </c>
      <c r="BB670" s="10">
        <f t="shared" si="406"/>
        <v>22.924587700221736</v>
      </c>
      <c r="BC670" s="37"/>
      <c r="BD670" s="46">
        <f t="shared" si="407"/>
        <v>-46</v>
      </c>
      <c r="BE670" s="46">
        <f t="shared" si="408"/>
        <v>-157</v>
      </c>
      <c r="BF670" s="46">
        <f t="shared" si="409"/>
        <v>23</v>
      </c>
    </row>
    <row r="671" spans="22:58" x14ac:dyDescent="0.2">
      <c r="V671" s="29">
        <v>7.6700000000001003</v>
      </c>
      <c r="W671" s="38">
        <f t="shared" si="379"/>
        <v>467735141.28730685</v>
      </c>
      <c r="X671" s="30">
        <f t="shared" si="413"/>
        <v>-0.43247621687911453</v>
      </c>
      <c r="Y671" s="31">
        <f t="shared" si="380"/>
        <v>-107.37640104689578</v>
      </c>
      <c r="Z671" s="31">
        <f t="shared" si="381"/>
        <v>-89.999754922986128</v>
      </c>
      <c r="AA671" s="31">
        <f t="shared" si="382"/>
        <v>76.399838171642159</v>
      </c>
      <c r="AB671" s="31">
        <f t="shared" si="383"/>
        <v>-89.991327771237565</v>
      </c>
      <c r="AC671" s="31">
        <f t="shared" si="384"/>
        <v>42.033238419365375</v>
      </c>
      <c r="AD671" s="31">
        <f t="shared" si="385"/>
        <v>89.546616987566793</v>
      </c>
      <c r="AE671" s="31">
        <f t="shared" si="386"/>
        <v>10.624199327232645</v>
      </c>
      <c r="AF671" s="31">
        <f t="shared" si="387"/>
        <v>-90.444465706656885</v>
      </c>
      <c r="AG671" s="31">
        <f t="shared" si="410"/>
        <v>92.110410468749379</v>
      </c>
      <c r="AH671" s="31">
        <f t="shared" si="388"/>
        <v>-176.62530222795101</v>
      </c>
      <c r="AI671" s="31">
        <f t="shared" si="389"/>
        <v>-89.999999915499856</v>
      </c>
      <c r="AJ671" s="31">
        <f t="shared" si="390"/>
        <v>100.60945465667125</v>
      </c>
      <c r="AK671" s="31">
        <f t="shared" si="391"/>
        <v>89.999465866398538</v>
      </c>
      <c r="AL671" s="32">
        <f t="shared" si="392"/>
        <v>-70.151880170056046</v>
      </c>
      <c r="AM671" s="31">
        <f t="shared" si="393"/>
        <v>-89.982195547190287</v>
      </c>
      <c r="AN671" s="31">
        <f t="shared" si="394"/>
        <v>-54.057317272586431</v>
      </c>
      <c r="AO671" s="31">
        <f t="shared" si="395"/>
        <v>-89.982729596291605</v>
      </c>
      <c r="AP671" s="30">
        <f t="shared" si="411"/>
        <v>23.609121289162623</v>
      </c>
      <c r="AQ671" s="30">
        <f t="shared" si="412"/>
        <v>-26.68237036067254</v>
      </c>
      <c r="AR671" s="31">
        <f t="shared" si="396"/>
        <v>-46.506367016863706</v>
      </c>
      <c r="AS671" s="33">
        <f t="shared" si="397"/>
        <v>-180.42719530294849</v>
      </c>
      <c r="AT671" s="31">
        <f t="shared" si="398"/>
        <v>0.86003047075970118</v>
      </c>
      <c r="AU671" s="31">
        <f t="shared" si="399"/>
        <v>25.078295987489192</v>
      </c>
      <c r="AV671" s="32">
        <f t="shared" si="400"/>
        <v>-2.041200473736347E-3</v>
      </c>
      <c r="AW671" s="31">
        <f t="shared" si="401"/>
        <v>-1.242099242279084</v>
      </c>
      <c r="AX671" s="34">
        <f t="shared" si="402"/>
        <v>0.85798927028596483</v>
      </c>
      <c r="AY671" s="35">
        <f t="shared" si="403"/>
        <v>23.836196745210106</v>
      </c>
      <c r="AZ671" s="10">
        <f t="shared" si="404"/>
        <v>-45.648377746577744</v>
      </c>
      <c r="BA671" s="10">
        <f t="shared" si="405"/>
        <v>-156.59099855773837</v>
      </c>
      <c r="BB671" s="10">
        <f t="shared" si="406"/>
        <v>23.409001442261626</v>
      </c>
      <c r="BC671" s="37"/>
      <c r="BD671" s="46">
        <f t="shared" si="407"/>
        <v>-46</v>
      </c>
      <c r="BE671" s="46">
        <f t="shared" si="408"/>
        <v>-157</v>
      </c>
      <c r="BF671" s="46">
        <f t="shared" si="409"/>
        <v>23</v>
      </c>
    </row>
    <row r="672" spans="22:58" x14ac:dyDescent="0.2">
      <c r="V672" s="29">
        <v>7.6800000000001001</v>
      </c>
      <c r="W672" s="36">
        <f t="shared" si="379"/>
        <v>478630092.3227495</v>
      </c>
      <c r="X672" s="30">
        <f t="shared" si="413"/>
        <v>-0.43247621687911453</v>
      </c>
      <c r="Y672" s="31">
        <f t="shared" si="380"/>
        <v>-107.57640104689222</v>
      </c>
      <c r="Z672" s="31">
        <f t="shared" si="381"/>
        <v>-89.999760501620045</v>
      </c>
      <c r="AA672" s="31">
        <f t="shared" si="382"/>
        <v>76.599838167164151</v>
      </c>
      <c r="AB672" s="31">
        <f t="shared" si="383"/>
        <v>-89.991525175261799</v>
      </c>
      <c r="AC672" s="31">
        <f t="shared" si="384"/>
        <v>42.233226180387732</v>
      </c>
      <c r="AD672" s="31">
        <f t="shared" si="385"/>
        <v>89.556936828694973</v>
      </c>
      <c r="AE672" s="31">
        <f t="shared" si="386"/>
        <v>10.824187083780558</v>
      </c>
      <c r="AF672" s="31">
        <f t="shared" si="387"/>
        <v>-90.434348848186858</v>
      </c>
      <c r="AG672" s="31">
        <f t="shared" si="410"/>
        <v>92.110410468749379</v>
      </c>
      <c r="AH672" s="31">
        <f t="shared" si="388"/>
        <v>-176.825302227951</v>
      </c>
      <c r="AI672" s="31">
        <f t="shared" si="389"/>
        <v>-89.99999991742331</v>
      </c>
      <c r="AJ672" s="31">
        <f t="shared" si="390"/>
        <v>100.80945465665425</v>
      </c>
      <c r="AK672" s="31">
        <f t="shared" si="391"/>
        <v>89.999478024763675</v>
      </c>
      <c r="AL672" s="32">
        <f t="shared" si="392"/>
        <v>-70.351880151181348</v>
      </c>
      <c r="AM672" s="31">
        <f t="shared" si="393"/>
        <v>-89.982600825990403</v>
      </c>
      <c r="AN672" s="31">
        <f t="shared" si="394"/>
        <v>-54.257317253728715</v>
      </c>
      <c r="AO672" s="31">
        <f t="shared" si="395"/>
        <v>-89.983122718650037</v>
      </c>
      <c r="AP672" s="30">
        <f t="shared" si="411"/>
        <v>23.609121289162623</v>
      </c>
      <c r="AQ672" s="30">
        <f t="shared" si="412"/>
        <v>-26.68237036067254</v>
      </c>
      <c r="AR672" s="31">
        <f t="shared" si="396"/>
        <v>-46.506379241458077</v>
      </c>
      <c r="AS672" s="33">
        <f t="shared" si="397"/>
        <v>-180.41747156683689</v>
      </c>
      <c r="AT672" s="31">
        <f t="shared" si="398"/>
        <v>0.8966467048191995</v>
      </c>
      <c r="AU672" s="31">
        <f t="shared" si="399"/>
        <v>25.58849547783749</v>
      </c>
      <c r="AV672" s="32">
        <f t="shared" si="400"/>
        <v>-2.1373756200682801E-3</v>
      </c>
      <c r="AW672" s="31">
        <f t="shared" si="401"/>
        <v>-1.2710220673819694</v>
      </c>
      <c r="AX672" s="34">
        <f t="shared" si="402"/>
        <v>0.89450932919913118</v>
      </c>
      <c r="AY672" s="35">
        <f t="shared" si="403"/>
        <v>24.31747341045552</v>
      </c>
      <c r="AZ672" s="10">
        <f t="shared" si="404"/>
        <v>-45.611869912258946</v>
      </c>
      <c r="BA672" s="10">
        <f t="shared" si="405"/>
        <v>-156.09999815638139</v>
      </c>
      <c r="BB672" s="10">
        <f t="shared" si="406"/>
        <v>23.900001843618611</v>
      </c>
      <c r="BC672" s="48"/>
      <c r="BD672" s="46">
        <f t="shared" si="407"/>
        <v>-46</v>
      </c>
      <c r="BE672" s="46">
        <f t="shared" si="408"/>
        <v>-156</v>
      </c>
      <c r="BF672" s="46">
        <f t="shared" si="409"/>
        <v>24</v>
      </c>
    </row>
    <row r="673" spans="22:58" x14ac:dyDescent="0.2">
      <c r="V673" s="29">
        <v>7.6900000000000999</v>
      </c>
      <c r="W673" s="38">
        <f t="shared" si="379"/>
        <v>489778819.36855984</v>
      </c>
      <c r="X673" s="30">
        <f t="shared" si="413"/>
        <v>-0.43247621687911453</v>
      </c>
      <c r="Y673" s="31">
        <f t="shared" si="380"/>
        <v>-107.77640104688879</v>
      </c>
      <c r="Z673" s="31">
        <f t="shared" si="381"/>
        <v>-89.999765953268749</v>
      </c>
      <c r="AA673" s="31">
        <f t="shared" si="382"/>
        <v>76.799838162887681</v>
      </c>
      <c r="AB673" s="31">
        <f t="shared" si="383"/>
        <v>-89.991718085822029</v>
      </c>
      <c r="AC673" s="31">
        <f t="shared" si="384"/>
        <v>42.433214492222632</v>
      </c>
      <c r="AD673" s="31">
        <f t="shared" si="385"/>
        <v>89.567021789338469</v>
      </c>
      <c r="AE673" s="31">
        <f t="shared" si="386"/>
        <v>11.024175391342411</v>
      </c>
      <c r="AF673" s="31">
        <f t="shared" si="387"/>
        <v>-90.42446224975231</v>
      </c>
      <c r="AG673" s="31">
        <f t="shared" si="410"/>
        <v>92.110410468749379</v>
      </c>
      <c r="AH673" s="31">
        <f t="shared" si="388"/>
        <v>-177.02530222795102</v>
      </c>
      <c r="AI673" s="31">
        <f t="shared" si="389"/>
        <v>-89.999999919302979</v>
      </c>
      <c r="AJ673" s="31">
        <f t="shared" si="390"/>
        <v>101.00945465663804</v>
      </c>
      <c r="AK673" s="31">
        <f t="shared" si="391"/>
        <v>89.999489906370655</v>
      </c>
      <c r="AL673" s="32">
        <f t="shared" si="392"/>
        <v>-70.551880133156132</v>
      </c>
      <c r="AM673" s="31">
        <f t="shared" si="393"/>
        <v>-89.9829968795204</v>
      </c>
      <c r="AN673" s="31">
        <f t="shared" si="394"/>
        <v>-54.457317235719728</v>
      </c>
      <c r="AO673" s="31">
        <f t="shared" si="395"/>
        <v>-89.983506892452723</v>
      </c>
      <c r="AP673" s="30">
        <f t="shared" si="411"/>
        <v>23.609121289162623</v>
      </c>
      <c r="AQ673" s="30">
        <f t="shared" si="412"/>
        <v>-26.68237036067254</v>
      </c>
      <c r="AR673" s="31">
        <f t="shared" si="396"/>
        <v>-46.506390915887238</v>
      </c>
      <c r="AS673" s="33">
        <f t="shared" si="397"/>
        <v>-180.40796914220505</v>
      </c>
      <c r="AT673" s="31">
        <f t="shared" si="398"/>
        <v>0.93466057351933762</v>
      </c>
      <c r="AU673" s="31">
        <f t="shared" si="399"/>
        <v>26.106112659073382</v>
      </c>
      <c r="AV673" s="32">
        <f t="shared" si="400"/>
        <v>-2.2380810787157352E-3</v>
      </c>
      <c r="AW673" s="31">
        <f t="shared" si="401"/>
        <v>-1.3006179208374469</v>
      </c>
      <c r="AX673" s="34">
        <f t="shared" si="402"/>
        <v>0.93242249244062192</v>
      </c>
      <c r="AY673" s="35">
        <f t="shared" si="403"/>
        <v>24.805494738235936</v>
      </c>
      <c r="AZ673" s="10">
        <f t="shared" si="404"/>
        <v>-45.573968423446615</v>
      </c>
      <c r="BA673" s="10">
        <f t="shared" si="405"/>
        <v>-155.6024744039691</v>
      </c>
      <c r="BB673" s="10">
        <f t="shared" si="406"/>
        <v>24.397525596030903</v>
      </c>
      <c r="BC673" s="37"/>
      <c r="BD673" s="46">
        <f t="shared" si="407"/>
        <v>-46</v>
      </c>
      <c r="BE673" s="46">
        <f t="shared" si="408"/>
        <v>-156</v>
      </c>
      <c r="BF673" s="46">
        <f t="shared" si="409"/>
        <v>24</v>
      </c>
    </row>
    <row r="674" spans="22:58" x14ac:dyDescent="0.2">
      <c r="V674" s="29">
        <v>7.7000000000000997</v>
      </c>
      <c r="W674" s="38">
        <f t="shared" si="379"/>
        <v>501187233.62738854</v>
      </c>
      <c r="X674" s="30">
        <f t="shared" si="413"/>
        <v>-0.43247621687911453</v>
      </c>
      <c r="Y674" s="31">
        <f t="shared" si="380"/>
        <v>-107.97640104688553</v>
      </c>
      <c r="Z674" s="31">
        <f t="shared" si="381"/>
        <v>-89.99977128082277</v>
      </c>
      <c r="AA674" s="31">
        <f t="shared" si="382"/>
        <v>76.999838158803698</v>
      </c>
      <c r="AB674" s="31">
        <f t="shared" si="383"/>
        <v>-89.991906605201976</v>
      </c>
      <c r="AC674" s="31">
        <f t="shared" si="384"/>
        <v>42.633203330082239</v>
      </c>
      <c r="AD674" s="31">
        <f t="shared" si="385"/>
        <v>89.576877214175894</v>
      </c>
      <c r="AE674" s="31">
        <f t="shared" si="386"/>
        <v>11.224164225121299</v>
      </c>
      <c r="AF674" s="31">
        <f t="shared" si="387"/>
        <v>-90.414800671848852</v>
      </c>
      <c r="AG674" s="31">
        <f t="shared" si="410"/>
        <v>92.110410468749379</v>
      </c>
      <c r="AH674" s="31">
        <f t="shared" si="388"/>
        <v>-177.225302227951</v>
      </c>
      <c r="AI674" s="31">
        <f t="shared" si="389"/>
        <v>-89.99999992113986</v>
      </c>
      <c r="AJ674" s="31">
        <f t="shared" si="390"/>
        <v>101.20945465662254</v>
      </c>
      <c r="AK674" s="31">
        <f t="shared" si="391"/>
        <v>89.999501517519235</v>
      </c>
      <c r="AL674" s="32">
        <f t="shared" si="392"/>
        <v>-70.751880115942186</v>
      </c>
      <c r="AM674" s="31">
        <f t="shared" si="393"/>
        <v>-89.983383917772997</v>
      </c>
      <c r="AN674" s="31">
        <f t="shared" si="394"/>
        <v>-54.657317218521271</v>
      </c>
      <c r="AO674" s="31">
        <f t="shared" si="395"/>
        <v>-89.983882321393622</v>
      </c>
      <c r="AP674" s="30">
        <f t="shared" si="411"/>
        <v>23.609121289162623</v>
      </c>
      <c r="AQ674" s="30">
        <f t="shared" si="412"/>
        <v>-26.68237036067254</v>
      </c>
      <c r="AR674" s="31">
        <f t="shared" si="396"/>
        <v>-46.506402064909892</v>
      </c>
      <c r="AS674" s="33">
        <f t="shared" si="397"/>
        <v>-180.39868299324246</v>
      </c>
      <c r="AT674" s="31">
        <f t="shared" si="398"/>
        <v>0.97411254146719561</v>
      </c>
      <c r="AU674" s="31">
        <f t="shared" si="399"/>
        <v>26.631083958239245</v>
      </c>
      <c r="AV674" s="32">
        <f t="shared" si="400"/>
        <v>-2.343530136611175E-3</v>
      </c>
      <c r="AW674" s="31">
        <f t="shared" si="401"/>
        <v>-1.3309024315487092</v>
      </c>
      <c r="AX674" s="34">
        <f t="shared" si="402"/>
        <v>0.97176901133058446</v>
      </c>
      <c r="AY674" s="35">
        <f t="shared" si="403"/>
        <v>25.300181526690537</v>
      </c>
      <c r="AZ674" s="10">
        <f t="shared" si="404"/>
        <v>-45.534633053579306</v>
      </c>
      <c r="BA674" s="10">
        <f t="shared" si="405"/>
        <v>-155.09850146655191</v>
      </c>
      <c r="BB674" s="10">
        <f t="shared" si="406"/>
        <v>24.901498533448091</v>
      </c>
      <c r="BC674" s="37"/>
      <c r="BD674" s="46">
        <f t="shared" si="407"/>
        <v>-46</v>
      </c>
      <c r="BE674" s="46">
        <f t="shared" si="408"/>
        <v>-155</v>
      </c>
      <c r="BF674" s="46">
        <f t="shared" si="409"/>
        <v>25</v>
      </c>
    </row>
    <row r="675" spans="22:58" x14ac:dyDescent="0.2">
      <c r="V675" s="29">
        <v>7.7100000000001003</v>
      </c>
      <c r="W675" s="36">
        <f t="shared" si="379"/>
        <v>512861383.99148375</v>
      </c>
      <c r="X675" s="30">
        <f t="shared" si="413"/>
        <v>-0.43247621687911453</v>
      </c>
      <c r="Y675" s="31">
        <f t="shared" si="380"/>
        <v>-108.1764010468824</v>
      </c>
      <c r="Z675" s="31">
        <f t="shared" si="381"/>
        <v>-89.999776487106871</v>
      </c>
      <c r="AA675" s="31">
        <f t="shared" si="382"/>
        <v>77.199838154903517</v>
      </c>
      <c r="AB675" s="31">
        <f t="shared" si="383"/>
        <v>-89.992090833357125</v>
      </c>
      <c r="AC675" s="31">
        <f t="shared" si="384"/>
        <v>42.833192670294153</v>
      </c>
      <c r="AD675" s="31">
        <f t="shared" si="385"/>
        <v>89.586508326349858</v>
      </c>
      <c r="AE675" s="31">
        <f t="shared" si="386"/>
        <v>11.424153561436157</v>
      </c>
      <c r="AF675" s="31">
        <f t="shared" si="387"/>
        <v>-90.405358994114138</v>
      </c>
      <c r="AG675" s="31">
        <f t="shared" si="410"/>
        <v>92.110410468749379</v>
      </c>
      <c r="AH675" s="31">
        <f t="shared" si="388"/>
        <v>-177.42530222795099</v>
      </c>
      <c r="AI675" s="31">
        <f t="shared" si="389"/>
        <v>-89.999999922934947</v>
      </c>
      <c r="AJ675" s="31">
        <f t="shared" si="390"/>
        <v>101.40945465660775</v>
      </c>
      <c r="AK675" s="31">
        <f t="shared" si="391"/>
        <v>89.999512864365798</v>
      </c>
      <c r="AL675" s="32">
        <f t="shared" si="392"/>
        <v>-70.951880099503001</v>
      </c>
      <c r="AM675" s="31">
        <f t="shared" si="393"/>
        <v>-89.98376214596081</v>
      </c>
      <c r="AN675" s="31">
        <f t="shared" si="394"/>
        <v>-54.857317202096866</v>
      </c>
      <c r="AO675" s="31">
        <f t="shared" si="395"/>
        <v>-89.984249204529959</v>
      </c>
      <c r="AP675" s="30">
        <f t="shared" si="411"/>
        <v>23.609121289162623</v>
      </c>
      <c r="AQ675" s="30">
        <f t="shared" si="412"/>
        <v>-26.68237036067254</v>
      </c>
      <c r="AR675" s="31">
        <f t="shared" si="396"/>
        <v>-46.506412712170629</v>
      </c>
      <c r="AS675" s="33">
        <f t="shared" si="397"/>
        <v>-180.38960819864411</v>
      </c>
      <c r="AT675" s="31">
        <f t="shared" si="398"/>
        <v>1.0150432651181376</v>
      </c>
      <c r="AU675" s="31">
        <f t="shared" si="399"/>
        <v>27.163335092663733</v>
      </c>
      <c r="AV675" s="32">
        <f t="shared" si="400"/>
        <v>-2.4539461113639856E-3</v>
      </c>
      <c r="AW675" s="31">
        <f t="shared" si="401"/>
        <v>-1.361891589038229</v>
      </c>
      <c r="AX675" s="34">
        <f t="shared" si="402"/>
        <v>1.0125893190067736</v>
      </c>
      <c r="AY675" s="35">
        <f t="shared" si="403"/>
        <v>25.801443503625503</v>
      </c>
      <c r="AZ675" s="10">
        <f t="shared" si="404"/>
        <v>-45.493823393163858</v>
      </c>
      <c r="BA675" s="10">
        <f t="shared" si="405"/>
        <v>-154.58816469501861</v>
      </c>
      <c r="BB675" s="10">
        <f t="shared" si="406"/>
        <v>25.411835304981395</v>
      </c>
      <c r="BC675" s="48"/>
      <c r="BD675" s="46">
        <f t="shared" si="407"/>
        <v>-45</v>
      </c>
      <c r="BE675" s="46">
        <f t="shared" si="408"/>
        <v>-155</v>
      </c>
      <c r="BF675" s="46">
        <f t="shared" si="409"/>
        <v>25</v>
      </c>
    </row>
    <row r="676" spans="22:58" x14ac:dyDescent="0.2">
      <c r="V676" s="29">
        <v>7.7200000000001001</v>
      </c>
      <c r="W676" s="38">
        <f t="shared" si="379"/>
        <v>524807460.24989426</v>
      </c>
      <c r="X676" s="30">
        <f t="shared" si="413"/>
        <v>-0.43247621687911453</v>
      </c>
      <c r="Y676" s="31">
        <f t="shared" si="380"/>
        <v>-108.37640104687944</v>
      </c>
      <c r="Z676" s="31">
        <f t="shared" si="381"/>
        <v>-89.999781574881467</v>
      </c>
      <c r="AA676" s="31">
        <f t="shared" si="382"/>
        <v>77.399838151178869</v>
      </c>
      <c r="AB676" s="31">
        <f t="shared" si="383"/>
        <v>-89.992270867967633</v>
      </c>
      <c r="AC676" s="31">
        <f t="shared" si="384"/>
        <v>43.033182490251122</v>
      </c>
      <c r="AD676" s="31">
        <f t="shared" si="385"/>
        <v>89.595920230225161</v>
      </c>
      <c r="AE676" s="31">
        <f t="shared" si="386"/>
        <v>11.624143377671444</v>
      </c>
      <c r="AF676" s="31">
        <f t="shared" si="387"/>
        <v>-90.396132212623954</v>
      </c>
      <c r="AG676" s="31">
        <f t="shared" si="410"/>
        <v>92.110410468749379</v>
      </c>
      <c r="AH676" s="31">
        <f t="shared" si="388"/>
        <v>-177.62530222795104</v>
      </c>
      <c r="AI676" s="31">
        <f t="shared" si="389"/>
        <v>-89.999999924689163</v>
      </c>
      <c r="AJ676" s="31">
        <f t="shared" si="390"/>
        <v>101.60945465659361</v>
      </c>
      <c r="AK676" s="31">
        <f t="shared" si="391"/>
        <v>89.999523952926609</v>
      </c>
      <c r="AL676" s="32">
        <f t="shared" si="392"/>
        <v>-71.15188008380369</v>
      </c>
      <c r="AM676" s="31">
        <f t="shared" si="393"/>
        <v>-89.984131764625332</v>
      </c>
      <c r="AN676" s="31">
        <f t="shared" si="394"/>
        <v>-55.057317186411737</v>
      </c>
      <c r="AO676" s="31">
        <f t="shared" si="395"/>
        <v>-89.984607736387886</v>
      </c>
      <c r="AP676" s="30">
        <f t="shared" si="411"/>
        <v>23.609121289162623</v>
      </c>
      <c r="AQ676" s="30">
        <f t="shared" si="412"/>
        <v>-26.68237036067254</v>
      </c>
      <c r="AR676" s="31">
        <f t="shared" si="396"/>
        <v>-46.506422880250213</v>
      </c>
      <c r="AS676" s="33">
        <f t="shared" si="397"/>
        <v>-180.38073994901185</v>
      </c>
      <c r="AT676" s="31">
        <f t="shared" si="398"/>
        <v>1.0574935151667995</v>
      </c>
      <c r="AU676" s="31">
        <f t="shared" si="399"/>
        <v>27.702780769625612</v>
      </c>
      <c r="AV676" s="32">
        <f t="shared" si="400"/>
        <v>-2.5695628219566469E-3</v>
      </c>
      <c r="AW676" s="31">
        <f t="shared" si="401"/>
        <v>-1.3936017516032282</v>
      </c>
      <c r="AX676" s="34">
        <f t="shared" si="402"/>
        <v>1.0549239523448428</v>
      </c>
      <c r="AY676" s="35">
        <f t="shared" si="403"/>
        <v>26.309179018022384</v>
      </c>
      <c r="AZ676" s="10">
        <f t="shared" si="404"/>
        <v>-45.451498927905369</v>
      </c>
      <c r="BA676" s="10">
        <f t="shared" si="405"/>
        <v>-154.07156093098948</v>
      </c>
      <c r="BB676" s="10">
        <f t="shared" si="406"/>
        <v>25.928439069010523</v>
      </c>
      <c r="BC676" s="37"/>
      <c r="BD676" s="46">
        <f t="shared" si="407"/>
        <v>-45</v>
      </c>
      <c r="BE676" s="46">
        <f t="shared" si="408"/>
        <v>-154</v>
      </c>
      <c r="BF676" s="46">
        <f t="shared" si="409"/>
        <v>26</v>
      </c>
    </row>
    <row r="677" spans="22:58" x14ac:dyDescent="0.2">
      <c r="V677" s="29">
        <v>7.7300000000000999</v>
      </c>
      <c r="W677" s="38">
        <f t="shared" si="379"/>
        <v>537031796.37037718</v>
      </c>
      <c r="X677" s="30">
        <f t="shared" si="413"/>
        <v>-0.43247621687911453</v>
      </c>
      <c r="Y677" s="31">
        <f t="shared" si="380"/>
        <v>-108.5764010468766</v>
      </c>
      <c r="Z677" s="31">
        <f t="shared" si="381"/>
        <v>-89.999786546844177</v>
      </c>
      <c r="AA677" s="31">
        <f t="shared" si="382"/>
        <v>77.599838147621867</v>
      </c>
      <c r="AB677" s="31">
        <f t="shared" si="383"/>
        <v>-89.992446804490214</v>
      </c>
      <c r="AC677" s="31">
        <f t="shared" si="384"/>
        <v>43.233172768363239</v>
      </c>
      <c r="AD677" s="31">
        <f t="shared" si="385"/>
        <v>89.605117914084886</v>
      </c>
      <c r="AE677" s="31">
        <f t="shared" si="386"/>
        <v>11.824133652229399</v>
      </c>
      <c r="AF677" s="31">
        <f t="shared" si="387"/>
        <v>-90.387115437249506</v>
      </c>
      <c r="AG677" s="31">
        <f t="shared" si="410"/>
        <v>92.110410468749379</v>
      </c>
      <c r="AH677" s="31">
        <f t="shared" si="388"/>
        <v>-177.82530222795103</v>
      </c>
      <c r="AI677" s="31">
        <f t="shared" si="389"/>
        <v>-89.999999926403447</v>
      </c>
      <c r="AJ677" s="31">
        <f t="shared" si="390"/>
        <v>101.80945465658012</v>
      </c>
      <c r="AK677" s="31">
        <f t="shared" si="391"/>
        <v>89.999534789080954</v>
      </c>
      <c r="AL677" s="32">
        <f t="shared" si="392"/>
        <v>-71.351880068810971</v>
      </c>
      <c r="AM677" s="31">
        <f t="shared" si="393"/>
        <v>-89.984492969743144</v>
      </c>
      <c r="AN677" s="31">
        <f t="shared" si="394"/>
        <v>-55.257317171432504</v>
      </c>
      <c r="AO677" s="31">
        <f t="shared" si="395"/>
        <v>-89.984958107065637</v>
      </c>
      <c r="AP677" s="30">
        <f t="shared" si="411"/>
        <v>23.609121289162623</v>
      </c>
      <c r="AQ677" s="30">
        <f t="shared" si="412"/>
        <v>-26.68237036067254</v>
      </c>
      <c r="AR677" s="31">
        <f t="shared" si="396"/>
        <v>-46.506432590713018</v>
      </c>
      <c r="AS677" s="33">
        <f t="shared" si="397"/>
        <v>-180.37207354431513</v>
      </c>
      <c r="AT677" s="31">
        <f t="shared" si="398"/>
        <v>1.1015040941387353</v>
      </c>
      <c r="AU677" s="31">
        <f t="shared" si="399"/>
        <v>28.249324410507189</v>
      </c>
      <c r="AV677" s="32">
        <f t="shared" si="400"/>
        <v>-2.6906250814191157E-3</v>
      </c>
      <c r="AW677" s="31">
        <f t="shared" si="401"/>
        <v>-1.4260496546436912</v>
      </c>
      <c r="AX677" s="34">
        <f t="shared" si="402"/>
        <v>1.0988134690573161</v>
      </c>
      <c r="AY677" s="35">
        <f t="shared" si="403"/>
        <v>26.823274755863498</v>
      </c>
      <c r="AZ677" s="10">
        <f t="shared" si="404"/>
        <v>-45.407619121655699</v>
      </c>
      <c r="BA677" s="10">
        <f t="shared" si="405"/>
        <v>-153.54879878845162</v>
      </c>
      <c r="BB677" s="10">
        <f t="shared" si="406"/>
        <v>26.45120121154838</v>
      </c>
      <c r="BC677" s="37"/>
      <c r="BD677" s="46">
        <f t="shared" si="407"/>
        <v>-45</v>
      </c>
      <c r="BE677" s="46">
        <f t="shared" si="408"/>
        <v>-154</v>
      </c>
      <c r="BF677" s="46">
        <f t="shared" si="409"/>
        <v>26</v>
      </c>
    </row>
    <row r="678" spans="22:58" x14ac:dyDescent="0.2">
      <c r="V678" s="29">
        <v>7.7400000000000997</v>
      </c>
      <c r="W678" s="36">
        <f t="shared" si="379"/>
        <v>549540873.85775185</v>
      </c>
      <c r="X678" s="30">
        <f t="shared" si="413"/>
        <v>-0.43247621687911453</v>
      </c>
      <c r="Y678" s="31">
        <f t="shared" si="380"/>
        <v>-108.77640104687389</v>
      </c>
      <c r="Z678" s="31">
        <f t="shared" si="381"/>
        <v>-89.9997914056312</v>
      </c>
      <c r="AA678" s="31">
        <f t="shared" si="382"/>
        <v>77.79983814422495</v>
      </c>
      <c r="AB678" s="31">
        <f t="shared" si="383"/>
        <v>-89.992618736208769</v>
      </c>
      <c r="AC678" s="31">
        <f t="shared" si="384"/>
        <v>43.43316348401207</v>
      </c>
      <c r="AD678" s="31">
        <f t="shared" si="385"/>
        <v>89.614106252765481</v>
      </c>
      <c r="AE678" s="31">
        <f t="shared" si="386"/>
        <v>12.024124364484024</v>
      </c>
      <c r="AF678" s="31">
        <f t="shared" si="387"/>
        <v>-90.378303889074488</v>
      </c>
      <c r="AG678" s="31">
        <f t="shared" si="410"/>
        <v>92.110410468749379</v>
      </c>
      <c r="AH678" s="31">
        <f t="shared" si="388"/>
        <v>-178.02530222795102</v>
      </c>
      <c r="AI678" s="31">
        <f t="shared" si="389"/>
        <v>-89.999999928078708</v>
      </c>
      <c r="AJ678" s="31">
        <f t="shared" si="390"/>
        <v>102.00945465656723</v>
      </c>
      <c r="AK678" s="31">
        <f t="shared" si="391"/>
        <v>89.999545378574311</v>
      </c>
      <c r="AL678" s="32">
        <f t="shared" si="392"/>
        <v>-71.55188005449304</v>
      </c>
      <c r="AM678" s="31">
        <f t="shared" si="393"/>
        <v>-89.984845952829858</v>
      </c>
      <c r="AN678" s="31">
        <f t="shared" si="394"/>
        <v>-55.457317157127449</v>
      </c>
      <c r="AO678" s="31">
        <f t="shared" si="395"/>
        <v>-89.985300502334255</v>
      </c>
      <c r="AP678" s="30">
        <f t="shared" si="411"/>
        <v>23.609121289162623</v>
      </c>
      <c r="AQ678" s="30">
        <f t="shared" si="412"/>
        <v>-26.68237036067254</v>
      </c>
      <c r="AR678" s="31">
        <f t="shared" si="396"/>
        <v>-46.506441864153345</v>
      </c>
      <c r="AS678" s="33">
        <f t="shared" si="397"/>
        <v>-180.36360439140873</v>
      </c>
      <c r="AT678" s="31">
        <f t="shared" si="398"/>
        <v>1.1471157493249313</v>
      </c>
      <c r="AU678" s="31">
        <f t="shared" si="399"/>
        <v>28.802857902591423</v>
      </c>
      <c r="AV678" s="32">
        <f t="shared" si="400"/>
        <v>-2.8173892124989221E-3</v>
      </c>
      <c r="AW678" s="31">
        <f t="shared" si="401"/>
        <v>-1.4592524191657053</v>
      </c>
      <c r="AX678" s="34">
        <f t="shared" si="402"/>
        <v>1.1442983601124324</v>
      </c>
      <c r="AY678" s="35">
        <f t="shared" si="403"/>
        <v>27.343605483425719</v>
      </c>
      <c r="AZ678" s="10">
        <f t="shared" si="404"/>
        <v>-45.362143504040915</v>
      </c>
      <c r="BA678" s="10">
        <f t="shared" si="405"/>
        <v>-153.01999890798299</v>
      </c>
      <c r="BB678" s="10">
        <f t="shared" si="406"/>
        <v>26.980001092017005</v>
      </c>
      <c r="BC678" s="48"/>
      <c r="BD678" s="46">
        <f t="shared" si="407"/>
        <v>-45</v>
      </c>
      <c r="BE678" s="46">
        <f t="shared" si="408"/>
        <v>-153</v>
      </c>
      <c r="BF678" s="46">
        <f t="shared" si="409"/>
        <v>27</v>
      </c>
    </row>
    <row r="679" spans="22:58" x14ac:dyDescent="0.2">
      <c r="V679" s="29">
        <v>7.7500000000001004</v>
      </c>
      <c r="W679" s="38">
        <f t="shared" si="379"/>
        <v>562341325.19047928</v>
      </c>
      <c r="X679" s="30">
        <f t="shared" si="413"/>
        <v>-0.43247621687911453</v>
      </c>
      <c r="Y679" s="31">
        <f t="shared" si="380"/>
        <v>-108.97640104687129</v>
      </c>
      <c r="Z679" s="31">
        <f t="shared" si="381"/>
        <v>-89.999796153818735</v>
      </c>
      <c r="AA679" s="31">
        <f t="shared" si="382"/>
        <v>77.999838140980927</v>
      </c>
      <c r="AB679" s="31">
        <f t="shared" si="383"/>
        <v>-89.992786754283713</v>
      </c>
      <c r="AC679" s="31">
        <f t="shared" si="384"/>
        <v>43.63315461750701</v>
      </c>
      <c r="AD679" s="31">
        <f t="shared" si="385"/>
        <v>89.622890010232439</v>
      </c>
      <c r="AE679" s="31">
        <f t="shared" si="386"/>
        <v>12.224115494737539</v>
      </c>
      <c r="AF679" s="31">
        <f t="shared" si="387"/>
        <v>-90.369692897870024</v>
      </c>
      <c r="AG679" s="31">
        <f t="shared" si="410"/>
        <v>92.110410468749379</v>
      </c>
      <c r="AH679" s="31">
        <f t="shared" si="388"/>
        <v>-178.22530222795103</v>
      </c>
      <c r="AI679" s="31">
        <f t="shared" si="389"/>
        <v>-89.999999929715841</v>
      </c>
      <c r="AJ679" s="31">
        <f t="shared" si="390"/>
        <v>102.20945465655493</v>
      </c>
      <c r="AK679" s="31">
        <f t="shared" si="391"/>
        <v>89.999555727021374</v>
      </c>
      <c r="AL679" s="32">
        <f t="shared" si="392"/>
        <v>-71.751880040819515</v>
      </c>
      <c r="AM679" s="31">
        <f t="shared" si="393"/>
        <v>-89.985190901041676</v>
      </c>
      <c r="AN679" s="31">
        <f t="shared" si="394"/>
        <v>-55.657317143466244</v>
      </c>
      <c r="AO679" s="31">
        <f t="shared" si="395"/>
        <v>-89.985635103736143</v>
      </c>
      <c r="AP679" s="30">
        <f t="shared" si="411"/>
        <v>23.609121289162623</v>
      </c>
      <c r="AQ679" s="30">
        <f t="shared" si="412"/>
        <v>-26.68237036067254</v>
      </c>
      <c r="AR679" s="31">
        <f t="shared" si="396"/>
        <v>-46.506450720238618</v>
      </c>
      <c r="AS679" s="33">
        <f t="shared" si="397"/>
        <v>-180.35532800160615</v>
      </c>
      <c r="AT679" s="31">
        <f t="shared" si="398"/>
        <v>1.1943690812492658</v>
      </c>
      <c r="AU679" s="31">
        <f t="shared" si="399"/>
        <v>29.36326138167847</v>
      </c>
      <c r="AV679" s="32">
        <f t="shared" si="400"/>
        <v>-2.9501235874089498E-3</v>
      </c>
      <c r="AW679" s="31">
        <f t="shared" si="401"/>
        <v>-1.4932275604628791</v>
      </c>
      <c r="AX679" s="34">
        <f t="shared" si="402"/>
        <v>1.1914189576618568</v>
      </c>
      <c r="AY679" s="35">
        <f t="shared" si="403"/>
        <v>27.870033821215589</v>
      </c>
      <c r="AZ679" s="10">
        <f t="shared" si="404"/>
        <v>-45.315031762576758</v>
      </c>
      <c r="BA679" s="10">
        <f t="shared" si="405"/>
        <v>-152.48529418039055</v>
      </c>
      <c r="BB679" s="10">
        <f t="shared" si="406"/>
        <v>27.514705819609446</v>
      </c>
      <c r="BC679" s="37"/>
      <c r="BD679" s="46">
        <f t="shared" si="407"/>
        <v>-45</v>
      </c>
      <c r="BE679" s="46">
        <f t="shared" si="408"/>
        <v>-152</v>
      </c>
      <c r="BF679" s="46">
        <f t="shared" si="409"/>
        <v>28</v>
      </c>
    </row>
    <row r="680" spans="22:58" x14ac:dyDescent="0.2">
      <c r="V680" s="29">
        <v>7.7600000000001002</v>
      </c>
      <c r="W680" s="38">
        <f t="shared" si="379"/>
        <v>575439937.33729017</v>
      </c>
      <c r="X680" s="30">
        <f t="shared" si="413"/>
        <v>-0.43247621687911453</v>
      </c>
      <c r="Y680" s="31">
        <f t="shared" si="380"/>
        <v>-109.17640104686882</v>
      </c>
      <c r="Z680" s="31">
        <f t="shared" si="381"/>
        <v>-89.999800793924308</v>
      </c>
      <c r="AA680" s="31">
        <f t="shared" si="382"/>
        <v>78.199838137882892</v>
      </c>
      <c r="AB680" s="31">
        <f t="shared" si="383"/>
        <v>-89.992950947800466</v>
      </c>
      <c r="AC680" s="31">
        <f t="shared" si="384"/>
        <v>43.833146150043511</v>
      </c>
      <c r="AD680" s="31">
        <f t="shared" si="385"/>
        <v>89.631473842097776</v>
      </c>
      <c r="AE680" s="31">
        <f t="shared" si="386"/>
        <v>12.424107024178475</v>
      </c>
      <c r="AF680" s="31">
        <f t="shared" si="387"/>
        <v>-90.361277899626984</v>
      </c>
      <c r="AG680" s="31">
        <f t="shared" si="410"/>
        <v>92.110410468749379</v>
      </c>
      <c r="AH680" s="31">
        <f t="shared" si="388"/>
        <v>-178.42530222795102</v>
      </c>
      <c r="AI680" s="31">
        <f t="shared" si="389"/>
        <v>-89.999999931315699</v>
      </c>
      <c r="AJ680" s="31">
        <f t="shared" si="390"/>
        <v>102.40945465654318</v>
      </c>
      <c r="AK680" s="31">
        <f t="shared" si="391"/>
        <v>89.999565839909025</v>
      </c>
      <c r="AL680" s="32">
        <f t="shared" si="392"/>
        <v>-71.951880027761405</v>
      </c>
      <c r="AM680" s="31">
        <f t="shared" si="393"/>
        <v>-89.985527997274616</v>
      </c>
      <c r="AN680" s="31">
        <f t="shared" si="394"/>
        <v>-55.857317130419872</v>
      </c>
      <c r="AO680" s="31">
        <f t="shared" si="395"/>
        <v>-89.985962088681291</v>
      </c>
      <c r="AP680" s="30">
        <f t="shared" si="411"/>
        <v>23.609121289162623</v>
      </c>
      <c r="AQ680" s="30">
        <f t="shared" si="412"/>
        <v>-26.68237036067254</v>
      </c>
      <c r="AR680" s="31">
        <f t="shared" si="396"/>
        <v>-46.50645917775131</v>
      </c>
      <c r="AS680" s="33">
        <f t="shared" si="397"/>
        <v>-180.34723998830827</v>
      </c>
      <c r="AT680" s="31">
        <f t="shared" si="398"/>
        <v>1.24330444790883</v>
      </c>
      <c r="AU680" s="31">
        <f t="shared" si="399"/>
        <v>29.930403048687378</v>
      </c>
      <c r="AV680" s="32">
        <f t="shared" si="400"/>
        <v>-3.0891091927367836E-3</v>
      </c>
      <c r="AW680" s="31">
        <f t="shared" si="401"/>
        <v>-1.5279929969785759</v>
      </c>
      <c r="AX680" s="34">
        <f t="shared" si="402"/>
        <v>1.2402153387160932</v>
      </c>
      <c r="AY680" s="35">
        <f t="shared" si="403"/>
        <v>28.402410051708802</v>
      </c>
      <c r="AZ680" s="10">
        <f t="shared" si="404"/>
        <v>-45.266243839035219</v>
      </c>
      <c r="BA680" s="10">
        <f t="shared" si="405"/>
        <v>-151.94482993659946</v>
      </c>
      <c r="BB680" s="10">
        <f t="shared" si="406"/>
        <v>28.055170063400539</v>
      </c>
      <c r="BC680" s="37"/>
      <c r="BD680" s="46">
        <f t="shared" si="407"/>
        <v>-45</v>
      </c>
      <c r="BE680" s="46">
        <f t="shared" si="408"/>
        <v>-152</v>
      </c>
      <c r="BF680" s="46">
        <f t="shared" si="409"/>
        <v>28</v>
      </c>
    </row>
    <row r="681" spans="22:58" x14ac:dyDescent="0.2">
      <c r="V681" s="29">
        <v>7.7700000000000999</v>
      </c>
      <c r="W681" s="36">
        <f t="shared" ref="W681:W744" si="414">10*10^V681</f>
        <v>588843655.35572517</v>
      </c>
      <c r="X681" s="30">
        <f t="shared" si="413"/>
        <v>-0.43247621687911453</v>
      </c>
      <c r="Y681" s="31">
        <f t="shared" ref="Y681:Y744" si="415">20*LOG(1/SQRT((W681/fp)^2+1))</f>
        <v>-109.37640104686645</v>
      </c>
      <c r="Z681" s="31">
        <f t="shared" ref="Z681:Z744" si="416">-180/PI()*ATAN(W681/fp)</f>
        <v>-89.999805328408186</v>
      </c>
      <c r="AA681" s="31">
        <f t="shared" ref="AA681:AA744" si="417">20*LOG(SQRT((W681/fzRHP)^2+1))</f>
        <v>78.399838134924309</v>
      </c>
      <c r="AB681" s="31">
        <f t="shared" ref="AB681:AB744" si="418">-180/PI()*ATAN(W681/fzRHP)</f>
        <v>-89.993111403816599</v>
      </c>
      <c r="AC681" s="31">
        <f t="shared" ref="AC681:AC744" si="419">20*LOG(SQRT((W681/fzESR)^2+1))</f>
        <v>44.033138063663237</v>
      </c>
      <c r="AD681" s="31">
        <f t="shared" ref="AD681:AD744" si="420">180/PI()*ATAN(W681/fzESR)</f>
        <v>89.639862298080558</v>
      </c>
      <c r="AE681" s="31">
        <f t="shared" ref="AE681:AE744" si="421">X681+Y681+AA681+AC681</f>
        <v>12.624098934841989</v>
      </c>
      <c r="AF681" s="31">
        <f t="shared" ref="AF681:AF744" si="422">Z681+AB681+AD681</f>
        <v>-90.353054434144227</v>
      </c>
      <c r="AG681" s="31">
        <f t="shared" si="410"/>
        <v>92.110410468749379</v>
      </c>
      <c r="AH681" s="31">
        <f t="shared" ref="AH681:AH744" si="423">20*LOG(1/SQRT((W681/fp_comp1)^2+1))</f>
        <v>-178.62530222795101</v>
      </c>
      <c r="AI681" s="31">
        <f t="shared" ref="AI681:AI744" si="424">-180/PI()*ATAN(W681/fp_comp1)</f>
        <v>-89.999999932879135</v>
      </c>
      <c r="AJ681" s="31">
        <f t="shared" ref="AJ681:AJ744" si="425">20*LOG(SQRT((W681/fz_comp)^2+1))</f>
        <v>102.60945465653194</v>
      </c>
      <c r="AK681" s="31">
        <f t="shared" ref="AK681:AK744" si="426">180/PI()*ATAN(W681/fz_comp)</f>
        <v>89.999575722599232</v>
      </c>
      <c r="AL681" s="32">
        <f t="shared" ref="AL681:AL744" si="427">20*LOG(1/SQRT((W681/fp_comp2)^2+1))</f>
        <v>-72.151880015290999</v>
      </c>
      <c r="AM681" s="31">
        <f t="shared" ref="AM681:AM744" si="428">-180/PI()*ATAN(W681/fp_comp2)</f>
        <v>-89.985857420261439</v>
      </c>
      <c r="AN681" s="31">
        <f t="shared" ref="AN681:AN744" si="429">AG681+AH681+AJ681+AL681</f>
        <v>-56.057317117960693</v>
      </c>
      <c r="AO681" s="31">
        <f t="shared" ref="AO681:AO744" si="430">AI681+AK681+AM681</f>
        <v>-89.986281630541342</v>
      </c>
      <c r="AP681" s="30">
        <f t="shared" si="411"/>
        <v>23.609121289162623</v>
      </c>
      <c r="AQ681" s="30">
        <f t="shared" si="412"/>
        <v>-26.68237036067254</v>
      </c>
      <c r="AR681" s="31">
        <f t="shared" ref="AR681:AR744" si="431">AE681+AN681+AP681+AQ681</f>
        <v>-46.506467254628618</v>
      </c>
      <c r="AS681" s="33">
        <f t="shared" ref="AS681:AS744" si="432">AF681+AO681</f>
        <v>-180.33933606468557</v>
      </c>
      <c r="AT681" s="31">
        <f t="shared" ref="AT681:AT744" si="433">20*LOG(SQRT((W681/fz_ff)^2+1))</f>
        <v>1.2939618650786553</v>
      </c>
      <c r="AU681" s="31">
        <f t="shared" ref="AU681:AU744" si="434">180/PI()*ATAN(W681/fz_ff)</f>
        <v>30.504139023363518</v>
      </c>
      <c r="AV681" s="32">
        <f t="shared" ref="AV681:AV744" si="435">20*LOG(1/SQRT((W681/fp_ff)^2+1))</f>
        <v>-3.2346402207270352E-3</v>
      </c>
      <c r="AW681" s="31">
        <f t="shared" ref="AW681:AW744" si="436">-180/PI()*ATAN(W681/fp_ff)</f>
        <v>-1.563567059351642</v>
      </c>
      <c r="AX681" s="34">
        <f t="shared" ref="AX681:AX744" si="437">AT681+AV681</f>
        <v>1.2907272248579282</v>
      </c>
      <c r="AY681" s="35">
        <f t="shared" ref="AY681:AY744" si="438">AU681+AW681</f>
        <v>28.940571964011877</v>
      </c>
      <c r="AZ681" s="10">
        <f t="shared" ref="AZ681:AZ744" si="439">AR681+AX681</f>
        <v>-45.215740029770686</v>
      </c>
      <c r="BA681" s="10">
        <f t="shared" ref="BA681:BA744" si="440">AS681+AY681</f>
        <v>-151.3987641006737</v>
      </c>
      <c r="BB681" s="10">
        <f t="shared" ref="BB681:BB744" si="441">BA681+180</f>
        <v>28.601235899326298</v>
      </c>
      <c r="BC681" s="48"/>
      <c r="BD681" s="46">
        <f t="shared" ref="BD681:BD744" si="442">ROUND(AZ681,0)</f>
        <v>-45</v>
      </c>
      <c r="BE681" s="46">
        <f t="shared" ref="BE681:BE744" si="443">ROUND(BA681,0)</f>
        <v>-151</v>
      </c>
      <c r="BF681" s="46">
        <f t="shared" ref="BF681:BF744" si="444">ROUND(BB681,0)</f>
        <v>29</v>
      </c>
    </row>
    <row r="682" spans="22:58" x14ac:dyDescent="0.2">
      <c r="V682" s="29">
        <v>7.7800000000000997</v>
      </c>
      <c r="W682" s="38">
        <f t="shared" si="414"/>
        <v>602559586.07449698</v>
      </c>
      <c r="X682" s="30">
        <f t="shared" si="413"/>
        <v>-0.43247621687911453</v>
      </c>
      <c r="Y682" s="31">
        <f t="shared" si="415"/>
        <v>-109.57640104686419</v>
      </c>
      <c r="Z682" s="31">
        <f t="shared" si="416"/>
        <v>-89.999809759674633</v>
      </c>
      <c r="AA682" s="31">
        <f t="shared" si="417"/>
        <v>78.599838132098881</v>
      </c>
      <c r="AB682" s="31">
        <f t="shared" si="418"/>
        <v>-89.993268207407993</v>
      </c>
      <c r="AC682" s="31">
        <f t="shared" si="419"/>
        <v>44.233130341215968</v>
      </c>
      <c r="AD682" s="31">
        <f t="shared" si="420"/>
        <v>89.648059824411931</v>
      </c>
      <c r="AE682" s="31">
        <f t="shared" si="421"/>
        <v>12.824091209571549</v>
      </c>
      <c r="AF682" s="31">
        <f t="shared" si="422"/>
        <v>-90.345018142670696</v>
      </c>
      <c r="AG682" s="31">
        <f t="shared" si="410"/>
        <v>92.110410468749379</v>
      </c>
      <c r="AH682" s="31">
        <f t="shared" si="423"/>
        <v>-178.825302227951</v>
      </c>
      <c r="AI682" s="31">
        <f t="shared" si="424"/>
        <v>-89.999999934407001</v>
      </c>
      <c r="AJ682" s="31">
        <f t="shared" si="425"/>
        <v>102.80945465652123</v>
      </c>
      <c r="AK682" s="31">
        <f t="shared" si="426"/>
        <v>89.999585380331965</v>
      </c>
      <c r="AL682" s="32">
        <f t="shared" si="427"/>
        <v>-72.351880003381865</v>
      </c>
      <c r="AM682" s="31">
        <f t="shared" si="428"/>
        <v>-89.986179344666496</v>
      </c>
      <c r="AN682" s="31">
        <f t="shared" si="429"/>
        <v>-56.25731710606226</v>
      </c>
      <c r="AO682" s="31">
        <f t="shared" si="430"/>
        <v>-89.986593898741532</v>
      </c>
      <c r="AP682" s="30">
        <f t="shared" si="411"/>
        <v>23.609121289162623</v>
      </c>
      <c r="AQ682" s="30">
        <f t="shared" si="412"/>
        <v>-26.68237036067254</v>
      </c>
      <c r="AR682" s="31">
        <f t="shared" si="431"/>
        <v>-46.506474968000632</v>
      </c>
      <c r="AS682" s="33">
        <f t="shared" si="432"/>
        <v>-180.33161204141223</v>
      </c>
      <c r="AT682" s="31">
        <f t="shared" si="433"/>
        <v>1.3463809030249974</v>
      </c>
      <c r="AU682" s="31">
        <f t="shared" si="434"/>
        <v>31.084313238129713</v>
      </c>
      <c r="AV682" s="32">
        <f t="shared" si="435"/>
        <v>-3.3870246880683659E-3</v>
      </c>
      <c r="AW682" s="31">
        <f t="shared" si="436"/>
        <v>-1.5999684996482888</v>
      </c>
      <c r="AX682" s="34">
        <f t="shared" si="437"/>
        <v>1.3429938783369291</v>
      </c>
      <c r="AY682" s="35">
        <f t="shared" si="438"/>
        <v>29.484344738481425</v>
      </c>
      <c r="AZ682" s="10">
        <f t="shared" si="439"/>
        <v>-45.163481089663705</v>
      </c>
      <c r="BA682" s="10">
        <f t="shared" si="440"/>
        <v>-150.84726730293079</v>
      </c>
      <c r="BB682" s="10">
        <f t="shared" si="441"/>
        <v>29.152732697069212</v>
      </c>
      <c r="BC682" s="37"/>
      <c r="BD682" s="46">
        <f t="shared" si="442"/>
        <v>-45</v>
      </c>
      <c r="BE682" s="46">
        <f t="shared" si="443"/>
        <v>-151</v>
      </c>
      <c r="BF682" s="46">
        <f t="shared" si="444"/>
        <v>29</v>
      </c>
    </row>
    <row r="683" spans="22:58" x14ac:dyDescent="0.2">
      <c r="V683" s="29">
        <v>7.7900000000001004</v>
      </c>
      <c r="W683" s="38">
        <f t="shared" si="414"/>
        <v>616595001.8616246</v>
      </c>
      <c r="X683" s="30">
        <f t="shared" si="413"/>
        <v>-0.43247621687911453</v>
      </c>
      <c r="Y683" s="31">
        <f t="shared" si="415"/>
        <v>-109.77640104686203</v>
      </c>
      <c r="Z683" s="31">
        <f t="shared" si="416"/>
        <v>-89.999814090073116</v>
      </c>
      <c r="AA683" s="31">
        <f t="shared" si="417"/>
        <v>78.799838129400612</v>
      </c>
      <c r="AB683" s="31">
        <f t="shared" si="418"/>
        <v>-89.993421441713963</v>
      </c>
      <c r="AC683" s="31">
        <f t="shared" si="419"/>
        <v>44.433122966323268</v>
      </c>
      <c r="AD683" s="31">
        <f t="shared" si="420"/>
        <v>89.656070766185664</v>
      </c>
      <c r="AE683" s="31">
        <f t="shared" si="421"/>
        <v>13.024083831982736</v>
      </c>
      <c r="AF683" s="31">
        <f t="shared" si="422"/>
        <v>-90.337164765601429</v>
      </c>
      <c r="AG683" s="31">
        <f t="shared" si="410"/>
        <v>92.110410468749379</v>
      </c>
      <c r="AH683" s="31">
        <f t="shared" si="423"/>
        <v>-179.02530222795099</v>
      </c>
      <c r="AI683" s="31">
        <f t="shared" si="424"/>
        <v>-89.999999935900078</v>
      </c>
      <c r="AJ683" s="31">
        <f t="shared" si="425"/>
        <v>103.00945465651098</v>
      </c>
      <c r="AK683" s="31">
        <f t="shared" si="426"/>
        <v>89.999594818227848</v>
      </c>
      <c r="AL683" s="32">
        <f t="shared" si="427"/>
        <v>-72.551879992008722</v>
      </c>
      <c r="AM683" s="31">
        <f t="shared" si="428"/>
        <v>-89.986493941178324</v>
      </c>
      <c r="AN683" s="31">
        <f t="shared" si="429"/>
        <v>-56.457317094699349</v>
      </c>
      <c r="AO683" s="31">
        <f t="shared" si="430"/>
        <v>-89.986899058850554</v>
      </c>
      <c r="AP683" s="30">
        <f t="shared" si="411"/>
        <v>23.609121289162623</v>
      </c>
      <c r="AQ683" s="30">
        <f t="shared" si="412"/>
        <v>-26.68237036067254</v>
      </c>
      <c r="AR683" s="31">
        <f t="shared" si="431"/>
        <v>-46.506482334226533</v>
      </c>
      <c r="AS683" s="33">
        <f t="shared" si="432"/>
        <v>-180.32406382445197</v>
      </c>
      <c r="AT683" s="31">
        <f t="shared" si="433"/>
        <v>1.4006005800243955</v>
      </c>
      <c r="AU683" s="31">
        <f t="shared" si="434"/>
        <v>31.670757374996601</v>
      </c>
      <c r="AV683" s="32">
        <f t="shared" si="435"/>
        <v>-3.5465850835500138E-3</v>
      </c>
      <c r="AW683" s="31">
        <f t="shared" si="436"/>
        <v>-1.6372165007827111</v>
      </c>
      <c r="AX683" s="34">
        <f t="shared" si="437"/>
        <v>1.3970539949408454</v>
      </c>
      <c r="AY683" s="35">
        <f t="shared" si="438"/>
        <v>30.033540874213891</v>
      </c>
      <c r="AZ683" s="10">
        <f t="shared" si="439"/>
        <v>-45.109428339285685</v>
      </c>
      <c r="BA683" s="10">
        <f t="shared" si="440"/>
        <v>-150.29052295023808</v>
      </c>
      <c r="BB683" s="10">
        <f t="shared" si="441"/>
        <v>29.709477049761915</v>
      </c>
      <c r="BC683" s="37"/>
      <c r="BD683" s="46">
        <f t="shared" si="442"/>
        <v>-45</v>
      </c>
      <c r="BE683" s="46">
        <f t="shared" si="443"/>
        <v>-150</v>
      </c>
      <c r="BF683" s="46">
        <f t="shared" si="444"/>
        <v>30</v>
      </c>
    </row>
    <row r="684" spans="22:58" x14ac:dyDescent="0.2">
      <c r="V684" s="29">
        <v>7.8000000000001002</v>
      </c>
      <c r="W684" s="36">
        <f t="shared" si="414"/>
        <v>630957344.48033905</v>
      </c>
      <c r="X684" s="30">
        <f t="shared" si="413"/>
        <v>-0.43247621687911453</v>
      </c>
      <c r="Y684" s="31">
        <f t="shared" si="415"/>
        <v>-109.97640104685998</v>
      </c>
      <c r="Z684" s="31">
        <f t="shared" si="416"/>
        <v>-89.99981832189971</v>
      </c>
      <c r="AA684" s="31">
        <f t="shared" si="417"/>
        <v>78.999838126823789</v>
      </c>
      <c r="AB684" s="31">
        <f t="shared" si="418"/>
        <v>-89.993571187981388</v>
      </c>
      <c r="AC684" s="31">
        <f t="shared" si="419"/>
        <v>44.633115923343723</v>
      </c>
      <c r="AD684" s="31">
        <f t="shared" si="420"/>
        <v>89.663899369655539</v>
      </c>
      <c r="AE684" s="31">
        <f t="shared" si="421"/>
        <v>13.224076786428427</v>
      </c>
      <c r="AF684" s="31">
        <f t="shared" si="422"/>
        <v>-90.329490140225559</v>
      </c>
      <c r="AG684" s="31">
        <f t="shared" si="410"/>
        <v>92.110410468749379</v>
      </c>
      <c r="AH684" s="31">
        <f t="shared" si="423"/>
        <v>-179.225302227951</v>
      </c>
      <c r="AI684" s="31">
        <f t="shared" si="424"/>
        <v>-89.999999937359163</v>
      </c>
      <c r="AJ684" s="31">
        <f t="shared" si="425"/>
        <v>103.20945465650121</v>
      </c>
      <c r="AK684" s="31">
        <f t="shared" si="426"/>
        <v>89.999604041291008</v>
      </c>
      <c r="AL684" s="32">
        <f t="shared" si="427"/>
        <v>-72.751879981147454</v>
      </c>
      <c r="AM684" s="31">
        <f t="shared" si="428"/>
        <v>-89.986801376600027</v>
      </c>
      <c r="AN684" s="31">
        <f t="shared" si="429"/>
        <v>-56.657317083847872</v>
      </c>
      <c r="AO684" s="31">
        <f t="shared" si="430"/>
        <v>-89.987197272668183</v>
      </c>
      <c r="AP684" s="30">
        <f t="shared" si="411"/>
        <v>23.609121289162623</v>
      </c>
      <c r="AQ684" s="30">
        <f t="shared" si="412"/>
        <v>-26.68237036067254</v>
      </c>
      <c r="AR684" s="31">
        <f t="shared" si="431"/>
        <v>-46.506489368929365</v>
      </c>
      <c r="AS684" s="33">
        <f t="shared" si="432"/>
        <v>-180.31668741289374</v>
      </c>
      <c r="AT684" s="31">
        <f t="shared" si="433"/>
        <v>1.4566592531384996</v>
      </c>
      <c r="AU684" s="31">
        <f t="shared" si="434"/>
        <v>32.263290848283631</v>
      </c>
      <c r="AV684" s="32">
        <f t="shared" si="435"/>
        <v>-3.7136590458319244E-3</v>
      </c>
      <c r="AW684" s="31">
        <f t="shared" si="436"/>
        <v>-1.6753306861289758</v>
      </c>
      <c r="AX684" s="34">
        <f t="shared" si="437"/>
        <v>1.4529455940926677</v>
      </c>
      <c r="AY684" s="35">
        <f t="shared" si="438"/>
        <v>30.587960162154655</v>
      </c>
      <c r="AZ684" s="10">
        <f t="shared" si="439"/>
        <v>-45.053543774836697</v>
      </c>
      <c r="BA684" s="10">
        <f t="shared" si="440"/>
        <v>-149.7287272507391</v>
      </c>
      <c r="BB684" s="10">
        <f t="shared" si="441"/>
        <v>30.271272749260902</v>
      </c>
      <c r="BC684" s="48"/>
      <c r="BD684" s="46">
        <f t="shared" si="442"/>
        <v>-45</v>
      </c>
      <c r="BE684" s="46">
        <f t="shared" si="443"/>
        <v>-150</v>
      </c>
      <c r="BF684" s="46">
        <f t="shared" si="444"/>
        <v>30</v>
      </c>
    </row>
    <row r="685" spans="22:58" x14ac:dyDescent="0.2">
      <c r="V685" s="29">
        <v>7.8100000000001097</v>
      </c>
      <c r="W685" s="38">
        <f t="shared" si="414"/>
        <v>645654229.03482068</v>
      </c>
      <c r="X685" s="30">
        <f t="shared" si="413"/>
        <v>-0.43247621687911453</v>
      </c>
      <c r="Y685" s="31">
        <f t="shared" si="415"/>
        <v>-110.17640104685823</v>
      </c>
      <c r="Z685" s="31">
        <f t="shared" si="416"/>
        <v>-89.999822457398153</v>
      </c>
      <c r="AA685" s="31">
        <f t="shared" si="417"/>
        <v>79.199838124363154</v>
      </c>
      <c r="AB685" s="31">
        <f t="shared" si="418"/>
        <v>-89.993717525607693</v>
      </c>
      <c r="AC685" s="31">
        <f t="shared" si="419"/>
        <v>44.833109197340029</v>
      </c>
      <c r="AD685" s="31">
        <f t="shared" si="420"/>
        <v>89.671549784480874</v>
      </c>
      <c r="AE685" s="31">
        <f t="shared" si="421"/>
        <v>13.424070057965842</v>
      </c>
      <c r="AF685" s="31">
        <f t="shared" si="422"/>
        <v>-90.321990198524986</v>
      </c>
      <c r="AG685" s="31">
        <f t="shared" si="410"/>
        <v>92.110410468749379</v>
      </c>
      <c r="AH685" s="31">
        <f t="shared" si="423"/>
        <v>-179.42530222795119</v>
      </c>
      <c r="AI685" s="31">
        <f t="shared" si="424"/>
        <v>-89.999999938785052</v>
      </c>
      <c r="AJ685" s="31">
        <f t="shared" si="425"/>
        <v>103.4094546564921</v>
      </c>
      <c r="AK685" s="31">
        <f t="shared" si="426"/>
        <v>89.999613054411611</v>
      </c>
      <c r="AL685" s="32">
        <f t="shared" si="427"/>
        <v>-72.951879970775252</v>
      </c>
      <c r="AM685" s="31">
        <f t="shared" si="428"/>
        <v>-89.987101813937898</v>
      </c>
      <c r="AN685" s="31">
        <f t="shared" si="429"/>
        <v>-56.857317073484964</v>
      </c>
      <c r="AO685" s="31">
        <f t="shared" si="430"/>
        <v>-89.987488698311338</v>
      </c>
      <c r="AP685" s="30">
        <f t="shared" si="411"/>
        <v>23.609121289162623</v>
      </c>
      <c r="AQ685" s="30">
        <f t="shared" si="412"/>
        <v>-26.68237036067254</v>
      </c>
      <c r="AR685" s="31">
        <f t="shared" si="431"/>
        <v>-46.506496087029035</v>
      </c>
      <c r="AS685" s="33">
        <f t="shared" si="432"/>
        <v>-180.30947889683631</v>
      </c>
      <c r="AT685" s="31">
        <f t="shared" si="433"/>
        <v>1.5145945067464632</v>
      </c>
      <c r="AU685" s="31">
        <f t="shared" si="434"/>
        <v>32.86172083569609</v>
      </c>
      <c r="AV685" s="32">
        <f t="shared" si="435"/>
        <v>-3.8886000727724386E-3</v>
      </c>
      <c r="AW685" s="31">
        <f t="shared" si="436"/>
        <v>-1.7143311293266812</v>
      </c>
      <c r="AX685" s="34">
        <f t="shared" si="437"/>
        <v>1.5107059066736908</v>
      </c>
      <c r="AY685" s="35">
        <f t="shared" si="438"/>
        <v>31.14738970636941</v>
      </c>
      <c r="AZ685" s="10">
        <f t="shared" si="439"/>
        <v>-44.995790180355343</v>
      </c>
      <c r="BA685" s="10">
        <f t="shared" si="440"/>
        <v>-149.1620891904669</v>
      </c>
      <c r="BB685" s="10">
        <f t="shared" si="441"/>
        <v>30.837910809533099</v>
      </c>
      <c r="BC685" s="37"/>
      <c r="BD685" s="46">
        <f t="shared" si="442"/>
        <v>-45</v>
      </c>
      <c r="BE685" s="46">
        <f t="shared" si="443"/>
        <v>-149</v>
      </c>
      <c r="BF685" s="46">
        <f t="shared" si="444"/>
        <v>31</v>
      </c>
    </row>
    <row r="686" spans="22:58" x14ac:dyDescent="0.2">
      <c r="V686" s="29">
        <v>7.8200000000001104</v>
      </c>
      <c r="W686" s="38">
        <f t="shared" si="414"/>
        <v>660693448.00776494</v>
      </c>
      <c r="X686" s="30">
        <f t="shared" si="413"/>
        <v>-0.43247621687911453</v>
      </c>
      <c r="Y686" s="31">
        <f t="shared" si="415"/>
        <v>-110.37640104685636</v>
      </c>
      <c r="Z686" s="31">
        <f t="shared" si="416"/>
        <v>-89.99982649876118</v>
      </c>
      <c r="AA686" s="31">
        <f t="shared" si="417"/>
        <v>79.399838122013065</v>
      </c>
      <c r="AB686" s="31">
        <f t="shared" si="418"/>
        <v>-89.993860532183021</v>
      </c>
      <c r="AC686" s="31">
        <f t="shared" si="419"/>
        <v>45.033102774046441</v>
      </c>
      <c r="AD686" s="31">
        <f t="shared" si="420"/>
        <v>89.679026065921036</v>
      </c>
      <c r="AE686" s="31">
        <f t="shared" si="421"/>
        <v>13.624063632324038</v>
      </c>
      <c r="AF686" s="31">
        <f t="shared" si="422"/>
        <v>-90.31466096502318</v>
      </c>
      <c r="AG686" s="31">
        <f t="shared" si="410"/>
        <v>92.110410468749379</v>
      </c>
      <c r="AH686" s="31">
        <f t="shared" si="423"/>
        <v>-179.62530222795124</v>
      </c>
      <c r="AI686" s="31">
        <f t="shared" si="424"/>
        <v>-89.999999940178469</v>
      </c>
      <c r="AJ686" s="31">
        <f t="shared" si="425"/>
        <v>103.60945465648317</v>
      </c>
      <c r="AK686" s="31">
        <f t="shared" si="426"/>
        <v>89.999621862368542</v>
      </c>
      <c r="AL686" s="32">
        <f t="shared" si="427"/>
        <v>-73.15187996086965</v>
      </c>
      <c r="AM686" s="31">
        <f t="shared" si="428"/>
        <v>-89.987395412487714</v>
      </c>
      <c r="AN686" s="31">
        <f t="shared" si="429"/>
        <v>-57.057317063588343</v>
      </c>
      <c r="AO686" s="31">
        <f t="shared" si="430"/>
        <v>-89.987773490297641</v>
      </c>
      <c r="AP686" s="30">
        <f t="shared" si="411"/>
        <v>23.609121289162623</v>
      </c>
      <c r="AQ686" s="30">
        <f t="shared" si="412"/>
        <v>-26.68237036067254</v>
      </c>
      <c r="AR686" s="31">
        <f t="shared" si="431"/>
        <v>-46.506502502774225</v>
      </c>
      <c r="AS686" s="33">
        <f t="shared" si="432"/>
        <v>-180.30243445532082</v>
      </c>
      <c r="AT686" s="31">
        <f t="shared" si="433"/>
        <v>1.5744430393860216</v>
      </c>
      <c r="AU686" s="31">
        <f t="shared" si="434"/>
        <v>33.465842360048342</v>
      </c>
      <c r="AV686" s="32">
        <f t="shared" si="435"/>
        <v>-4.0717782637115897E-3</v>
      </c>
      <c r="AW686" s="31">
        <f t="shared" si="436"/>
        <v>-1.7542383642825092</v>
      </c>
      <c r="AX686" s="34">
        <f t="shared" si="437"/>
        <v>1.57037126112231</v>
      </c>
      <c r="AY686" s="35">
        <f t="shared" si="438"/>
        <v>31.711603995765831</v>
      </c>
      <c r="AZ686" s="10">
        <f t="shared" si="439"/>
        <v>-44.936131241651914</v>
      </c>
      <c r="BA686" s="10">
        <f t="shared" si="440"/>
        <v>-148.59083045955498</v>
      </c>
      <c r="BB686" s="10">
        <f t="shared" si="441"/>
        <v>31.409169540445021</v>
      </c>
      <c r="BC686" s="37"/>
      <c r="BD686" s="46">
        <f t="shared" si="442"/>
        <v>-45</v>
      </c>
      <c r="BE686" s="46">
        <f t="shared" si="443"/>
        <v>-149</v>
      </c>
      <c r="BF686" s="46">
        <f t="shared" si="444"/>
        <v>31</v>
      </c>
    </row>
    <row r="687" spans="22:58" x14ac:dyDescent="0.2">
      <c r="V687" s="29">
        <v>7.8300000000001102</v>
      </c>
      <c r="W687" s="36">
        <f t="shared" si="414"/>
        <v>676082975.39215457</v>
      </c>
      <c r="X687" s="30">
        <f t="shared" si="413"/>
        <v>-0.43247621687911453</v>
      </c>
      <c r="Y687" s="31">
        <f t="shared" si="415"/>
        <v>-110.57640104685456</v>
      </c>
      <c r="Z687" s="31">
        <f t="shared" si="416"/>
        <v>-89.999830448131547</v>
      </c>
      <c r="AA687" s="31">
        <f t="shared" si="417"/>
        <v>79.599838119768748</v>
      </c>
      <c r="AB687" s="31">
        <f t="shared" si="418"/>
        <v>-89.994000283531363</v>
      </c>
      <c r="AC687" s="31">
        <f t="shared" si="419"/>
        <v>45.233096639839815</v>
      </c>
      <c r="AD687" s="31">
        <f t="shared" si="420"/>
        <v>89.686332176980471</v>
      </c>
      <c r="AE687" s="31">
        <f t="shared" si="421"/>
        <v>13.824057495874897</v>
      </c>
      <c r="AF687" s="31">
        <f t="shared" si="422"/>
        <v>-90.307498554682439</v>
      </c>
      <c r="AG687" s="31">
        <f t="shared" si="410"/>
        <v>92.110410468749379</v>
      </c>
      <c r="AH687" s="31">
        <f t="shared" si="423"/>
        <v>-179.82530222795123</v>
      </c>
      <c r="AI687" s="31">
        <f t="shared" si="424"/>
        <v>-89.999999941540167</v>
      </c>
      <c r="AJ687" s="31">
        <f t="shared" si="425"/>
        <v>103.80945465647466</v>
      </c>
      <c r="AK687" s="31">
        <f t="shared" si="426"/>
        <v>89.999630469831899</v>
      </c>
      <c r="AL687" s="32">
        <f t="shared" si="427"/>
        <v>-73.351879951409884</v>
      </c>
      <c r="AM687" s="31">
        <f t="shared" si="428"/>
        <v>-89.987682327919259</v>
      </c>
      <c r="AN687" s="31">
        <f t="shared" si="429"/>
        <v>-57.257317054137076</v>
      </c>
      <c r="AO687" s="31">
        <f t="shared" si="430"/>
        <v>-89.988051799627527</v>
      </c>
      <c r="AP687" s="30">
        <f t="shared" si="411"/>
        <v>23.609121289162623</v>
      </c>
      <c r="AQ687" s="30">
        <f t="shared" si="412"/>
        <v>-26.68237036067254</v>
      </c>
      <c r="AR687" s="31">
        <f t="shared" si="431"/>
        <v>-46.5065086297721</v>
      </c>
      <c r="AS687" s="33">
        <f t="shared" si="432"/>
        <v>-180.29555035430997</v>
      </c>
      <c r="AT687" s="31">
        <f t="shared" si="433"/>
        <v>1.6362405495028143</v>
      </c>
      <c r="AU687" s="31">
        <f t="shared" si="434"/>
        <v>34.075438423643853</v>
      </c>
      <c r="AV687" s="32">
        <f t="shared" si="435"/>
        <v>-4.263581096270919E-3</v>
      </c>
      <c r="AW687" s="31">
        <f t="shared" si="436"/>
        <v>-1.7950733953705733</v>
      </c>
      <c r="AX687" s="34">
        <f t="shared" si="437"/>
        <v>1.6319769684065433</v>
      </c>
      <c r="AY687" s="35">
        <f t="shared" si="438"/>
        <v>32.28036502827328</v>
      </c>
      <c r="AZ687" s="10">
        <f t="shared" si="439"/>
        <v>-44.874531661365559</v>
      </c>
      <c r="BA687" s="10">
        <f t="shared" si="440"/>
        <v>-148.01518532603669</v>
      </c>
      <c r="BB687" s="10">
        <f t="shared" si="441"/>
        <v>31.984814673963314</v>
      </c>
      <c r="BC687" s="48"/>
      <c r="BD687" s="46">
        <f t="shared" si="442"/>
        <v>-45</v>
      </c>
      <c r="BE687" s="46">
        <f t="shared" si="443"/>
        <v>-148</v>
      </c>
      <c r="BF687" s="46">
        <f t="shared" si="444"/>
        <v>32</v>
      </c>
    </row>
    <row r="688" spans="22:58" x14ac:dyDescent="0.2">
      <c r="V688" s="29">
        <v>7.84000000000011</v>
      </c>
      <c r="W688" s="38">
        <f t="shared" si="414"/>
        <v>691830970.91911328</v>
      </c>
      <c r="X688" s="30">
        <f t="shared" si="413"/>
        <v>-0.43247621687911453</v>
      </c>
      <c r="Y688" s="31">
        <f t="shared" si="415"/>
        <v>-110.77640104685285</v>
      </c>
      <c r="Z688" s="31">
        <f t="shared" si="416"/>
        <v>-89.999834307603251</v>
      </c>
      <c r="AA688" s="31">
        <f t="shared" si="417"/>
        <v>79.799838117625441</v>
      </c>
      <c r="AB688" s="31">
        <f t="shared" si="418"/>
        <v>-89.994136853750703</v>
      </c>
      <c r="AC688" s="31">
        <f t="shared" si="419"/>
        <v>45.433090781709879</v>
      </c>
      <c r="AD688" s="31">
        <f t="shared" si="420"/>
        <v>89.693471990505031</v>
      </c>
      <c r="AE688" s="31">
        <f t="shared" si="421"/>
        <v>14.024051635603357</v>
      </c>
      <c r="AF688" s="31">
        <f t="shared" si="422"/>
        <v>-90.300499170848923</v>
      </c>
      <c r="AG688" s="31">
        <f t="shared" si="410"/>
        <v>92.110410468749379</v>
      </c>
      <c r="AH688" s="31">
        <f t="shared" si="423"/>
        <v>-180.02530222795122</v>
      </c>
      <c r="AI688" s="31">
        <f t="shared" si="424"/>
        <v>-89.999999942870886</v>
      </c>
      <c r="AJ688" s="31">
        <f t="shared" si="425"/>
        <v>104.00945465646654</v>
      </c>
      <c r="AK688" s="31">
        <f t="shared" si="426"/>
        <v>89.999638881365456</v>
      </c>
      <c r="AL688" s="32">
        <f t="shared" si="427"/>
        <v>-73.551879942375876</v>
      </c>
      <c r="AM688" s="31">
        <f t="shared" si="428"/>
        <v>-89.987962712358822</v>
      </c>
      <c r="AN688" s="31">
        <f t="shared" si="429"/>
        <v>-57.457317045111168</v>
      </c>
      <c r="AO688" s="31">
        <f t="shared" si="430"/>
        <v>-89.988323773864252</v>
      </c>
      <c r="AP688" s="30">
        <f t="shared" si="411"/>
        <v>23.609121289162623</v>
      </c>
      <c r="AQ688" s="30">
        <f t="shared" si="412"/>
        <v>-26.68237036067254</v>
      </c>
      <c r="AR688" s="31">
        <f t="shared" si="431"/>
        <v>-46.506514481017732</v>
      </c>
      <c r="AS688" s="33">
        <f t="shared" si="432"/>
        <v>-180.28882294471316</v>
      </c>
      <c r="AT688" s="31">
        <f t="shared" si="433"/>
        <v>1.7000216207485985</v>
      </c>
      <c r="AU688" s="31">
        <f t="shared" si="434"/>
        <v>34.69028019696416</v>
      </c>
      <c r="AV688" s="32">
        <f t="shared" si="435"/>
        <v>-4.4644142391941774E-3</v>
      </c>
      <c r="AW688" s="31">
        <f t="shared" si="436"/>
        <v>-1.8368577078329023</v>
      </c>
      <c r="AX688" s="34">
        <f t="shared" si="437"/>
        <v>1.6955572065094044</v>
      </c>
      <c r="AY688" s="35">
        <f t="shared" si="438"/>
        <v>32.853422489131255</v>
      </c>
      <c r="AZ688" s="10">
        <f t="shared" si="439"/>
        <v>-44.810957274508326</v>
      </c>
      <c r="BA688" s="10">
        <f t="shared" si="440"/>
        <v>-147.43540045558191</v>
      </c>
      <c r="BB688" s="10">
        <f t="shared" si="441"/>
        <v>32.564599544418087</v>
      </c>
      <c r="BC688" s="37"/>
      <c r="BD688" s="46">
        <f t="shared" si="442"/>
        <v>-45</v>
      </c>
      <c r="BE688" s="46">
        <f t="shared" si="443"/>
        <v>-147</v>
      </c>
      <c r="BF688" s="46">
        <f t="shared" si="444"/>
        <v>33</v>
      </c>
    </row>
    <row r="689" spans="22:58" x14ac:dyDescent="0.2">
      <c r="V689" s="29">
        <v>7.8500000000001098</v>
      </c>
      <c r="W689" s="38">
        <f t="shared" si="414"/>
        <v>707945784.38431871</v>
      </c>
      <c r="X689" s="30">
        <f t="shared" si="413"/>
        <v>-0.43247621687911453</v>
      </c>
      <c r="Y689" s="31">
        <f t="shared" si="415"/>
        <v>-110.97640104685121</v>
      </c>
      <c r="Z689" s="31">
        <f t="shared" si="416"/>
        <v>-89.99983807922267</v>
      </c>
      <c r="AA689" s="31">
        <f t="shared" si="417"/>
        <v>79.999838115578598</v>
      </c>
      <c r="AB689" s="31">
        <f t="shared" si="418"/>
        <v>-89.994270315252379</v>
      </c>
      <c r="AC689" s="31">
        <f t="shared" si="419"/>
        <v>45.633085187231842</v>
      </c>
      <c r="AD689" s="31">
        <f t="shared" si="420"/>
        <v>89.700449291230868</v>
      </c>
      <c r="AE689" s="31">
        <f t="shared" si="421"/>
        <v>14.224046039080122</v>
      </c>
      <c r="AF689" s="31">
        <f t="shared" si="422"/>
        <v>-90.293659103244195</v>
      </c>
      <c r="AG689" s="31">
        <f t="shared" si="410"/>
        <v>92.110410468749379</v>
      </c>
      <c r="AH689" s="31">
        <f t="shared" si="423"/>
        <v>-180.22530222795123</v>
      </c>
      <c r="AI689" s="31">
        <f t="shared" si="424"/>
        <v>-89.999999944171307</v>
      </c>
      <c r="AJ689" s="31">
        <f t="shared" si="425"/>
        <v>104.20945465645877</v>
      </c>
      <c r="AK689" s="31">
        <f t="shared" si="426"/>
        <v>89.999647101429147</v>
      </c>
      <c r="AL689" s="32">
        <f t="shared" si="427"/>
        <v>-73.751879933748469</v>
      </c>
      <c r="AM689" s="31">
        <f t="shared" si="428"/>
        <v>-89.988236714469906</v>
      </c>
      <c r="AN689" s="31">
        <f t="shared" si="429"/>
        <v>-57.657317036491548</v>
      </c>
      <c r="AO689" s="31">
        <f t="shared" si="430"/>
        <v>-89.988589557212066</v>
      </c>
      <c r="AP689" s="30">
        <f t="shared" si="411"/>
        <v>23.609121289162623</v>
      </c>
      <c r="AQ689" s="30">
        <f t="shared" si="412"/>
        <v>-26.68237036067254</v>
      </c>
      <c r="AR689" s="31">
        <f t="shared" si="431"/>
        <v>-46.506520068921347</v>
      </c>
      <c r="AS689" s="33">
        <f t="shared" si="432"/>
        <v>-180.28224866045628</v>
      </c>
      <c r="AT689" s="31">
        <f t="shared" si="433"/>
        <v>1.7658196075100816</v>
      </c>
      <c r="AU689" s="31">
        <f t="shared" si="434"/>
        <v>35.310127262965118</v>
      </c>
      <c r="AV689" s="32">
        <f t="shared" si="435"/>
        <v>-4.6747024029284148E-3</v>
      </c>
      <c r="AW689" s="31">
        <f t="shared" si="436"/>
        <v>-1.8796132783827246</v>
      </c>
      <c r="AX689" s="34">
        <f t="shared" si="437"/>
        <v>1.7611449051071533</v>
      </c>
      <c r="AY689" s="35">
        <f t="shared" si="438"/>
        <v>33.43051398458239</v>
      </c>
      <c r="AZ689" s="10">
        <f t="shared" si="439"/>
        <v>-44.745375163814195</v>
      </c>
      <c r="BA689" s="10">
        <f t="shared" si="440"/>
        <v>-146.8517346758739</v>
      </c>
      <c r="BB689" s="10">
        <f t="shared" si="441"/>
        <v>33.1482653241261</v>
      </c>
      <c r="BC689" s="37"/>
      <c r="BD689" s="46">
        <f t="shared" si="442"/>
        <v>-45</v>
      </c>
      <c r="BE689" s="46">
        <f t="shared" si="443"/>
        <v>-147</v>
      </c>
      <c r="BF689" s="46">
        <f t="shared" si="444"/>
        <v>33</v>
      </c>
    </row>
    <row r="690" spans="22:58" x14ac:dyDescent="0.2">
      <c r="V690" s="29">
        <v>7.8600000000001096</v>
      </c>
      <c r="W690" s="36">
        <f t="shared" si="414"/>
        <v>724435960.07517505</v>
      </c>
      <c r="X690" s="30">
        <f t="shared" si="413"/>
        <v>-0.43247621687911453</v>
      </c>
      <c r="Y690" s="31">
        <f t="shared" si="415"/>
        <v>-111.17640104684965</v>
      </c>
      <c r="Z690" s="31">
        <f t="shared" si="416"/>
        <v>-89.999841764989554</v>
      </c>
      <c r="AA690" s="31">
        <f t="shared" si="417"/>
        <v>80.199838113623869</v>
      </c>
      <c r="AB690" s="31">
        <f t="shared" si="418"/>
        <v>-89.994400738799442</v>
      </c>
      <c r="AC690" s="31">
        <f t="shared" si="419"/>
        <v>45.833079844540066</v>
      </c>
      <c r="AD690" s="31">
        <f t="shared" si="420"/>
        <v>89.707267777786967</v>
      </c>
      <c r="AE690" s="31">
        <f t="shared" si="421"/>
        <v>14.424040694435178</v>
      </c>
      <c r="AF690" s="31">
        <f t="shared" si="422"/>
        <v>-90.286974726002029</v>
      </c>
      <c r="AG690" s="31">
        <f t="shared" si="410"/>
        <v>92.110410468749379</v>
      </c>
      <c r="AH690" s="31">
        <f t="shared" si="423"/>
        <v>-180.42530222795122</v>
      </c>
      <c r="AI690" s="31">
        <f t="shared" si="424"/>
        <v>-89.999999945442113</v>
      </c>
      <c r="AJ690" s="31">
        <f t="shared" si="425"/>
        <v>104.40945465645136</v>
      </c>
      <c r="AK690" s="31">
        <f t="shared" si="426"/>
        <v>89.999655134381342</v>
      </c>
      <c r="AL690" s="32">
        <f t="shared" si="427"/>
        <v>-73.95187992550936</v>
      </c>
      <c r="AM690" s="31">
        <f t="shared" si="428"/>
        <v>-89.988504479531983</v>
      </c>
      <c r="AN690" s="31">
        <f t="shared" si="429"/>
        <v>-57.857317028259843</v>
      </c>
      <c r="AO690" s="31">
        <f t="shared" si="430"/>
        <v>-89.988849290592754</v>
      </c>
      <c r="AP690" s="30">
        <f t="shared" si="411"/>
        <v>23.609121289162623</v>
      </c>
      <c r="AQ690" s="30">
        <f t="shared" si="412"/>
        <v>-26.68237036067254</v>
      </c>
      <c r="AR690" s="31">
        <f t="shared" si="431"/>
        <v>-46.506525405334585</v>
      </c>
      <c r="AS690" s="33">
        <f t="shared" si="432"/>
        <v>-180.27582401659478</v>
      </c>
      <c r="AT690" s="31">
        <f t="shared" si="433"/>
        <v>1.8336665213819938</v>
      </c>
      <c r="AU690" s="31">
        <f t="shared" si="434"/>
        <v>35.934727917851703</v>
      </c>
      <c r="AV690" s="32">
        <f t="shared" si="435"/>
        <v>-4.8948902296266127E-3</v>
      </c>
      <c r="AW690" s="31">
        <f t="shared" si="436"/>
        <v>-1.9233625860122316</v>
      </c>
      <c r="AX690" s="34">
        <f t="shared" si="437"/>
        <v>1.8287716311523672</v>
      </c>
      <c r="AY690" s="35">
        <f t="shared" si="438"/>
        <v>34.011365331839471</v>
      </c>
      <c r="AZ690" s="10">
        <f t="shared" si="439"/>
        <v>-44.677753774182221</v>
      </c>
      <c r="BA690" s="10">
        <f t="shared" si="440"/>
        <v>-146.26445868475531</v>
      </c>
      <c r="BB690" s="10">
        <f t="shared" si="441"/>
        <v>33.735541315244689</v>
      </c>
      <c r="BC690" s="48"/>
      <c r="BD690" s="46">
        <f t="shared" si="442"/>
        <v>-45</v>
      </c>
      <c r="BE690" s="46">
        <f t="shared" si="443"/>
        <v>-146</v>
      </c>
      <c r="BF690" s="46">
        <f t="shared" si="444"/>
        <v>34</v>
      </c>
    </row>
    <row r="691" spans="22:58" x14ac:dyDescent="0.2">
      <c r="V691" s="29">
        <v>7.8700000000001102</v>
      </c>
      <c r="W691" s="38">
        <f t="shared" si="414"/>
        <v>741310241.30110669</v>
      </c>
      <c r="X691" s="30">
        <f t="shared" si="413"/>
        <v>-0.43247621687911453</v>
      </c>
      <c r="Y691" s="31">
        <f t="shared" si="415"/>
        <v>-111.37640104684817</v>
      </c>
      <c r="Z691" s="31">
        <f t="shared" si="416"/>
        <v>-89.999845366858139</v>
      </c>
      <c r="AA691" s="31">
        <f t="shared" si="417"/>
        <v>80.399838111757134</v>
      </c>
      <c r="AB691" s="31">
        <f t="shared" si="418"/>
        <v>-89.99452819354417</v>
      </c>
      <c r="AC691" s="31">
        <f t="shared" si="419"/>
        <v>46.033074742302901</v>
      </c>
      <c r="AD691" s="31">
        <f t="shared" si="420"/>
        <v>89.713931064652158</v>
      </c>
      <c r="AE691" s="31">
        <f t="shared" si="421"/>
        <v>14.624035590332753</v>
      </c>
      <c r="AF691" s="31">
        <f t="shared" si="422"/>
        <v>-90.280442495750165</v>
      </c>
      <c r="AG691" s="31">
        <f t="shared" si="410"/>
        <v>92.110410468749379</v>
      </c>
      <c r="AH691" s="31">
        <f t="shared" si="423"/>
        <v>-180.62530222795121</v>
      </c>
      <c r="AI691" s="31">
        <f t="shared" si="424"/>
        <v>-89.999999946683999</v>
      </c>
      <c r="AJ691" s="31">
        <f t="shared" si="425"/>
        <v>104.60945465644427</v>
      </c>
      <c r="AK691" s="31">
        <f t="shared" si="426"/>
        <v>89.999662984481205</v>
      </c>
      <c r="AL691" s="32">
        <f t="shared" si="427"/>
        <v>-74.151879917641068</v>
      </c>
      <c r="AM691" s="31">
        <f t="shared" si="428"/>
        <v>-89.98876614951763</v>
      </c>
      <c r="AN691" s="31">
        <f t="shared" si="429"/>
        <v>-58.057317020398628</v>
      </c>
      <c r="AO691" s="31">
        <f t="shared" si="430"/>
        <v>-89.989103111720425</v>
      </c>
      <c r="AP691" s="30">
        <f t="shared" si="411"/>
        <v>23.609121289162623</v>
      </c>
      <c r="AQ691" s="30">
        <f t="shared" si="412"/>
        <v>-26.68237036067254</v>
      </c>
      <c r="AR691" s="31">
        <f t="shared" si="431"/>
        <v>-46.506530501575796</v>
      </c>
      <c r="AS691" s="33">
        <f t="shared" si="432"/>
        <v>-180.2695456074706</v>
      </c>
      <c r="AT691" s="31">
        <f t="shared" si="433"/>
        <v>1.9035929193255516</v>
      </c>
      <c r="AU691" s="31">
        <f t="shared" si="434"/>
        <v>36.563819528759126</v>
      </c>
      <c r="AV691" s="32">
        <f t="shared" si="435"/>
        <v>-5.1254432243942796E-3</v>
      </c>
      <c r="AW691" s="31">
        <f t="shared" si="436"/>
        <v>-1.9681286230065949</v>
      </c>
      <c r="AX691" s="34">
        <f t="shared" si="437"/>
        <v>1.8984674761011573</v>
      </c>
      <c r="AY691" s="35">
        <f t="shared" si="438"/>
        <v>34.595690905752534</v>
      </c>
      <c r="AZ691" s="10">
        <f t="shared" si="439"/>
        <v>-44.608063025474635</v>
      </c>
      <c r="BA691" s="10">
        <f t="shared" si="440"/>
        <v>-145.67385470171808</v>
      </c>
      <c r="BB691" s="10">
        <f t="shared" si="441"/>
        <v>34.326145298281915</v>
      </c>
      <c r="BC691" s="37"/>
      <c r="BD691" s="46">
        <f t="shared" si="442"/>
        <v>-45</v>
      </c>
      <c r="BE691" s="46">
        <f t="shared" si="443"/>
        <v>-146</v>
      </c>
      <c r="BF691" s="46">
        <f t="shared" si="444"/>
        <v>34</v>
      </c>
    </row>
    <row r="692" spans="22:58" x14ac:dyDescent="0.2">
      <c r="V692" s="29">
        <v>7.88000000000011</v>
      </c>
      <c r="W692" s="38">
        <f t="shared" si="414"/>
        <v>758577575.02937734</v>
      </c>
      <c r="X692" s="30">
        <f t="shared" si="413"/>
        <v>-0.43247621687911453</v>
      </c>
      <c r="Y692" s="31">
        <f t="shared" si="415"/>
        <v>-111.57640104684674</v>
      </c>
      <c r="Z692" s="31">
        <f t="shared" si="416"/>
        <v>-89.999848886738178</v>
      </c>
      <c r="AA692" s="31">
        <f t="shared" si="417"/>
        <v>80.599838109974399</v>
      </c>
      <c r="AB692" s="31">
        <f t="shared" si="418"/>
        <v>-89.994652747064777</v>
      </c>
      <c r="AC692" s="31">
        <f t="shared" si="419"/>
        <v>46.233069869698646</v>
      </c>
      <c r="AD692" s="31">
        <f t="shared" si="420"/>
        <v>89.72044268406799</v>
      </c>
      <c r="AE692" s="31">
        <f t="shared" si="421"/>
        <v>14.824030715947195</v>
      </c>
      <c r="AF692" s="31">
        <f t="shared" si="422"/>
        <v>-90.27405894973495</v>
      </c>
      <c r="AG692" s="31">
        <f t="shared" si="410"/>
        <v>92.110410468749379</v>
      </c>
      <c r="AH692" s="31">
        <f t="shared" si="423"/>
        <v>-180.82530222795123</v>
      </c>
      <c r="AI692" s="31">
        <f t="shared" si="424"/>
        <v>-89.999999947897635</v>
      </c>
      <c r="AJ692" s="31">
        <f t="shared" si="425"/>
        <v>104.80945465643751</v>
      </c>
      <c r="AK692" s="31">
        <f t="shared" si="426"/>
        <v>89.999670655890995</v>
      </c>
      <c r="AL692" s="32">
        <f t="shared" si="427"/>
        <v>-74.351879910126911</v>
      </c>
      <c r="AM692" s="31">
        <f t="shared" si="428"/>
        <v>-89.989021863167636</v>
      </c>
      <c r="AN692" s="31">
        <f t="shared" si="429"/>
        <v>-58.257317012891249</v>
      </c>
      <c r="AO692" s="31">
        <f t="shared" si="430"/>
        <v>-89.989351155174276</v>
      </c>
      <c r="AP692" s="30">
        <f t="shared" si="411"/>
        <v>23.609121289162623</v>
      </c>
      <c r="AQ692" s="30">
        <f t="shared" si="412"/>
        <v>-26.68237036067254</v>
      </c>
      <c r="AR692" s="31">
        <f t="shared" si="431"/>
        <v>-46.506535368453967</v>
      </c>
      <c r="AS692" s="33">
        <f t="shared" si="432"/>
        <v>-180.26341010490921</v>
      </c>
      <c r="AT692" s="31">
        <f t="shared" si="433"/>
        <v>1.9756277942731251</v>
      </c>
      <c r="AU692" s="31">
        <f t="shared" si="434"/>
        <v>37.197128948289951</v>
      </c>
      <c r="AV692" s="32">
        <f t="shared" si="435"/>
        <v>-5.3668487296265107E-3</v>
      </c>
      <c r="AW692" s="31">
        <f t="shared" si="436"/>
        <v>-2.013934906165856</v>
      </c>
      <c r="AX692" s="34">
        <f t="shared" si="437"/>
        <v>1.9702609455434985</v>
      </c>
      <c r="AY692" s="35">
        <f t="shared" si="438"/>
        <v>35.183194042124093</v>
      </c>
      <c r="AZ692" s="10">
        <f t="shared" si="439"/>
        <v>-44.536274422910466</v>
      </c>
      <c r="BA692" s="10">
        <f t="shared" si="440"/>
        <v>-145.08021606278513</v>
      </c>
      <c r="BB692" s="10">
        <f t="shared" si="441"/>
        <v>34.919783937214874</v>
      </c>
      <c r="BC692" s="37"/>
      <c r="BD692" s="46">
        <f t="shared" si="442"/>
        <v>-45</v>
      </c>
      <c r="BE692" s="46">
        <f t="shared" si="443"/>
        <v>-145</v>
      </c>
      <c r="BF692" s="46">
        <f t="shared" si="444"/>
        <v>35</v>
      </c>
    </row>
    <row r="693" spans="22:58" x14ac:dyDescent="0.2">
      <c r="V693" s="29">
        <v>7.8900000000001098</v>
      </c>
      <c r="W693" s="36">
        <f t="shared" si="414"/>
        <v>776247116.6288898</v>
      </c>
      <c r="X693" s="30">
        <f t="shared" si="413"/>
        <v>-0.43247621687911453</v>
      </c>
      <c r="Y693" s="31">
        <f t="shared" si="415"/>
        <v>-111.77640104684536</v>
      </c>
      <c r="Z693" s="31">
        <f t="shared" si="416"/>
        <v>-89.999852326495954</v>
      </c>
      <c r="AA693" s="31">
        <f t="shared" si="417"/>
        <v>80.799838108271899</v>
      </c>
      <c r="AB693" s="31">
        <f t="shared" si="418"/>
        <v>-89.99477446540115</v>
      </c>
      <c r="AC693" s="31">
        <f t="shared" si="419"/>
        <v>46.433065216392592</v>
      </c>
      <c r="AD693" s="31">
        <f t="shared" si="420"/>
        <v>89.726806087908031</v>
      </c>
      <c r="AE693" s="31">
        <f t="shared" si="421"/>
        <v>15.024026060940017</v>
      </c>
      <c r="AF693" s="31">
        <f t="shared" si="422"/>
        <v>-90.267820703989074</v>
      </c>
      <c r="AG693" s="31">
        <f t="shared" si="410"/>
        <v>92.110410468749379</v>
      </c>
      <c r="AH693" s="31">
        <f t="shared" si="423"/>
        <v>-181.02530222795122</v>
      </c>
      <c r="AI693" s="31">
        <f t="shared" si="424"/>
        <v>-89.999999949083616</v>
      </c>
      <c r="AJ693" s="31">
        <f t="shared" si="425"/>
        <v>105.00945465643105</v>
      </c>
      <c r="AK693" s="31">
        <f t="shared" si="426"/>
        <v>89.999678152678186</v>
      </c>
      <c r="AL693" s="32">
        <f t="shared" si="427"/>
        <v>-74.551879902950944</v>
      </c>
      <c r="AM693" s="31">
        <f t="shared" si="428"/>
        <v>-89.989271756064767</v>
      </c>
      <c r="AN693" s="31">
        <f t="shared" si="429"/>
        <v>-58.457317005721734</v>
      </c>
      <c r="AO693" s="31">
        <f t="shared" si="430"/>
        <v>-89.989593552470197</v>
      </c>
      <c r="AP693" s="30">
        <f t="shared" si="411"/>
        <v>23.609121289162623</v>
      </c>
      <c r="AQ693" s="30">
        <f t="shared" si="412"/>
        <v>-26.68237036067254</v>
      </c>
      <c r="AR693" s="31">
        <f t="shared" si="431"/>
        <v>-46.506540016291638</v>
      </c>
      <c r="AS693" s="33">
        <f t="shared" si="432"/>
        <v>-180.25741425645927</v>
      </c>
      <c r="AT693" s="31">
        <f t="shared" si="433"/>
        <v>2.0497984689519697</v>
      </c>
      <c r="AU693" s="31">
        <f t="shared" si="434"/>
        <v>37.834372985355444</v>
      </c>
      <c r="AV693" s="32">
        <f t="shared" si="435"/>
        <v>-5.6196169444426933E-3</v>
      </c>
      <c r="AW693" s="31">
        <f t="shared" si="436"/>
        <v>-2.0608054882360611</v>
      </c>
      <c r="AX693" s="34">
        <f t="shared" si="437"/>
        <v>2.0441788520075268</v>
      </c>
      <c r="AY693" s="35">
        <f t="shared" si="438"/>
        <v>35.77356749711938</v>
      </c>
      <c r="AZ693" s="10">
        <f t="shared" si="439"/>
        <v>-44.462361164284111</v>
      </c>
      <c r="BA693" s="10">
        <f t="shared" si="440"/>
        <v>-144.48384675933988</v>
      </c>
      <c r="BB693" s="10">
        <f t="shared" si="441"/>
        <v>35.516153240660117</v>
      </c>
      <c r="BC693" s="48"/>
      <c r="BD693" s="46">
        <f t="shared" si="442"/>
        <v>-44</v>
      </c>
      <c r="BE693" s="46">
        <f t="shared" si="443"/>
        <v>-144</v>
      </c>
      <c r="BF693" s="46">
        <f t="shared" si="444"/>
        <v>36</v>
      </c>
    </row>
    <row r="694" spans="22:58" x14ac:dyDescent="0.2">
      <c r="V694" s="29">
        <v>7.9000000000001096</v>
      </c>
      <c r="W694" s="38">
        <f t="shared" si="414"/>
        <v>794328234.72448397</v>
      </c>
      <c r="X694" s="30">
        <f t="shared" si="413"/>
        <v>-0.43247621687911453</v>
      </c>
      <c r="Y694" s="31">
        <f t="shared" si="415"/>
        <v>-111.97640104684407</v>
      </c>
      <c r="Z694" s="31">
        <f t="shared" si="416"/>
        <v>-89.999855687955318</v>
      </c>
      <c r="AA694" s="31">
        <f t="shared" si="417"/>
        <v>80.999838106646038</v>
      </c>
      <c r="AB694" s="31">
        <f t="shared" si="418"/>
        <v>-89.994893413089969</v>
      </c>
      <c r="AC694" s="31">
        <f t="shared" si="419"/>
        <v>46.633060772515158</v>
      </c>
      <c r="AD694" s="31">
        <f t="shared" si="420"/>
        <v>89.733024649504941</v>
      </c>
      <c r="AE694" s="31">
        <f t="shared" si="421"/>
        <v>15.224021615438012</v>
      </c>
      <c r="AF694" s="31">
        <f t="shared" si="422"/>
        <v>-90.261724451540331</v>
      </c>
      <c r="AG694" s="31">
        <f t="shared" si="410"/>
        <v>92.110410468749379</v>
      </c>
      <c r="AH694" s="31">
        <f t="shared" si="423"/>
        <v>-181.2253022279512</v>
      </c>
      <c r="AI694" s="31">
        <f t="shared" si="424"/>
        <v>-89.999999950242625</v>
      </c>
      <c r="AJ694" s="31">
        <f t="shared" si="425"/>
        <v>105.20945465642487</v>
      </c>
      <c r="AK694" s="31">
        <f t="shared" si="426"/>
        <v>89.999685478817668</v>
      </c>
      <c r="AL694" s="32">
        <f t="shared" si="427"/>
        <v>-74.751879896097947</v>
      </c>
      <c r="AM694" s="31">
        <f t="shared" si="428"/>
        <v>-89.989515960705475</v>
      </c>
      <c r="AN694" s="31">
        <f t="shared" si="429"/>
        <v>-58.657316998874904</v>
      </c>
      <c r="AO694" s="31">
        <f t="shared" si="430"/>
        <v>-89.989830432130432</v>
      </c>
      <c r="AP694" s="30">
        <f t="shared" si="411"/>
        <v>23.609121289162623</v>
      </c>
      <c r="AQ694" s="30">
        <f t="shared" si="412"/>
        <v>-26.68237036067254</v>
      </c>
      <c r="AR694" s="31">
        <f t="shared" si="431"/>
        <v>-46.506544454946805</v>
      </c>
      <c r="AS694" s="33">
        <f t="shared" si="432"/>
        <v>-180.25155488367076</v>
      </c>
      <c r="AT694" s="31">
        <f t="shared" si="433"/>
        <v>2.1261304937032715</v>
      </c>
      <c r="AU694" s="31">
        <f t="shared" si="434"/>
        <v>38.475258931250337</v>
      </c>
      <c r="AV694" s="32">
        <f t="shared" si="435"/>
        <v>-5.8842819911962344E-3</v>
      </c>
      <c r="AW694" s="31">
        <f t="shared" si="436"/>
        <v>-2.108764969550855</v>
      </c>
      <c r="AX694" s="34">
        <f t="shared" si="437"/>
        <v>2.1202462117120753</v>
      </c>
      <c r="AY694" s="35">
        <f t="shared" si="438"/>
        <v>36.366493961699483</v>
      </c>
      <c r="AZ694" s="10">
        <f t="shared" si="439"/>
        <v>-44.386298243234734</v>
      </c>
      <c r="BA694" s="10">
        <f t="shared" si="440"/>
        <v>-143.88506092197127</v>
      </c>
      <c r="BB694" s="10">
        <f t="shared" si="441"/>
        <v>36.114939078028726</v>
      </c>
      <c r="BC694" s="37"/>
      <c r="BD694" s="46">
        <f t="shared" si="442"/>
        <v>-44</v>
      </c>
      <c r="BE694" s="46">
        <f t="shared" si="443"/>
        <v>-144</v>
      </c>
      <c r="BF694" s="46">
        <f t="shared" si="444"/>
        <v>36</v>
      </c>
    </row>
    <row r="695" spans="22:58" x14ac:dyDescent="0.2">
      <c r="V695" s="29">
        <v>7.9100000000001103</v>
      </c>
      <c r="W695" s="38">
        <f t="shared" si="414"/>
        <v>812830516.1643064</v>
      </c>
      <c r="X695" s="30">
        <f t="shared" si="413"/>
        <v>-0.43247621687911453</v>
      </c>
      <c r="Y695" s="31">
        <f t="shared" si="415"/>
        <v>-112.17640104684284</v>
      </c>
      <c r="Z695" s="31">
        <f t="shared" si="416"/>
        <v>-89.999858972898494</v>
      </c>
      <c r="AA695" s="31">
        <f t="shared" si="417"/>
        <v>81.199838105093363</v>
      </c>
      <c r="AB695" s="31">
        <f t="shared" si="418"/>
        <v>-89.995009653198878</v>
      </c>
      <c r="AC695" s="31">
        <f t="shared" si="419"/>
        <v>46.833056528640917</v>
      </c>
      <c r="AD695" s="31">
        <f t="shared" si="420"/>
        <v>89.739101665436024</v>
      </c>
      <c r="AE695" s="31">
        <f t="shared" si="421"/>
        <v>15.424017370012329</v>
      </c>
      <c r="AF695" s="31">
        <f t="shared" si="422"/>
        <v>-90.255766960661347</v>
      </c>
      <c r="AG695" s="31">
        <f t="shared" si="410"/>
        <v>92.110410468749379</v>
      </c>
      <c r="AH695" s="31">
        <f t="shared" si="423"/>
        <v>-181.42530222795119</v>
      </c>
      <c r="AI695" s="31">
        <f t="shared" si="424"/>
        <v>-89.99999995137523</v>
      </c>
      <c r="AJ695" s="31">
        <f t="shared" si="425"/>
        <v>105.40945465641899</v>
      </c>
      <c r="AK695" s="31">
        <f t="shared" si="426"/>
        <v>89.999692638193835</v>
      </c>
      <c r="AL695" s="32">
        <f t="shared" si="427"/>
        <v>-74.951879889553382</v>
      </c>
      <c r="AM695" s="31">
        <f t="shared" si="428"/>
        <v>-89.989754606570287</v>
      </c>
      <c r="AN695" s="31">
        <f t="shared" si="429"/>
        <v>-58.857316992336209</v>
      </c>
      <c r="AO695" s="31">
        <f t="shared" si="430"/>
        <v>-89.990061919751682</v>
      </c>
      <c r="AP695" s="30">
        <f t="shared" si="411"/>
        <v>23.609121289162623</v>
      </c>
      <c r="AQ695" s="30">
        <f t="shared" si="412"/>
        <v>-26.68237036067254</v>
      </c>
      <c r="AR695" s="31">
        <f t="shared" si="431"/>
        <v>-46.506548693833793</v>
      </c>
      <c r="AS695" s="33">
        <f t="shared" si="432"/>
        <v>-180.24582888041303</v>
      </c>
      <c r="AT695" s="31">
        <f t="shared" si="433"/>
        <v>2.2046475490672708</v>
      </c>
      <c r="AU695" s="31">
        <f t="shared" si="434"/>
        <v>39.11948513935949</v>
      </c>
      <c r="AV695" s="32">
        <f t="shared" si="435"/>
        <v>-6.1614030312353036E-3</v>
      </c>
      <c r="AW695" s="31">
        <f t="shared" si="436"/>
        <v>-2.1578385098844803</v>
      </c>
      <c r="AX695" s="34">
        <f t="shared" si="437"/>
        <v>2.1984861460360356</v>
      </c>
      <c r="AY695" s="35">
        <f t="shared" si="438"/>
        <v>36.961646629475013</v>
      </c>
      <c r="AZ695" s="10">
        <f t="shared" si="439"/>
        <v>-44.308062547797761</v>
      </c>
      <c r="BA695" s="10">
        <f t="shared" si="440"/>
        <v>-143.28418225093802</v>
      </c>
      <c r="BB695" s="10">
        <f t="shared" si="441"/>
        <v>36.715817749061983</v>
      </c>
      <c r="BC695" s="37"/>
      <c r="BD695" s="46">
        <f t="shared" si="442"/>
        <v>-44</v>
      </c>
      <c r="BE695" s="46">
        <f t="shared" si="443"/>
        <v>-143</v>
      </c>
      <c r="BF695" s="46">
        <f t="shared" si="444"/>
        <v>37</v>
      </c>
    </row>
    <row r="696" spans="22:58" x14ac:dyDescent="0.2">
      <c r="V696" s="29">
        <v>7.9200000000001101</v>
      </c>
      <c r="W696" s="36">
        <f t="shared" si="414"/>
        <v>831763771.10288286</v>
      </c>
      <c r="X696" s="30">
        <f t="shared" si="413"/>
        <v>-0.43247621687911453</v>
      </c>
      <c r="Y696" s="31">
        <f t="shared" si="415"/>
        <v>-112.37640104684164</v>
      </c>
      <c r="Z696" s="31">
        <f t="shared" si="416"/>
        <v>-89.99986218306725</v>
      </c>
      <c r="AA696" s="31">
        <f t="shared" si="417"/>
        <v>81.399838103610534</v>
      </c>
      <c r="AB696" s="31">
        <f t="shared" si="418"/>
        <v>-89.995123247359913</v>
      </c>
      <c r="AC696" s="31">
        <f t="shared" si="419"/>
        <v>47.033052475768599</v>
      </c>
      <c r="AD696" s="31">
        <f t="shared" si="420"/>
        <v>89.745040357268351</v>
      </c>
      <c r="AE696" s="31">
        <f t="shared" si="421"/>
        <v>15.624013315658388</v>
      </c>
      <c r="AF696" s="31">
        <f t="shared" si="422"/>
        <v>-90.249945073158813</v>
      </c>
      <c r="AG696" s="31">
        <f t="shared" si="410"/>
        <v>92.110410468749379</v>
      </c>
      <c r="AH696" s="31">
        <f t="shared" si="423"/>
        <v>-181.62530222795124</v>
      </c>
      <c r="AI696" s="31">
        <f t="shared" si="424"/>
        <v>-89.999999952482071</v>
      </c>
      <c r="AJ696" s="31">
        <f t="shared" si="425"/>
        <v>105.60945465641336</v>
      </c>
      <c r="AK696" s="31">
        <f t="shared" si="426"/>
        <v>89.99969963460272</v>
      </c>
      <c r="AL696" s="32">
        <f t="shared" si="427"/>
        <v>-75.15187988330338</v>
      </c>
      <c r="AM696" s="31">
        <f t="shared" si="428"/>
        <v>-89.98998782019234</v>
      </c>
      <c r="AN696" s="31">
        <f t="shared" si="429"/>
        <v>-59.057316986091877</v>
      </c>
      <c r="AO696" s="31">
        <f t="shared" si="430"/>
        <v>-89.990288138071691</v>
      </c>
      <c r="AP696" s="30">
        <f t="shared" si="411"/>
        <v>23.609121289162623</v>
      </c>
      <c r="AQ696" s="30">
        <f t="shared" si="412"/>
        <v>-26.68237036067254</v>
      </c>
      <c r="AR696" s="31">
        <f t="shared" si="431"/>
        <v>-46.506552741943409</v>
      </c>
      <c r="AS696" s="33">
        <f t="shared" si="432"/>
        <v>-180.2402332112305</v>
      </c>
      <c r="AT696" s="31">
        <f t="shared" si="433"/>
        <v>2.285371353890278</v>
      </c>
      <c r="AU696" s="31">
        <f t="shared" si="434"/>
        <v>39.766741656361575</v>
      </c>
      <c r="AV696" s="32">
        <f t="shared" si="435"/>
        <v>-6.4515654321296891E-3</v>
      </c>
      <c r="AW696" s="31">
        <f t="shared" si="436"/>
        <v>-2.2080518405168994</v>
      </c>
      <c r="AX696" s="34">
        <f t="shared" si="437"/>
        <v>2.2789197884581482</v>
      </c>
      <c r="AY696" s="35">
        <f t="shared" si="438"/>
        <v>37.558689815844673</v>
      </c>
      <c r="AZ696" s="10">
        <f t="shared" si="439"/>
        <v>-44.227632953485262</v>
      </c>
      <c r="BA696" s="10">
        <f t="shared" si="440"/>
        <v>-142.68154339538583</v>
      </c>
      <c r="BB696" s="10">
        <f t="shared" si="441"/>
        <v>37.31845660461417</v>
      </c>
      <c r="BC696" s="48"/>
      <c r="BD696" s="46">
        <f t="shared" si="442"/>
        <v>-44</v>
      </c>
      <c r="BE696" s="46">
        <f t="shared" si="443"/>
        <v>-143</v>
      </c>
      <c r="BF696" s="46">
        <f t="shared" si="444"/>
        <v>37</v>
      </c>
    </row>
    <row r="697" spans="22:58" x14ac:dyDescent="0.2">
      <c r="V697" s="29">
        <v>7.9300000000001098</v>
      </c>
      <c r="W697" s="38">
        <f t="shared" si="414"/>
        <v>851138038.20259321</v>
      </c>
      <c r="X697" s="30">
        <f t="shared" si="413"/>
        <v>-0.43247621687911453</v>
      </c>
      <c r="Y697" s="31">
        <f t="shared" si="415"/>
        <v>-112.57640104684052</v>
      </c>
      <c r="Z697" s="31">
        <f t="shared" si="416"/>
        <v>-89.999865320163636</v>
      </c>
      <c r="AA697" s="31">
        <f t="shared" si="417"/>
        <v>81.599838102194468</v>
      </c>
      <c r="AB697" s="31">
        <f t="shared" si="418"/>
        <v>-89.995234255802202</v>
      </c>
      <c r="AC697" s="31">
        <f t="shared" si="419"/>
        <v>47.233048605302059</v>
      </c>
      <c r="AD697" s="31">
        <f t="shared" si="420"/>
        <v>89.750843873264216</v>
      </c>
      <c r="AE697" s="31">
        <f t="shared" si="421"/>
        <v>15.824009443776902</v>
      </c>
      <c r="AF697" s="31">
        <f t="shared" si="422"/>
        <v>-90.244255702701622</v>
      </c>
      <c r="AG697" s="31">
        <f t="shared" si="410"/>
        <v>92.110410468749379</v>
      </c>
      <c r="AH697" s="31">
        <f t="shared" si="423"/>
        <v>-181.82530222795123</v>
      </c>
      <c r="AI697" s="31">
        <f t="shared" si="424"/>
        <v>-89.999999953563716</v>
      </c>
      <c r="AJ697" s="31">
        <f t="shared" si="425"/>
        <v>105.80945465640798</v>
      </c>
      <c r="AK697" s="31">
        <f t="shared" si="426"/>
        <v>89.999706471753882</v>
      </c>
      <c r="AL697" s="32">
        <f t="shared" si="427"/>
        <v>-75.351879877334667</v>
      </c>
      <c r="AM697" s="31">
        <f t="shared" si="428"/>
        <v>-89.990215725224573</v>
      </c>
      <c r="AN697" s="31">
        <f t="shared" si="429"/>
        <v>-59.257316980128536</v>
      </c>
      <c r="AO697" s="31">
        <f t="shared" si="430"/>
        <v>-89.990509207034407</v>
      </c>
      <c r="AP697" s="30">
        <f t="shared" si="411"/>
        <v>23.609121289162623</v>
      </c>
      <c r="AQ697" s="30">
        <f t="shared" si="412"/>
        <v>-26.68237036067254</v>
      </c>
      <c r="AR697" s="31">
        <f t="shared" si="431"/>
        <v>-46.506556607861555</v>
      </c>
      <c r="AS697" s="33">
        <f t="shared" si="432"/>
        <v>-180.23476490973604</v>
      </c>
      <c r="AT697" s="31">
        <f t="shared" si="433"/>
        <v>2.3683215796849812</v>
      </c>
      <c r="AU697" s="31">
        <f t="shared" si="434"/>
        <v>40.416710902265734</v>
      </c>
      <c r="AV697" s="32">
        <f t="shared" si="435"/>
        <v>-6.7553819886612661E-3</v>
      </c>
      <c r="AW697" s="31">
        <f t="shared" si="436"/>
        <v>-2.2594312765114646</v>
      </c>
      <c r="AX697" s="34">
        <f t="shared" si="437"/>
        <v>2.36156619769632</v>
      </c>
      <c r="AY697" s="35">
        <f t="shared" si="438"/>
        <v>38.157279625754271</v>
      </c>
      <c r="AZ697" s="10">
        <f t="shared" si="439"/>
        <v>-44.144990410165235</v>
      </c>
      <c r="BA697" s="10">
        <f t="shared" si="440"/>
        <v>-142.07748528398179</v>
      </c>
      <c r="BB697" s="10">
        <f t="shared" si="441"/>
        <v>37.922514716018213</v>
      </c>
      <c r="BC697" s="37"/>
      <c r="BD697" s="46">
        <f t="shared" si="442"/>
        <v>-44</v>
      </c>
      <c r="BE697" s="46">
        <f t="shared" si="443"/>
        <v>-142</v>
      </c>
      <c r="BF697" s="46">
        <f t="shared" si="444"/>
        <v>38</v>
      </c>
    </row>
    <row r="698" spans="22:58" x14ac:dyDescent="0.2">
      <c r="V698" s="29">
        <v>7.9400000000001096</v>
      </c>
      <c r="W698" s="38">
        <f t="shared" si="414"/>
        <v>870963589.9563024</v>
      </c>
      <c r="X698" s="30">
        <f t="shared" si="413"/>
        <v>-0.43247621687911453</v>
      </c>
      <c r="Y698" s="31">
        <f t="shared" si="415"/>
        <v>-112.77640104683942</v>
      </c>
      <c r="Z698" s="31">
        <f t="shared" si="416"/>
        <v>-89.999868385850988</v>
      </c>
      <c r="AA698" s="31">
        <f t="shared" si="417"/>
        <v>81.799838100842152</v>
      </c>
      <c r="AB698" s="31">
        <f t="shared" si="418"/>
        <v>-89.995342737383865</v>
      </c>
      <c r="AC698" s="31">
        <f t="shared" si="419"/>
        <v>47.433044909031992</v>
      </c>
      <c r="AD698" s="31">
        <f t="shared" si="420"/>
        <v>89.756515290048029</v>
      </c>
      <c r="AE698" s="31">
        <f t="shared" si="421"/>
        <v>16.024005746155609</v>
      </c>
      <c r="AF698" s="31">
        <f t="shared" si="422"/>
        <v>-90.238695833186839</v>
      </c>
      <c r="AG698" s="31">
        <f t="shared" si="410"/>
        <v>92.110410468749379</v>
      </c>
      <c r="AH698" s="31">
        <f t="shared" si="423"/>
        <v>-182.02530222795122</v>
      </c>
      <c r="AI698" s="31">
        <f t="shared" si="424"/>
        <v>-89.999999954620733</v>
      </c>
      <c r="AJ698" s="31">
        <f t="shared" si="425"/>
        <v>106.00945465640287</v>
      </c>
      <c r="AK698" s="31">
        <f t="shared" si="426"/>
        <v>89.999713153272509</v>
      </c>
      <c r="AL698" s="32">
        <f t="shared" si="427"/>
        <v>-75.551879871634597</v>
      </c>
      <c r="AM698" s="31">
        <f t="shared" si="428"/>
        <v>-89.990438442505209</v>
      </c>
      <c r="AN698" s="31">
        <f t="shared" si="429"/>
        <v>-59.457316974433567</v>
      </c>
      <c r="AO698" s="31">
        <f t="shared" si="430"/>
        <v>-89.990725243853433</v>
      </c>
      <c r="AP698" s="30">
        <f t="shared" si="411"/>
        <v>23.609121289162623</v>
      </c>
      <c r="AQ698" s="30">
        <f t="shared" si="412"/>
        <v>-26.68237036067254</v>
      </c>
      <c r="AR698" s="31">
        <f t="shared" si="431"/>
        <v>-46.506560299787878</v>
      </c>
      <c r="AS698" s="33">
        <f t="shared" si="432"/>
        <v>-180.22942107704029</v>
      </c>
      <c r="AT698" s="31">
        <f t="shared" si="433"/>
        <v>2.4535157719413165</v>
      </c>
      <c r="AU698" s="31">
        <f t="shared" si="434"/>
        <v>41.069068396101187</v>
      </c>
      <c r="AV698" s="32">
        <f t="shared" si="435"/>
        <v>-7.0734942000224618E-3</v>
      </c>
      <c r="AW698" s="31">
        <f t="shared" si="436"/>
        <v>-2.3120037292052698</v>
      </c>
      <c r="AX698" s="34">
        <f t="shared" si="437"/>
        <v>2.4464422777412942</v>
      </c>
      <c r="AY698" s="35">
        <f t="shared" si="438"/>
        <v>38.757064666895914</v>
      </c>
      <c r="AZ698" s="10">
        <f t="shared" si="439"/>
        <v>-44.060118022046581</v>
      </c>
      <c r="BA698" s="10">
        <f t="shared" si="440"/>
        <v>-141.47235641014436</v>
      </c>
      <c r="BB698" s="10">
        <f t="shared" si="441"/>
        <v>38.527643589855643</v>
      </c>
      <c r="BC698" s="37"/>
      <c r="BD698" s="46">
        <f t="shared" si="442"/>
        <v>-44</v>
      </c>
      <c r="BE698" s="46">
        <f t="shared" si="443"/>
        <v>-141</v>
      </c>
      <c r="BF698" s="46">
        <f t="shared" si="444"/>
        <v>39</v>
      </c>
    </row>
    <row r="699" spans="22:58" x14ac:dyDescent="0.2">
      <c r="V699" s="29">
        <v>7.9500000000001103</v>
      </c>
      <c r="W699" s="36">
        <f t="shared" si="414"/>
        <v>891250938.13397229</v>
      </c>
      <c r="X699" s="30">
        <f t="shared" si="413"/>
        <v>-0.43247621687911453</v>
      </c>
      <c r="Y699" s="31">
        <f t="shared" si="415"/>
        <v>-112.97640104683839</v>
      </c>
      <c r="Z699" s="31">
        <f t="shared" si="416"/>
        <v>-89.999871381754787</v>
      </c>
      <c r="AA699" s="31">
        <f t="shared" si="417"/>
        <v>81.999838099550658</v>
      </c>
      <c r="AB699" s="31">
        <f t="shared" si="418"/>
        <v>-89.995448749623293</v>
      </c>
      <c r="AC699" s="31">
        <f t="shared" si="419"/>
        <v>47.633041379118531</v>
      </c>
      <c r="AD699" s="31">
        <f t="shared" si="420"/>
        <v>89.762057614235232</v>
      </c>
      <c r="AE699" s="31">
        <f t="shared" si="421"/>
        <v>16.224002214951689</v>
      </c>
      <c r="AF699" s="31">
        <f t="shared" si="422"/>
        <v>-90.233262517142862</v>
      </c>
      <c r="AG699" s="31">
        <f t="shared" si="410"/>
        <v>92.110410468749379</v>
      </c>
      <c r="AH699" s="31">
        <f t="shared" si="423"/>
        <v>-182.2253022279512</v>
      </c>
      <c r="AI699" s="31">
        <f t="shared" si="424"/>
        <v>-89.999999955653692</v>
      </c>
      <c r="AJ699" s="31">
        <f t="shared" si="425"/>
        <v>106.20945465639795</v>
      </c>
      <c r="AK699" s="31">
        <f t="shared" si="426"/>
        <v>89.999719682701169</v>
      </c>
      <c r="AL699" s="32">
        <f t="shared" si="427"/>
        <v>-75.751879866191075</v>
      </c>
      <c r="AM699" s="31">
        <f t="shared" si="428"/>
        <v>-89.990656090121874</v>
      </c>
      <c r="AN699" s="31">
        <f t="shared" si="429"/>
        <v>-59.657316968994948</v>
      </c>
      <c r="AO699" s="31">
        <f t="shared" si="430"/>
        <v>-89.990936363074397</v>
      </c>
      <c r="AP699" s="30">
        <f t="shared" si="411"/>
        <v>23.609121289162623</v>
      </c>
      <c r="AQ699" s="30">
        <f t="shared" si="412"/>
        <v>-26.68237036067254</v>
      </c>
      <c r="AR699" s="31">
        <f t="shared" si="431"/>
        <v>-46.506563825553172</v>
      </c>
      <c r="AS699" s="33">
        <f t="shared" si="432"/>
        <v>-180.22419888021727</v>
      </c>
      <c r="AT699" s="31">
        <f t="shared" si="433"/>
        <v>2.5409692790417475</v>
      </c>
      <c r="AU699" s="31">
        <f t="shared" si="434"/>
        <v>41.723483523584541</v>
      </c>
      <c r="AV699" s="32">
        <f t="shared" si="435"/>
        <v>-7.4065736057146126E-3</v>
      </c>
      <c r="AW699" s="31">
        <f t="shared" si="436"/>
        <v>-2.3657967189119646</v>
      </c>
      <c r="AX699" s="34">
        <f t="shared" si="437"/>
        <v>2.533562705436033</v>
      </c>
      <c r="AY699" s="35">
        <f t="shared" si="438"/>
        <v>39.357686804672575</v>
      </c>
      <c r="AZ699" s="10">
        <f t="shared" si="439"/>
        <v>-43.973001120117139</v>
      </c>
      <c r="BA699" s="10">
        <f t="shared" si="440"/>
        <v>-140.8665120755447</v>
      </c>
      <c r="BB699" s="10">
        <f t="shared" si="441"/>
        <v>39.133487924455295</v>
      </c>
      <c r="BC699" s="48"/>
      <c r="BD699" s="46">
        <f t="shared" si="442"/>
        <v>-44</v>
      </c>
      <c r="BE699" s="46">
        <f t="shared" si="443"/>
        <v>-141</v>
      </c>
      <c r="BF699" s="46">
        <f t="shared" si="444"/>
        <v>39</v>
      </c>
    </row>
    <row r="700" spans="22:58" x14ac:dyDescent="0.2">
      <c r="V700" s="29">
        <v>7.9600000000001101</v>
      </c>
      <c r="W700" s="38">
        <f t="shared" si="414"/>
        <v>912010839.35614169</v>
      </c>
      <c r="X700" s="30">
        <f t="shared" si="413"/>
        <v>-0.43247621687911453</v>
      </c>
      <c r="Y700" s="31">
        <f t="shared" si="415"/>
        <v>-113.17640104683741</v>
      </c>
      <c r="Z700" s="31">
        <f t="shared" si="416"/>
        <v>-89.999874309463479</v>
      </c>
      <c r="AA700" s="31">
        <f t="shared" si="417"/>
        <v>82.199838098317315</v>
      </c>
      <c r="AB700" s="31">
        <f t="shared" si="418"/>
        <v>-89.995552348729575</v>
      </c>
      <c r="AC700" s="31">
        <f t="shared" si="419"/>
        <v>47.833038008074681</v>
      </c>
      <c r="AD700" s="31">
        <f t="shared" si="420"/>
        <v>89.767473784024332</v>
      </c>
      <c r="AE700" s="31">
        <f t="shared" si="421"/>
        <v>16.423998842675473</v>
      </c>
      <c r="AF700" s="31">
        <f t="shared" si="422"/>
        <v>-90.227952874168722</v>
      </c>
      <c r="AG700" s="31">
        <f t="shared" si="410"/>
        <v>92.110410468749379</v>
      </c>
      <c r="AH700" s="31">
        <f t="shared" si="423"/>
        <v>-182.42530222795122</v>
      </c>
      <c r="AI700" s="31">
        <f t="shared" si="424"/>
        <v>-89.999999956663132</v>
      </c>
      <c r="AJ700" s="31">
        <f t="shared" si="425"/>
        <v>106.40945465639328</v>
      </c>
      <c r="AK700" s="31">
        <f t="shared" si="426"/>
        <v>89.99972606350191</v>
      </c>
      <c r="AL700" s="32">
        <f t="shared" si="427"/>
        <v>-75.951879860992534</v>
      </c>
      <c r="AM700" s="31">
        <f t="shared" si="428"/>
        <v>-89.990868783474198</v>
      </c>
      <c r="AN700" s="31">
        <f t="shared" si="429"/>
        <v>-59.857316963801097</v>
      </c>
      <c r="AO700" s="31">
        <f t="shared" si="430"/>
        <v>-89.99114267663542</v>
      </c>
      <c r="AP700" s="30">
        <f t="shared" si="411"/>
        <v>23.609121289162623</v>
      </c>
      <c r="AQ700" s="30">
        <f t="shared" si="412"/>
        <v>-26.68237036067254</v>
      </c>
      <c r="AR700" s="31">
        <f t="shared" si="431"/>
        <v>-46.506567192635544</v>
      </c>
      <c r="AS700" s="33">
        <f t="shared" si="432"/>
        <v>-180.21909555080413</v>
      </c>
      <c r="AT700" s="31">
        <f t="shared" si="433"/>
        <v>2.6306951893821844</v>
      </c>
      <c r="AU700" s="31">
        <f t="shared" si="434"/>
        <v>42.379620342624975</v>
      </c>
      <c r="AV700" s="32">
        <f t="shared" si="435"/>
        <v>-7.7553231827918127E-3</v>
      </c>
      <c r="AW700" s="31">
        <f t="shared" si="436"/>
        <v>-2.4208383878364725</v>
      </c>
      <c r="AX700" s="34">
        <f t="shared" si="437"/>
        <v>2.6229398661993928</v>
      </c>
      <c r="AY700" s="35">
        <f t="shared" si="438"/>
        <v>39.958781954788499</v>
      </c>
      <c r="AZ700" s="10">
        <f t="shared" si="439"/>
        <v>-43.883627326436148</v>
      </c>
      <c r="BA700" s="10">
        <f t="shared" si="440"/>
        <v>-140.26031359601564</v>
      </c>
      <c r="BB700" s="10">
        <f t="shared" si="441"/>
        <v>39.739686403984365</v>
      </c>
      <c r="BC700" s="37"/>
      <c r="BD700" s="46">
        <f t="shared" si="442"/>
        <v>-44</v>
      </c>
      <c r="BE700" s="46">
        <f t="shared" si="443"/>
        <v>-140</v>
      </c>
      <c r="BF700" s="46">
        <f t="shared" si="444"/>
        <v>40</v>
      </c>
    </row>
    <row r="701" spans="22:58" x14ac:dyDescent="0.2">
      <c r="V701" s="29">
        <v>7.9700000000001099</v>
      </c>
      <c r="W701" s="38">
        <f t="shared" si="414"/>
        <v>933254300.79722834</v>
      </c>
      <c r="X701" s="30">
        <f t="shared" si="413"/>
        <v>-0.43247621687911453</v>
      </c>
      <c r="Y701" s="31">
        <f t="shared" si="415"/>
        <v>-113.37640104683646</v>
      </c>
      <c r="Z701" s="31">
        <f t="shared" si="416"/>
        <v>-89.999877170529388</v>
      </c>
      <c r="AA701" s="31">
        <f t="shared" si="417"/>
        <v>82.399838097139479</v>
      </c>
      <c r="AB701" s="31">
        <f t="shared" si="418"/>
        <v>-89.995653589632326</v>
      </c>
      <c r="AC701" s="31">
        <f t="shared" si="419"/>
        <v>48.033034788750356</v>
      </c>
      <c r="AD701" s="31">
        <f t="shared" si="420"/>
        <v>89.772766670752844</v>
      </c>
      <c r="AE701" s="31">
        <f t="shared" si="421"/>
        <v>16.623995622174263</v>
      </c>
      <c r="AF701" s="31">
        <f t="shared" si="422"/>
        <v>-90.222764089408884</v>
      </c>
      <c r="AG701" s="31">
        <f t="shared" si="410"/>
        <v>92.110410468749379</v>
      </c>
      <c r="AH701" s="31">
        <f t="shared" si="423"/>
        <v>-182.62530222795121</v>
      </c>
      <c r="AI701" s="31">
        <f t="shared" si="424"/>
        <v>-89.999999957649607</v>
      </c>
      <c r="AJ701" s="31">
        <f t="shared" si="425"/>
        <v>106.60945465638881</v>
      </c>
      <c r="AK701" s="31">
        <f t="shared" si="426"/>
        <v>89.999732299057882</v>
      </c>
      <c r="AL701" s="32">
        <f t="shared" si="427"/>
        <v>-76.151879856027989</v>
      </c>
      <c r="AM701" s="31">
        <f t="shared" si="428"/>
        <v>-89.991076635334977</v>
      </c>
      <c r="AN701" s="31">
        <f t="shared" si="429"/>
        <v>-60.057316958841014</v>
      </c>
      <c r="AO701" s="31">
        <f t="shared" si="430"/>
        <v>-89.991344293926701</v>
      </c>
      <c r="AP701" s="30">
        <f t="shared" si="411"/>
        <v>23.609121289162623</v>
      </c>
      <c r="AQ701" s="30">
        <f t="shared" si="412"/>
        <v>-26.68237036067254</v>
      </c>
      <c r="AR701" s="31">
        <f t="shared" si="431"/>
        <v>-46.506570408176671</v>
      </c>
      <c r="AS701" s="33">
        <f t="shared" si="432"/>
        <v>-180.2141083833356</v>
      </c>
      <c r="AT701" s="31">
        <f t="shared" si="433"/>
        <v>2.7227042772386052</v>
      </c>
      <c r="AU701" s="31">
        <f t="shared" si="434"/>
        <v>43.037138422099581</v>
      </c>
      <c r="AV701" s="32">
        <f t="shared" si="435"/>
        <v>-8.1204788071869809E-3</v>
      </c>
      <c r="AW701" s="31">
        <f t="shared" si="436"/>
        <v>-2.4771575132006363</v>
      </c>
      <c r="AX701" s="34">
        <f t="shared" si="437"/>
        <v>2.7145837984314181</v>
      </c>
      <c r="AY701" s="35">
        <f t="shared" si="438"/>
        <v>40.559980908898943</v>
      </c>
      <c r="AZ701" s="10">
        <f t="shared" si="439"/>
        <v>-43.791986609745251</v>
      </c>
      <c r="BA701" s="10">
        <f t="shared" si="440"/>
        <v>-139.65412747443665</v>
      </c>
      <c r="BB701" s="10">
        <f t="shared" si="441"/>
        <v>40.345872525563351</v>
      </c>
      <c r="BC701" s="37"/>
      <c r="BD701" s="46">
        <f t="shared" si="442"/>
        <v>-44</v>
      </c>
      <c r="BE701" s="46">
        <f t="shared" si="443"/>
        <v>-140</v>
      </c>
      <c r="BF701" s="46">
        <f t="shared" si="444"/>
        <v>40</v>
      </c>
    </row>
    <row r="702" spans="22:58" x14ac:dyDescent="0.2">
      <c r="V702" s="29">
        <v>7.9800000000001097</v>
      </c>
      <c r="W702" s="36">
        <f t="shared" si="414"/>
        <v>954992586.02167869</v>
      </c>
      <c r="X702" s="30">
        <f t="shared" si="413"/>
        <v>-0.43247621687911453</v>
      </c>
      <c r="Y702" s="31">
        <f t="shared" si="415"/>
        <v>-113.57640104683557</v>
      </c>
      <c r="Z702" s="31">
        <f t="shared" si="416"/>
        <v>-89.999879966469493</v>
      </c>
      <c r="AA702" s="31">
        <f t="shared" si="417"/>
        <v>82.599838096014665</v>
      </c>
      <c r="AB702" s="31">
        <f t="shared" si="418"/>
        <v>-89.99575252601079</v>
      </c>
      <c r="AC702" s="31">
        <f t="shared" si="419"/>
        <v>48.233031714317256</v>
      </c>
      <c r="AD702" s="31">
        <f t="shared" si="420"/>
        <v>89.777939080417838</v>
      </c>
      <c r="AE702" s="31">
        <f t="shared" si="421"/>
        <v>16.823992546617241</v>
      </c>
      <c r="AF702" s="31">
        <f t="shared" si="422"/>
        <v>-90.217693412062459</v>
      </c>
      <c r="AG702" s="31">
        <f t="shared" si="410"/>
        <v>92.110410468749379</v>
      </c>
      <c r="AH702" s="31">
        <f t="shared" si="423"/>
        <v>-182.8253022279512</v>
      </c>
      <c r="AI702" s="31">
        <f t="shared" si="424"/>
        <v>-89.999999958613614</v>
      </c>
      <c r="AJ702" s="31">
        <f t="shared" si="425"/>
        <v>106.80945465638453</v>
      </c>
      <c r="AK702" s="31">
        <f t="shared" si="426"/>
        <v>89.999738392675283</v>
      </c>
      <c r="AL702" s="32">
        <f t="shared" si="427"/>
        <v>-76.351879851286867</v>
      </c>
      <c r="AM702" s="31">
        <f t="shared" si="428"/>
        <v>-89.991279755910014</v>
      </c>
      <c r="AN702" s="31">
        <f t="shared" si="429"/>
        <v>-60.257316954104155</v>
      </c>
      <c r="AO702" s="31">
        <f t="shared" si="430"/>
        <v>-89.991541321848345</v>
      </c>
      <c r="AP702" s="30">
        <f t="shared" si="411"/>
        <v>23.609121289162623</v>
      </c>
      <c r="AQ702" s="30">
        <f t="shared" si="412"/>
        <v>-26.68237036067254</v>
      </c>
      <c r="AR702" s="31">
        <f t="shared" si="431"/>
        <v>-46.506573478996827</v>
      </c>
      <c r="AS702" s="33">
        <f t="shared" si="432"/>
        <v>-180.20923473391082</v>
      </c>
      <c r="AT702" s="31">
        <f t="shared" si="433"/>
        <v>2.8170049578505152</v>
      </c>
      <c r="AU702" s="31">
        <f t="shared" si="434"/>
        <v>43.695693708949662</v>
      </c>
      <c r="AV702" s="32">
        <f t="shared" si="435"/>
        <v>-8.5028107819405414E-3</v>
      </c>
      <c r="AW702" s="31">
        <f t="shared" si="436"/>
        <v>-2.5347835205783888</v>
      </c>
      <c r="AX702" s="34">
        <f t="shared" si="437"/>
        <v>2.8085021470685745</v>
      </c>
      <c r="AY702" s="35">
        <f t="shared" si="438"/>
        <v>41.160910188371275</v>
      </c>
      <c r="AZ702" s="10">
        <f t="shared" si="439"/>
        <v>-43.698071331928254</v>
      </c>
      <c r="BA702" s="10">
        <f t="shared" si="440"/>
        <v>-139.04832454553954</v>
      </c>
      <c r="BB702" s="10">
        <f t="shared" si="441"/>
        <v>40.951675454460457</v>
      </c>
      <c r="BC702" s="48"/>
      <c r="BD702" s="46">
        <f t="shared" si="442"/>
        <v>-44</v>
      </c>
      <c r="BE702" s="46">
        <f t="shared" si="443"/>
        <v>-139</v>
      </c>
      <c r="BF702" s="46">
        <f t="shared" si="444"/>
        <v>41</v>
      </c>
    </row>
    <row r="703" spans="22:58" x14ac:dyDescent="0.2">
      <c r="V703" s="29">
        <v>7.9900000000001103</v>
      </c>
      <c r="W703" s="38">
        <f t="shared" si="414"/>
        <v>977237220.95605898</v>
      </c>
      <c r="X703" s="30">
        <f t="shared" si="413"/>
        <v>-0.43247621687911453</v>
      </c>
      <c r="Y703" s="31">
        <f t="shared" si="415"/>
        <v>-113.77640104683472</v>
      </c>
      <c r="Z703" s="31">
        <f t="shared" si="416"/>
        <v>-89.999882698766228</v>
      </c>
      <c r="AA703" s="31">
        <f t="shared" si="417"/>
        <v>82.799838094940469</v>
      </c>
      <c r="AB703" s="31">
        <f t="shared" si="418"/>
        <v>-89.995849210322362</v>
      </c>
      <c r="AC703" s="31">
        <f t="shared" si="419"/>
        <v>48.433028778254425</v>
      </c>
      <c r="AD703" s="31">
        <f t="shared" si="420"/>
        <v>89.782993755161939</v>
      </c>
      <c r="AE703" s="31">
        <f t="shared" si="421"/>
        <v>17.023989609481063</v>
      </c>
      <c r="AF703" s="31">
        <f t="shared" si="422"/>
        <v>-90.212738153926651</v>
      </c>
      <c r="AG703" s="31">
        <f t="shared" si="410"/>
        <v>92.110410468749379</v>
      </c>
      <c r="AH703" s="31">
        <f t="shared" si="423"/>
        <v>-183.02530222795122</v>
      </c>
      <c r="AI703" s="31">
        <f t="shared" si="424"/>
        <v>-89.99999995955568</v>
      </c>
      <c r="AJ703" s="31">
        <f t="shared" si="425"/>
        <v>107.00945465638046</v>
      </c>
      <c r="AK703" s="31">
        <f t="shared" si="426"/>
        <v>89.999744347585022</v>
      </c>
      <c r="AL703" s="32">
        <f t="shared" si="427"/>
        <v>-76.551879846759135</v>
      </c>
      <c r="AM703" s="31">
        <f t="shared" si="428"/>
        <v>-89.991478252896485</v>
      </c>
      <c r="AN703" s="31">
        <f t="shared" si="429"/>
        <v>-60.457316949580516</v>
      </c>
      <c r="AO703" s="31">
        <f t="shared" si="430"/>
        <v>-89.991733864867143</v>
      </c>
      <c r="AP703" s="30">
        <f t="shared" si="411"/>
        <v>23.609121289162623</v>
      </c>
      <c r="AQ703" s="30">
        <f t="shared" si="412"/>
        <v>-26.68237036067254</v>
      </c>
      <c r="AR703" s="31">
        <f t="shared" si="431"/>
        <v>-46.506576411609373</v>
      </c>
      <c r="AS703" s="33">
        <f t="shared" si="432"/>
        <v>-180.20447201879381</v>
      </c>
      <c r="AT703" s="31">
        <f t="shared" si="433"/>
        <v>2.9136032521163475</v>
      </c>
      <c r="AU703" s="31">
        <f t="shared" si="434"/>
        <v>44.354939418318779</v>
      </c>
      <c r="AV703" s="32">
        <f t="shared" si="435"/>
        <v>-8.9031254353355588E-3</v>
      </c>
      <c r="AW703" s="31">
        <f t="shared" si="436"/>
        <v>-2.5937464974385906</v>
      </c>
      <c r="AX703" s="34">
        <f t="shared" si="437"/>
        <v>2.904700126681012</v>
      </c>
      <c r="AY703" s="35">
        <f t="shared" si="438"/>
        <v>41.761192920880191</v>
      </c>
      <c r="AZ703" s="10">
        <f t="shared" si="439"/>
        <v>-43.601876284928359</v>
      </c>
      <c r="BA703" s="10">
        <f t="shared" si="440"/>
        <v>-138.4432790979136</v>
      </c>
      <c r="BB703" s="10">
        <f t="shared" si="441"/>
        <v>41.556720902086397</v>
      </c>
      <c r="BC703" s="37"/>
      <c r="BD703" s="46">
        <f t="shared" si="442"/>
        <v>-44</v>
      </c>
      <c r="BE703" s="46">
        <f t="shared" si="443"/>
        <v>-138</v>
      </c>
      <c r="BF703" s="46">
        <f t="shared" si="444"/>
        <v>42</v>
      </c>
    </row>
    <row r="704" spans="22:58" x14ac:dyDescent="0.2">
      <c r="V704" s="29">
        <v>8.0000000000001101</v>
      </c>
      <c r="W704" s="38">
        <f t="shared" si="414"/>
        <v>1000000000.0002539</v>
      </c>
      <c r="X704" s="30">
        <f t="shared" si="413"/>
        <v>-0.43247621687911453</v>
      </c>
      <c r="Y704" s="31">
        <f t="shared" si="415"/>
        <v>-113.9764010468339</v>
      </c>
      <c r="Z704" s="31">
        <f t="shared" si="416"/>
        <v>-89.999885368868291</v>
      </c>
      <c r="AA704" s="31">
        <f t="shared" si="417"/>
        <v>82.999838093914619</v>
      </c>
      <c r="AB704" s="31">
        <f t="shared" si="418"/>
        <v>-89.995943693830327</v>
      </c>
      <c r="AC704" s="31">
        <f t="shared" si="419"/>
        <v>48.633025974334316</v>
      </c>
      <c r="AD704" s="31">
        <f t="shared" si="420"/>
        <v>89.787933374725711</v>
      </c>
      <c r="AE704" s="31">
        <f t="shared" si="421"/>
        <v>17.223986804535926</v>
      </c>
      <c r="AF704" s="31">
        <f t="shared" si="422"/>
        <v>-90.207895687972908</v>
      </c>
      <c r="AG704" s="31">
        <f t="shared" si="410"/>
        <v>92.110410468749379</v>
      </c>
      <c r="AH704" s="31">
        <f t="shared" si="423"/>
        <v>-183.2253022279512</v>
      </c>
      <c r="AI704" s="31">
        <f t="shared" si="424"/>
        <v>-89.999999960476316</v>
      </c>
      <c r="AJ704" s="31">
        <f t="shared" si="425"/>
        <v>107.20945465637656</v>
      </c>
      <c r="AK704" s="31">
        <f t="shared" si="426"/>
        <v>89.999750166944438</v>
      </c>
      <c r="AL704" s="32">
        <f t="shared" si="427"/>
        <v>-76.751879842435187</v>
      </c>
      <c r="AM704" s="31">
        <f t="shared" si="428"/>
        <v>-89.991672231540107</v>
      </c>
      <c r="AN704" s="31">
        <f t="shared" si="429"/>
        <v>-60.657316945260447</v>
      </c>
      <c r="AO704" s="31">
        <f t="shared" si="430"/>
        <v>-89.991922025071986</v>
      </c>
      <c r="AP704" s="30">
        <f t="shared" si="411"/>
        <v>23.609121289162623</v>
      </c>
      <c r="AQ704" s="30">
        <f t="shared" si="412"/>
        <v>-26.68237036067254</v>
      </c>
      <c r="AR704" s="31">
        <f t="shared" si="431"/>
        <v>-46.506579212234442</v>
      </c>
      <c r="AS704" s="33">
        <f t="shared" si="432"/>
        <v>-180.19981771304489</v>
      </c>
      <c r="AT704" s="31">
        <f t="shared" si="433"/>
        <v>3.0125027612141118</v>
      </c>
      <c r="AU704" s="31">
        <f t="shared" si="434"/>
        <v>45.014526941182602</v>
      </c>
      <c r="AV704" s="32">
        <f t="shared" si="435"/>
        <v>-9.3222667920277013E-3</v>
      </c>
      <c r="AW704" s="31">
        <f t="shared" si="436"/>
        <v>-2.6540772068931333</v>
      </c>
      <c r="AX704" s="34">
        <f t="shared" si="437"/>
        <v>3.0031804944220841</v>
      </c>
      <c r="AY704" s="35">
        <f t="shared" si="438"/>
        <v>42.360449734289467</v>
      </c>
      <c r="AZ704" s="10">
        <f t="shared" si="439"/>
        <v>-43.50339871781236</v>
      </c>
      <c r="BA704" s="10">
        <f t="shared" si="440"/>
        <v>-137.83936797875543</v>
      </c>
      <c r="BB704" s="10">
        <f t="shared" si="441"/>
        <v>42.160632021244567</v>
      </c>
      <c r="BC704" s="37"/>
      <c r="BD704" s="46">
        <f t="shared" si="442"/>
        <v>-44</v>
      </c>
      <c r="BE704" s="46">
        <f t="shared" si="443"/>
        <v>-138</v>
      </c>
      <c r="BF704" s="46">
        <f t="shared" si="444"/>
        <v>42</v>
      </c>
    </row>
    <row r="705" spans="22:58" x14ac:dyDescent="0.2">
      <c r="V705" s="29">
        <v>8.0100000000001099</v>
      </c>
      <c r="W705" s="36">
        <f t="shared" si="414"/>
        <v>1023292992.2810138</v>
      </c>
      <c r="X705" s="30">
        <f t="shared" si="413"/>
        <v>-0.43247621687911453</v>
      </c>
      <c r="Y705" s="31">
        <f t="shared" si="415"/>
        <v>-114.17640104683312</v>
      </c>
      <c r="Z705" s="31">
        <f t="shared" si="416"/>
        <v>-89.99988797819141</v>
      </c>
      <c r="AA705" s="31">
        <f t="shared" si="417"/>
        <v>83.199838092934925</v>
      </c>
      <c r="AB705" s="31">
        <f t="shared" si="418"/>
        <v>-89.996036026631103</v>
      </c>
      <c r="AC705" s="31">
        <f t="shared" si="419"/>
        <v>48.833023296609717</v>
      </c>
      <c r="AD705" s="31">
        <f t="shared" si="420"/>
        <v>89.792760557866941</v>
      </c>
      <c r="AE705" s="31">
        <f t="shared" si="421"/>
        <v>17.423984125832412</v>
      </c>
      <c r="AF705" s="31">
        <f t="shared" si="422"/>
        <v>-90.203163446955571</v>
      </c>
      <c r="AG705" s="31">
        <f t="shared" si="410"/>
        <v>92.110410468749379</v>
      </c>
      <c r="AH705" s="31">
        <f t="shared" si="423"/>
        <v>-183.42530222795119</v>
      </c>
      <c r="AI705" s="31">
        <f t="shared" si="424"/>
        <v>-89.999999961375977</v>
      </c>
      <c r="AJ705" s="31">
        <f t="shared" si="425"/>
        <v>107.40945465637284</v>
      </c>
      <c r="AK705" s="31">
        <f t="shared" si="426"/>
        <v>89.99975585383909</v>
      </c>
      <c r="AL705" s="32">
        <f t="shared" si="427"/>
        <v>-76.951879838305842</v>
      </c>
      <c r="AM705" s="31">
        <f t="shared" si="428"/>
        <v>-89.991861794690905</v>
      </c>
      <c r="AN705" s="31">
        <f t="shared" si="429"/>
        <v>-60.857316941134812</v>
      </c>
      <c r="AO705" s="31">
        <f t="shared" si="430"/>
        <v>-89.992105902227792</v>
      </c>
      <c r="AP705" s="30">
        <f t="shared" si="411"/>
        <v>23.609121289162623</v>
      </c>
      <c r="AQ705" s="30">
        <f t="shared" si="412"/>
        <v>-26.68237036067254</v>
      </c>
      <c r="AR705" s="31">
        <f t="shared" si="431"/>
        <v>-46.506581886812313</v>
      </c>
      <c r="AS705" s="33">
        <f t="shared" si="432"/>
        <v>-180.19526934918338</v>
      </c>
      <c r="AT705" s="31">
        <f t="shared" si="433"/>
        <v>3.1137046513739053</v>
      </c>
      <c r="AU705" s="31">
        <f t="shared" si="434"/>
        <v>45.674106763712665</v>
      </c>
      <c r="AV705" s="32">
        <f t="shared" si="435"/>
        <v>-9.761118320342637E-3</v>
      </c>
      <c r="AW705" s="31">
        <f t="shared" si="436"/>
        <v>-2.7158071016473864</v>
      </c>
      <c r="AX705" s="34">
        <f t="shared" si="437"/>
        <v>3.1039435330535627</v>
      </c>
      <c r="AY705" s="35">
        <f t="shared" si="438"/>
        <v>42.958299662065279</v>
      </c>
      <c r="AZ705" s="10">
        <f t="shared" si="439"/>
        <v>-43.402638353758753</v>
      </c>
      <c r="BA705" s="10">
        <f t="shared" si="440"/>
        <v>-137.23696968711809</v>
      </c>
      <c r="BB705" s="10">
        <f t="shared" si="441"/>
        <v>42.763030312881909</v>
      </c>
      <c r="BC705" s="48"/>
      <c r="BD705" s="46">
        <f t="shared" si="442"/>
        <v>-43</v>
      </c>
      <c r="BE705" s="46">
        <f t="shared" si="443"/>
        <v>-137</v>
      </c>
      <c r="BF705" s="46">
        <f t="shared" si="444"/>
        <v>43</v>
      </c>
    </row>
    <row r="706" spans="22:58" x14ac:dyDescent="0.2">
      <c r="V706" s="29">
        <v>8.0200000000001097</v>
      </c>
      <c r="W706" s="38">
        <f t="shared" si="414"/>
        <v>1047128548.0511653</v>
      </c>
      <c r="X706" s="30">
        <f t="shared" si="413"/>
        <v>-0.43247621687911453</v>
      </c>
      <c r="Y706" s="31">
        <f t="shared" si="415"/>
        <v>-114.37640104683237</v>
      </c>
      <c r="Z706" s="31">
        <f t="shared" si="416"/>
        <v>-89.999890528119096</v>
      </c>
      <c r="AA706" s="31">
        <f t="shared" si="417"/>
        <v>83.399838091999342</v>
      </c>
      <c r="AB706" s="31">
        <f t="shared" si="418"/>
        <v>-89.996126257680771</v>
      </c>
      <c r="AC706" s="31">
        <f t="shared" si="419"/>
        <v>49.033020739401039</v>
      </c>
      <c r="AD706" s="31">
        <f t="shared" si="420"/>
        <v>89.797477863747758</v>
      </c>
      <c r="AE706" s="31">
        <f t="shared" si="421"/>
        <v>17.623981567688901</v>
      </c>
      <c r="AF706" s="31">
        <f t="shared" si="422"/>
        <v>-90.198538922052109</v>
      </c>
      <c r="AG706" s="31">
        <f t="shared" si="410"/>
        <v>92.110410468749379</v>
      </c>
      <c r="AH706" s="31">
        <f t="shared" si="423"/>
        <v>-183.62530222795124</v>
      </c>
      <c r="AI706" s="31">
        <f t="shared" si="424"/>
        <v>-89.999999962255174</v>
      </c>
      <c r="AJ706" s="31">
        <f t="shared" si="425"/>
        <v>107.60945465636931</v>
      </c>
      <c r="AK706" s="31">
        <f t="shared" si="426"/>
        <v>89.999761411284197</v>
      </c>
      <c r="AL706" s="32">
        <f t="shared" si="427"/>
        <v>-77.151879834362362</v>
      </c>
      <c r="AM706" s="31">
        <f t="shared" si="428"/>
        <v>-89.992047042857763</v>
      </c>
      <c r="AN706" s="31">
        <f t="shared" si="429"/>
        <v>-61.057316937194912</v>
      </c>
      <c r="AO706" s="31">
        <f t="shared" si="430"/>
        <v>-89.99228559382874</v>
      </c>
      <c r="AP706" s="30">
        <f t="shared" si="411"/>
        <v>23.609121289162623</v>
      </c>
      <c r="AQ706" s="30">
        <f t="shared" si="412"/>
        <v>-26.68237036067254</v>
      </c>
      <c r="AR706" s="31">
        <f t="shared" si="431"/>
        <v>-46.506584441015931</v>
      </c>
      <c r="AS706" s="33">
        <f t="shared" si="432"/>
        <v>-180.19082451588085</v>
      </c>
      <c r="AT706" s="31">
        <f t="shared" si="433"/>
        <v>3.2172076489388814</v>
      </c>
      <c r="AU706" s="31">
        <f t="shared" si="434"/>
        <v>46.333329392476173</v>
      </c>
      <c r="AV706" s="32">
        <f t="shared" si="435"/>
        <v>-1.0220604759140243E-2</v>
      </c>
      <c r="AW706" s="31">
        <f t="shared" si="436"/>
        <v>-2.7789683381494528</v>
      </c>
      <c r="AX706" s="34">
        <f t="shared" si="437"/>
        <v>3.206987044179741</v>
      </c>
      <c r="AY706" s="35">
        <f t="shared" si="438"/>
        <v>43.554361054326719</v>
      </c>
      <c r="AZ706" s="10">
        <f t="shared" si="439"/>
        <v>-43.299597396836191</v>
      </c>
      <c r="BA706" s="10">
        <f t="shared" si="440"/>
        <v>-136.63646346155411</v>
      </c>
      <c r="BB706" s="10">
        <f t="shared" si="441"/>
        <v>43.363536538445885</v>
      </c>
      <c r="BC706" s="37"/>
      <c r="BD706" s="46">
        <f t="shared" si="442"/>
        <v>-43</v>
      </c>
      <c r="BE706" s="46">
        <f t="shared" si="443"/>
        <v>-137</v>
      </c>
      <c r="BF706" s="46">
        <f t="shared" si="444"/>
        <v>43</v>
      </c>
    </row>
    <row r="707" spans="22:58" x14ac:dyDescent="0.2">
      <c r="V707" s="29">
        <v>8.0300000000001095</v>
      </c>
      <c r="W707" s="38">
        <f t="shared" si="414"/>
        <v>1071519305.2378783</v>
      </c>
      <c r="X707" s="30">
        <f t="shared" si="413"/>
        <v>-0.43247621687911453</v>
      </c>
      <c r="Y707" s="31">
        <f t="shared" si="415"/>
        <v>-114.57640104683165</v>
      </c>
      <c r="Z707" s="31">
        <f t="shared" si="416"/>
        <v>-89.999893020003327</v>
      </c>
      <c r="AA707" s="31">
        <f t="shared" si="417"/>
        <v>83.599838091105866</v>
      </c>
      <c r="AB707" s="31">
        <f t="shared" si="418"/>
        <v>-89.996214434820985</v>
      </c>
      <c r="AC707" s="31">
        <f t="shared" si="419"/>
        <v>49.233018297284303</v>
      </c>
      <c r="AD707" s="31">
        <f t="shared" si="420"/>
        <v>89.802087793290227</v>
      </c>
      <c r="AE707" s="31">
        <f t="shared" si="421"/>
        <v>17.823979124679411</v>
      </c>
      <c r="AF707" s="31">
        <f t="shared" si="422"/>
        <v>-90.194019661534085</v>
      </c>
      <c r="AG707" s="31">
        <f t="shared" si="410"/>
        <v>92.110410468749379</v>
      </c>
      <c r="AH707" s="31">
        <f t="shared" si="423"/>
        <v>-183.82530222795123</v>
      </c>
      <c r="AI707" s="31">
        <f t="shared" si="424"/>
        <v>-89.999999963114348</v>
      </c>
      <c r="AJ707" s="31">
        <f t="shared" si="425"/>
        <v>107.80945465636592</v>
      </c>
      <c r="AK707" s="31">
        <f t="shared" si="426"/>
        <v>89.999766842226435</v>
      </c>
      <c r="AL707" s="32">
        <f t="shared" si="427"/>
        <v>-77.35187983059636</v>
      </c>
      <c r="AM707" s="31">
        <f t="shared" si="428"/>
        <v>-89.992228074261689</v>
      </c>
      <c r="AN707" s="31">
        <f t="shared" si="429"/>
        <v>-61.257316933432293</v>
      </c>
      <c r="AO707" s="31">
        <f t="shared" si="430"/>
        <v>-89.992461195149602</v>
      </c>
      <c r="AP707" s="30">
        <f t="shared" si="411"/>
        <v>23.609121289162623</v>
      </c>
      <c r="AQ707" s="30">
        <f t="shared" si="412"/>
        <v>-26.68237036067254</v>
      </c>
      <c r="AR707" s="31">
        <f t="shared" si="431"/>
        <v>-46.506586880262802</v>
      </c>
      <c r="AS707" s="33">
        <f t="shared" si="432"/>
        <v>-180.18648085668369</v>
      </c>
      <c r="AT707" s="31">
        <f t="shared" si="433"/>
        <v>3.3230080457590514</v>
      </c>
      <c r="AU707" s="31">
        <f t="shared" si="434"/>
        <v>46.991846279504237</v>
      </c>
      <c r="AV707" s="32">
        <f t="shared" si="435"/>
        <v>-1.0701694027719472E-2</v>
      </c>
      <c r="AW707" s="31">
        <f t="shared" si="436"/>
        <v>-2.8435937909340292</v>
      </c>
      <c r="AX707" s="34">
        <f t="shared" si="437"/>
        <v>3.312306351731332</v>
      </c>
      <c r="AY707" s="35">
        <f t="shared" si="438"/>
        <v>44.148252488570208</v>
      </c>
      <c r="AZ707" s="10">
        <f t="shared" si="439"/>
        <v>-43.194280528531472</v>
      </c>
      <c r="BA707" s="10">
        <f t="shared" si="440"/>
        <v>-136.03822836811349</v>
      </c>
      <c r="BB707" s="10">
        <f t="shared" si="441"/>
        <v>43.961771631886506</v>
      </c>
      <c r="BC707" s="37"/>
      <c r="BD707" s="46">
        <f t="shared" si="442"/>
        <v>-43</v>
      </c>
      <c r="BE707" s="46">
        <f t="shared" si="443"/>
        <v>-136</v>
      </c>
      <c r="BF707" s="46">
        <f t="shared" si="444"/>
        <v>44</v>
      </c>
    </row>
    <row r="708" spans="22:58" x14ac:dyDescent="0.2">
      <c r="V708" s="29">
        <v>8.0400000000001093</v>
      </c>
      <c r="W708" s="36">
        <f t="shared" si="414"/>
        <v>1096478196.1434631</v>
      </c>
      <c r="X708" s="30">
        <f t="shared" si="413"/>
        <v>-0.43247621687911453</v>
      </c>
      <c r="Y708" s="31">
        <f t="shared" si="415"/>
        <v>-114.77640104683097</v>
      </c>
      <c r="Z708" s="31">
        <f t="shared" si="416"/>
        <v>-89.999895455165358</v>
      </c>
      <c r="AA708" s="31">
        <f t="shared" si="417"/>
        <v>83.799838090252592</v>
      </c>
      <c r="AB708" s="31">
        <f t="shared" si="418"/>
        <v>-89.996300604804475</v>
      </c>
      <c r="AC708" s="31">
        <f t="shared" si="419"/>
        <v>49.433015965079647</v>
      </c>
      <c r="AD708" s="31">
        <f t="shared" si="420"/>
        <v>89.806592790501128</v>
      </c>
      <c r="AE708" s="31">
        <f t="shared" si="421"/>
        <v>18.023976791622161</v>
      </c>
      <c r="AF708" s="31">
        <f t="shared" si="422"/>
        <v>-90.189603269468705</v>
      </c>
      <c r="AG708" s="31">
        <f t="shared" ref="AG708:AG771" si="445">DC_gain_comp</f>
        <v>92.110410468749379</v>
      </c>
      <c r="AH708" s="31">
        <f t="shared" si="423"/>
        <v>-184.02530222795122</v>
      </c>
      <c r="AI708" s="31">
        <f t="shared" si="424"/>
        <v>-89.999999963953968</v>
      </c>
      <c r="AJ708" s="31">
        <f t="shared" si="425"/>
        <v>108.00945465636268</v>
      </c>
      <c r="AK708" s="31">
        <f t="shared" si="426"/>
        <v>89.999772149545308</v>
      </c>
      <c r="AL708" s="32">
        <f t="shared" si="427"/>
        <v>-77.551879826999851</v>
      </c>
      <c r="AM708" s="31">
        <f t="shared" si="428"/>
        <v>-89.992404984887926</v>
      </c>
      <c r="AN708" s="31">
        <f t="shared" si="429"/>
        <v>-61.45731692983901</v>
      </c>
      <c r="AO708" s="31">
        <f t="shared" si="430"/>
        <v>-89.992632799296587</v>
      </c>
      <c r="AP708" s="30">
        <f t="shared" ref="AP708:AP771" si="446">-20*LOG(GmPS*Rsns)</f>
        <v>23.609121289162623</v>
      </c>
      <c r="AQ708" s="30">
        <f t="shared" ref="AQ708:AQ771" si="447">20*LOG(Vref/Vout)</f>
        <v>-26.68237036067254</v>
      </c>
      <c r="AR708" s="31">
        <f t="shared" si="431"/>
        <v>-46.506589209726769</v>
      </c>
      <c r="AS708" s="33">
        <f t="shared" si="432"/>
        <v>-180.18223606876529</v>
      </c>
      <c r="AT708" s="31">
        <f t="shared" si="433"/>
        <v>3.4310997148694504</v>
      </c>
      <c r="AU708" s="31">
        <f t="shared" si="434"/>
        <v>47.649310741262184</v>
      </c>
      <c r="AV708" s="32">
        <f t="shared" si="435"/>
        <v>-1.1205399222329415E-2</v>
      </c>
      <c r="AW708" s="31">
        <f t="shared" si="436"/>
        <v>-2.9097170671559978</v>
      </c>
      <c r="AX708" s="34">
        <f t="shared" si="437"/>
        <v>3.4198943156471211</v>
      </c>
      <c r="AY708" s="35">
        <f t="shared" si="438"/>
        <v>44.739593674106189</v>
      </c>
      <c r="AZ708" s="10">
        <f t="shared" si="439"/>
        <v>-43.086694894079649</v>
      </c>
      <c r="BA708" s="10">
        <f t="shared" si="440"/>
        <v>-135.44264239465912</v>
      </c>
      <c r="BB708" s="10">
        <f t="shared" si="441"/>
        <v>44.557357605340883</v>
      </c>
      <c r="BC708" s="48"/>
      <c r="BD708" s="46">
        <f t="shared" si="442"/>
        <v>-43</v>
      </c>
      <c r="BE708" s="46">
        <f t="shared" si="443"/>
        <v>-135</v>
      </c>
      <c r="BF708" s="46">
        <f t="shared" si="444"/>
        <v>45</v>
      </c>
    </row>
    <row r="709" spans="22:58" x14ac:dyDescent="0.2">
      <c r="V709" s="29">
        <v>8.0500000000001108</v>
      </c>
      <c r="W709" s="38">
        <f t="shared" si="414"/>
        <v>1122018454.3022518</v>
      </c>
      <c r="X709" s="30">
        <f t="shared" ref="X709:X772" si="448">DC_gain_power</f>
        <v>-0.43247621687911453</v>
      </c>
      <c r="Y709" s="31">
        <f t="shared" si="415"/>
        <v>-114.97640104683035</v>
      </c>
      <c r="Z709" s="31">
        <f t="shared" si="416"/>
        <v>-89.999897834896331</v>
      </c>
      <c r="AA709" s="31">
        <f t="shared" si="417"/>
        <v>83.999838089437759</v>
      </c>
      <c r="AB709" s="31">
        <f t="shared" si="418"/>
        <v>-89.996384813319679</v>
      </c>
      <c r="AC709" s="31">
        <f t="shared" si="419"/>
        <v>49.633013737840351</v>
      </c>
      <c r="AD709" s="31">
        <f t="shared" si="420"/>
        <v>89.810995243766683</v>
      </c>
      <c r="AE709" s="31">
        <f t="shared" si="421"/>
        <v>18.223974563568653</v>
      </c>
      <c r="AF709" s="31">
        <f t="shared" si="422"/>
        <v>-90.185287404449326</v>
      </c>
      <c r="AG709" s="31">
        <f t="shared" si="445"/>
        <v>92.110410468749379</v>
      </c>
      <c r="AH709" s="31">
        <f t="shared" si="423"/>
        <v>-184.22530222795126</v>
      </c>
      <c r="AI709" s="31">
        <f t="shared" si="424"/>
        <v>-89.999999964774474</v>
      </c>
      <c r="AJ709" s="31">
        <f t="shared" si="425"/>
        <v>108.20945465635961</v>
      </c>
      <c r="AK709" s="31">
        <f t="shared" si="426"/>
        <v>89.999777336054862</v>
      </c>
      <c r="AL709" s="32">
        <f t="shared" si="427"/>
        <v>-77.751879823565261</v>
      </c>
      <c r="AM709" s="31">
        <f t="shared" si="428"/>
        <v>-89.992577868536799</v>
      </c>
      <c r="AN709" s="31">
        <f t="shared" si="429"/>
        <v>-61.657316926407532</v>
      </c>
      <c r="AO709" s="31">
        <f t="shared" si="430"/>
        <v>-89.992800497256411</v>
      </c>
      <c r="AP709" s="30">
        <f t="shared" si="446"/>
        <v>23.609121289162623</v>
      </c>
      <c r="AQ709" s="30">
        <f t="shared" si="447"/>
        <v>-26.68237036067254</v>
      </c>
      <c r="AR709" s="31">
        <f t="shared" si="431"/>
        <v>-46.506591434348792</v>
      </c>
      <c r="AS709" s="33">
        <f t="shared" si="432"/>
        <v>-180.17808790170574</v>
      </c>
      <c r="AT709" s="31">
        <f t="shared" si="433"/>
        <v>3.5414741363120914</v>
      </c>
      <c r="AU709" s="31">
        <f t="shared" si="434"/>
        <v>48.305378865628953</v>
      </c>
      <c r="AV709" s="32">
        <f t="shared" si="435"/>
        <v>-1.173278070313748E-2</v>
      </c>
      <c r="AW709" s="31">
        <f t="shared" si="436"/>
        <v>-2.9773725213081006</v>
      </c>
      <c r="AX709" s="34">
        <f t="shared" si="437"/>
        <v>3.5297413556089539</v>
      </c>
      <c r="AY709" s="35">
        <f t="shared" si="438"/>
        <v>45.328006344320855</v>
      </c>
      <c r="AZ709" s="10">
        <f t="shared" si="439"/>
        <v>-42.976850078739837</v>
      </c>
      <c r="BA709" s="10">
        <f t="shared" si="440"/>
        <v>-134.8500815573849</v>
      </c>
      <c r="BB709" s="10">
        <f t="shared" si="441"/>
        <v>45.149918442615103</v>
      </c>
      <c r="BC709" s="37"/>
      <c r="BD709" s="46">
        <f t="shared" si="442"/>
        <v>-43</v>
      </c>
      <c r="BE709" s="46">
        <f t="shared" si="443"/>
        <v>-135</v>
      </c>
      <c r="BF709" s="46">
        <f t="shared" si="444"/>
        <v>45</v>
      </c>
    </row>
    <row r="710" spans="22:58" x14ac:dyDescent="0.2">
      <c r="V710" s="29">
        <v>8.0600000000001106</v>
      </c>
      <c r="W710" s="38">
        <f t="shared" si="414"/>
        <v>1148153621.4971778</v>
      </c>
      <c r="X710" s="30">
        <f t="shared" si="448"/>
        <v>-0.43247621687911453</v>
      </c>
      <c r="Y710" s="31">
        <f t="shared" si="415"/>
        <v>-115.17640104682971</v>
      </c>
      <c r="Z710" s="31">
        <f t="shared" si="416"/>
        <v>-89.999900160457997</v>
      </c>
      <c r="AA710" s="31">
        <f t="shared" si="417"/>
        <v>84.199838088659575</v>
      </c>
      <c r="AB710" s="31">
        <f t="shared" si="418"/>
        <v>-89.996467105015086</v>
      </c>
      <c r="AC710" s="31">
        <f t="shared" si="419"/>
        <v>49.833011610842242</v>
      </c>
      <c r="AD710" s="31">
        <f t="shared" si="420"/>
        <v>89.815297487117817</v>
      </c>
      <c r="AE710" s="31">
        <f t="shared" si="421"/>
        <v>18.423972435792997</v>
      </c>
      <c r="AF710" s="31">
        <f t="shared" si="422"/>
        <v>-90.181069778355265</v>
      </c>
      <c r="AG710" s="31">
        <f t="shared" si="445"/>
        <v>92.110410468749379</v>
      </c>
      <c r="AH710" s="31">
        <f t="shared" si="423"/>
        <v>-184.42530222795125</v>
      </c>
      <c r="AI710" s="31">
        <f t="shared" si="424"/>
        <v>-89.999999965576308</v>
      </c>
      <c r="AJ710" s="31">
        <f t="shared" si="425"/>
        <v>108.40945465635667</v>
      </c>
      <c r="AK710" s="31">
        <f t="shared" si="426"/>
        <v>89.999782404505041</v>
      </c>
      <c r="AL710" s="32">
        <f t="shared" si="427"/>
        <v>-77.951879820285214</v>
      </c>
      <c r="AM710" s="31">
        <f t="shared" si="428"/>
        <v>-89.99274681687352</v>
      </c>
      <c r="AN710" s="31">
        <f t="shared" si="429"/>
        <v>-61.857316923130412</v>
      </c>
      <c r="AO710" s="31">
        <f t="shared" si="430"/>
        <v>-89.992964377944787</v>
      </c>
      <c r="AP710" s="30">
        <f t="shared" si="446"/>
        <v>23.609121289162623</v>
      </c>
      <c r="AQ710" s="30">
        <f t="shared" si="447"/>
        <v>-26.68237036067254</v>
      </c>
      <c r="AR710" s="31">
        <f t="shared" si="431"/>
        <v>-46.506593558847328</v>
      </c>
      <c r="AS710" s="33">
        <f t="shared" si="432"/>
        <v>-180.17403415630005</v>
      </c>
      <c r="AT710" s="31">
        <f t="shared" si="433"/>
        <v>3.6541204328710593</v>
      </c>
      <c r="AU710" s="31">
        <f t="shared" si="434"/>
        <v>48.95971040113502</v>
      </c>
      <c r="AV710" s="32">
        <f t="shared" si="435"/>
        <v>-1.22849482754805E-2</v>
      </c>
      <c r="AW710" s="31">
        <f t="shared" si="436"/>
        <v>-3.0465952701161618</v>
      </c>
      <c r="AX710" s="34">
        <f t="shared" si="437"/>
        <v>3.6418354845955787</v>
      </c>
      <c r="AY710" s="35">
        <f t="shared" si="438"/>
        <v>45.913115131018856</v>
      </c>
      <c r="AZ710" s="10">
        <f t="shared" si="439"/>
        <v>-42.864758074251746</v>
      </c>
      <c r="BA710" s="10">
        <f t="shared" si="440"/>
        <v>-134.2609190252812</v>
      </c>
      <c r="BB710" s="10">
        <f t="shared" si="441"/>
        <v>45.739080974718803</v>
      </c>
      <c r="BC710" s="37"/>
      <c r="BD710" s="46">
        <f t="shared" si="442"/>
        <v>-43</v>
      </c>
      <c r="BE710" s="46">
        <f t="shared" si="443"/>
        <v>-134</v>
      </c>
      <c r="BF710" s="46">
        <f t="shared" si="444"/>
        <v>46</v>
      </c>
    </row>
    <row r="711" spans="22:58" x14ac:dyDescent="0.2">
      <c r="V711" s="29">
        <v>8.0700000000001104</v>
      </c>
      <c r="W711" s="36">
        <f t="shared" si="414"/>
        <v>1174897554.9398313</v>
      </c>
      <c r="X711" s="30">
        <f t="shared" si="448"/>
        <v>-0.43247621687911453</v>
      </c>
      <c r="Y711" s="31">
        <f t="shared" si="415"/>
        <v>-115.37640104682913</v>
      </c>
      <c r="Z711" s="31">
        <f t="shared" si="416"/>
        <v>-89.999902433083435</v>
      </c>
      <c r="AA711" s="31">
        <f t="shared" si="417"/>
        <v>84.399838087916393</v>
      </c>
      <c r="AB711" s="31">
        <f t="shared" si="418"/>
        <v>-89.996547523522807</v>
      </c>
      <c r="AC711" s="31">
        <f t="shared" si="419"/>
        <v>50.033009579573843</v>
      </c>
      <c r="AD711" s="31">
        <f t="shared" si="420"/>
        <v>89.819501801466743</v>
      </c>
      <c r="AE711" s="31">
        <f t="shared" si="421"/>
        <v>18.623970403781996</v>
      </c>
      <c r="AF711" s="31">
        <f t="shared" si="422"/>
        <v>-90.176948155139485</v>
      </c>
      <c r="AG711" s="31">
        <f t="shared" si="445"/>
        <v>92.110410468749379</v>
      </c>
      <c r="AH711" s="31">
        <f t="shared" si="423"/>
        <v>-184.62530222795124</v>
      </c>
      <c r="AI711" s="31">
        <f t="shared" si="424"/>
        <v>-89.99999996635988</v>
      </c>
      <c r="AJ711" s="31">
        <f t="shared" si="425"/>
        <v>108.60945465635383</v>
      </c>
      <c r="AK711" s="31">
        <f t="shared" si="426"/>
        <v>89.999787357583216</v>
      </c>
      <c r="AL711" s="32">
        <f t="shared" si="427"/>
        <v>-78.151879817152775</v>
      </c>
      <c r="AM711" s="31">
        <f t="shared" si="428"/>
        <v>-89.992911919476683</v>
      </c>
      <c r="AN711" s="31">
        <f t="shared" si="429"/>
        <v>-62.057316920000801</v>
      </c>
      <c r="AO711" s="31">
        <f t="shared" si="430"/>
        <v>-89.993124528253347</v>
      </c>
      <c r="AP711" s="30">
        <f t="shared" si="446"/>
        <v>23.609121289162623</v>
      </c>
      <c r="AQ711" s="30">
        <f t="shared" si="447"/>
        <v>-26.68237036067254</v>
      </c>
      <c r="AR711" s="31">
        <f t="shared" si="431"/>
        <v>-46.506595587728725</v>
      </c>
      <c r="AS711" s="33">
        <f t="shared" si="432"/>
        <v>-180.17007268339285</v>
      </c>
      <c r="AT711" s="31">
        <f t="shared" si="433"/>
        <v>3.7690254154040117</v>
      </c>
      <c r="AU711" s="31">
        <f t="shared" si="434"/>
        <v>49.611969622920753</v>
      </c>
      <c r="AV711" s="32">
        <f t="shared" si="435"/>
        <v>-1.2863063469527541E-2</v>
      </c>
      <c r="AW711" s="31">
        <f t="shared" si="436"/>
        <v>-3.1174212076046519</v>
      </c>
      <c r="AX711" s="34">
        <f t="shared" si="437"/>
        <v>3.756162351934484</v>
      </c>
      <c r="AY711" s="35">
        <f t="shared" si="438"/>
        <v>46.494548415316103</v>
      </c>
      <c r="AZ711" s="10">
        <f t="shared" si="439"/>
        <v>-42.75043323579424</v>
      </c>
      <c r="BA711" s="10">
        <f t="shared" si="440"/>
        <v>-133.67552426807674</v>
      </c>
      <c r="BB711" s="10">
        <f t="shared" si="441"/>
        <v>46.324475731923258</v>
      </c>
      <c r="BC711" s="48"/>
      <c r="BD711" s="46">
        <f t="shared" si="442"/>
        <v>-43</v>
      </c>
      <c r="BE711" s="46">
        <f t="shared" si="443"/>
        <v>-134</v>
      </c>
      <c r="BF711" s="46">
        <f t="shared" si="444"/>
        <v>46</v>
      </c>
    </row>
    <row r="712" spans="22:58" x14ac:dyDescent="0.2">
      <c r="V712" s="29">
        <v>8.0800000000001102</v>
      </c>
      <c r="W712" s="38">
        <f t="shared" si="414"/>
        <v>1202264434.6177216</v>
      </c>
      <c r="X712" s="30">
        <f t="shared" si="448"/>
        <v>-0.43247621687911453</v>
      </c>
      <c r="Y712" s="31">
        <f t="shared" si="415"/>
        <v>-115.57640104682855</v>
      </c>
      <c r="Z712" s="31">
        <f t="shared" si="416"/>
        <v>-89.999904653977609</v>
      </c>
      <c r="AA712" s="31">
        <f t="shared" si="417"/>
        <v>84.599838087206678</v>
      </c>
      <c r="AB712" s="31">
        <f t="shared" si="418"/>
        <v>-89.996626111481831</v>
      </c>
      <c r="AC712" s="31">
        <f t="shared" si="419"/>
        <v>50.233007639726694</v>
      </c>
      <c r="AD712" s="31">
        <f t="shared" si="420"/>
        <v>89.823610415815367</v>
      </c>
      <c r="AE712" s="31">
        <f t="shared" si="421"/>
        <v>18.823968463225711</v>
      </c>
      <c r="AF712" s="31">
        <f t="shared" si="422"/>
        <v>-90.172920349644087</v>
      </c>
      <c r="AG712" s="31">
        <f t="shared" si="445"/>
        <v>92.110410468749379</v>
      </c>
      <c r="AH712" s="31">
        <f t="shared" si="423"/>
        <v>-184.82530222795123</v>
      </c>
      <c r="AI712" s="31">
        <f t="shared" si="424"/>
        <v>-89.999999967125618</v>
      </c>
      <c r="AJ712" s="31">
        <f t="shared" si="425"/>
        <v>108.80945465635115</v>
      </c>
      <c r="AK712" s="31">
        <f t="shared" si="426"/>
        <v>89.999792197915568</v>
      </c>
      <c r="AL712" s="32">
        <f t="shared" si="427"/>
        <v>-78.351879814161336</v>
      </c>
      <c r="AM712" s="31">
        <f t="shared" si="428"/>
        <v>-89.99307326388589</v>
      </c>
      <c r="AN712" s="31">
        <f t="shared" si="429"/>
        <v>-62.257316917012034</v>
      </c>
      <c r="AO712" s="31">
        <f t="shared" si="430"/>
        <v>-89.99328103309594</v>
      </c>
      <c r="AP712" s="30">
        <f t="shared" si="446"/>
        <v>23.609121289162623</v>
      </c>
      <c r="AQ712" s="30">
        <f t="shared" si="447"/>
        <v>-26.68237036067254</v>
      </c>
      <c r="AR712" s="31">
        <f t="shared" si="431"/>
        <v>-46.506597525296243</v>
      </c>
      <c r="AS712" s="33">
        <f t="shared" si="432"/>
        <v>-180.16620138274004</v>
      </c>
      <c r="AT712" s="31">
        <f t="shared" si="433"/>
        <v>3.8861736373711442</v>
      </c>
      <c r="AU712" s="31">
        <f t="shared" si="434"/>
        <v>50.261826170147664</v>
      </c>
      <c r="AV712" s="32">
        <f t="shared" si="435"/>
        <v>-1.3468341922525669E-2</v>
      </c>
      <c r="AW712" s="31">
        <f t="shared" si="436"/>
        <v>-3.1898870203240866</v>
      </c>
      <c r="AX712" s="34">
        <f t="shared" si="437"/>
        <v>3.8727052954486183</v>
      </c>
      <c r="AY712" s="35">
        <f t="shared" si="438"/>
        <v>47.071939149823578</v>
      </c>
      <c r="AZ712" s="10">
        <f t="shared" si="439"/>
        <v>-42.633892229847625</v>
      </c>
      <c r="BA712" s="10">
        <f t="shared" si="440"/>
        <v>-133.09426223291646</v>
      </c>
      <c r="BB712" s="10">
        <f t="shared" si="441"/>
        <v>46.905737767083536</v>
      </c>
      <c r="BC712" s="37"/>
      <c r="BD712" s="46">
        <f t="shared" si="442"/>
        <v>-43</v>
      </c>
      <c r="BE712" s="46">
        <f t="shared" si="443"/>
        <v>-133</v>
      </c>
      <c r="BF712" s="46">
        <f t="shared" si="444"/>
        <v>47</v>
      </c>
    </row>
    <row r="713" spans="22:58" x14ac:dyDescent="0.2">
      <c r="V713" s="29">
        <v>8.09000000000011</v>
      </c>
      <c r="W713" s="38">
        <f t="shared" si="414"/>
        <v>1230268770.8126972</v>
      </c>
      <c r="X713" s="30">
        <f t="shared" si="448"/>
        <v>-0.43247621687911453</v>
      </c>
      <c r="Y713" s="31">
        <f t="shared" si="415"/>
        <v>-115.77640104682801</v>
      </c>
      <c r="Z713" s="31">
        <f t="shared" si="416"/>
        <v>-89.999906824318046</v>
      </c>
      <c r="AA713" s="31">
        <f t="shared" si="417"/>
        <v>84.799838086528908</v>
      </c>
      <c r="AB713" s="31">
        <f t="shared" si="418"/>
        <v>-89.996702910560515</v>
      </c>
      <c r="AC713" s="31">
        <f t="shared" si="419"/>
        <v>50.433005787186246</v>
      </c>
      <c r="AD713" s="31">
        <f t="shared" si="420"/>
        <v>89.827625508436299</v>
      </c>
      <c r="AE713" s="31">
        <f t="shared" si="421"/>
        <v>19.023966610008031</v>
      </c>
      <c r="AF713" s="31">
        <f t="shared" si="422"/>
        <v>-90.168984226442277</v>
      </c>
      <c r="AG713" s="31">
        <f t="shared" si="445"/>
        <v>92.110410468749379</v>
      </c>
      <c r="AH713" s="31">
        <f t="shared" si="423"/>
        <v>-185.02530222795122</v>
      </c>
      <c r="AI713" s="31">
        <f t="shared" si="424"/>
        <v>-89.999999967873947</v>
      </c>
      <c r="AJ713" s="31">
        <f t="shared" si="425"/>
        <v>109.00945465634859</v>
      </c>
      <c r="AK713" s="31">
        <f t="shared" si="426"/>
        <v>89.999796928068491</v>
      </c>
      <c r="AL713" s="32">
        <f t="shared" si="427"/>
        <v>-78.551879811304531</v>
      </c>
      <c r="AM713" s="31">
        <f t="shared" si="428"/>
        <v>-89.993230935648072</v>
      </c>
      <c r="AN713" s="31">
        <f t="shared" si="429"/>
        <v>-62.457316914157772</v>
      </c>
      <c r="AO713" s="31">
        <f t="shared" si="430"/>
        <v>-89.993433975453527</v>
      </c>
      <c r="AP713" s="30">
        <f t="shared" si="446"/>
        <v>23.609121289162623</v>
      </c>
      <c r="AQ713" s="30">
        <f t="shared" si="447"/>
        <v>-26.68237036067254</v>
      </c>
      <c r="AR713" s="31">
        <f t="shared" si="431"/>
        <v>-46.506599375659661</v>
      </c>
      <c r="AS713" s="33">
        <f t="shared" si="432"/>
        <v>-180.1624182018958</v>
      </c>
      <c r="AT713" s="31">
        <f t="shared" si="433"/>
        <v>4.0055474580875465</v>
      </c>
      <c r="AU713" s="31">
        <f t="shared" si="434"/>
        <v>50.908955849930138</v>
      </c>
      <c r="AV713" s="32">
        <f t="shared" si="435"/>
        <v>-1.4102055868019134E-2</v>
      </c>
      <c r="AW713" s="31">
        <f t="shared" si="436"/>
        <v>-3.2640302027310568</v>
      </c>
      <c r="AX713" s="34">
        <f t="shared" si="437"/>
        <v>3.9914454022195276</v>
      </c>
      <c r="AY713" s="35">
        <f t="shared" si="438"/>
        <v>47.644925647199081</v>
      </c>
      <c r="AZ713" s="10">
        <f t="shared" si="439"/>
        <v>-42.515153973440135</v>
      </c>
      <c r="BA713" s="10">
        <f t="shared" si="440"/>
        <v>-132.51749255469673</v>
      </c>
      <c r="BB713" s="10">
        <f t="shared" si="441"/>
        <v>47.48250744530327</v>
      </c>
      <c r="BC713" s="37"/>
      <c r="BD713" s="46">
        <f t="shared" si="442"/>
        <v>-43</v>
      </c>
      <c r="BE713" s="46">
        <f t="shared" si="443"/>
        <v>-133</v>
      </c>
      <c r="BF713" s="46">
        <f t="shared" si="444"/>
        <v>47</v>
      </c>
    </row>
    <row r="714" spans="22:58" x14ac:dyDescent="0.2">
      <c r="V714" s="29">
        <v>8.1000000000001098</v>
      </c>
      <c r="W714" s="36">
        <f t="shared" si="414"/>
        <v>1258925411.7944858</v>
      </c>
      <c r="X714" s="30">
        <f t="shared" si="448"/>
        <v>-0.43247621687911453</v>
      </c>
      <c r="Y714" s="31">
        <f t="shared" si="415"/>
        <v>-115.97640104682748</v>
      </c>
      <c r="Z714" s="31">
        <f t="shared" si="416"/>
        <v>-89.999908945255498</v>
      </c>
      <c r="AA714" s="31">
        <f t="shared" si="417"/>
        <v>84.99983808588162</v>
      </c>
      <c r="AB714" s="31">
        <f t="shared" si="418"/>
        <v>-89.996777961478756</v>
      </c>
      <c r="AC714" s="31">
        <f t="shared" si="419"/>
        <v>50.63300401802308</v>
      </c>
      <c r="AD714" s="31">
        <f t="shared" si="420"/>
        <v>89.831549208026942</v>
      </c>
      <c r="AE714" s="31">
        <f t="shared" si="421"/>
        <v>19.223964840198114</v>
      </c>
      <c r="AF714" s="31">
        <f t="shared" si="422"/>
        <v>-90.165137698707312</v>
      </c>
      <c r="AG714" s="31">
        <f t="shared" si="445"/>
        <v>92.110410468749379</v>
      </c>
      <c r="AH714" s="31">
        <f t="shared" si="423"/>
        <v>-185.2253022279512</v>
      </c>
      <c r="AI714" s="31">
        <f t="shared" si="424"/>
        <v>-89.999999968605209</v>
      </c>
      <c r="AJ714" s="31">
        <f t="shared" si="425"/>
        <v>109.2094546563461</v>
      </c>
      <c r="AK714" s="31">
        <f t="shared" si="426"/>
        <v>89.999801550550004</v>
      </c>
      <c r="AL714" s="32">
        <f t="shared" si="427"/>
        <v>-78.751879808576291</v>
      </c>
      <c r="AM714" s="31">
        <f t="shared" si="428"/>
        <v>-89.993385018362872</v>
      </c>
      <c r="AN714" s="31">
        <f t="shared" si="429"/>
        <v>-62.657316911432019</v>
      </c>
      <c r="AO714" s="31">
        <f t="shared" si="430"/>
        <v>-89.993583436418078</v>
      </c>
      <c r="AP714" s="30">
        <f t="shared" si="446"/>
        <v>23.609121289162623</v>
      </c>
      <c r="AQ714" s="30">
        <f t="shared" si="447"/>
        <v>-26.68237036067254</v>
      </c>
      <c r="AR714" s="31">
        <f t="shared" si="431"/>
        <v>-46.506601142743818</v>
      </c>
      <c r="AS714" s="33">
        <f t="shared" si="432"/>
        <v>-180.1587211351254</v>
      </c>
      <c r="AT714" s="31">
        <f t="shared" si="433"/>
        <v>4.1271271141559218</v>
      </c>
      <c r="AU714" s="31">
        <f t="shared" si="434"/>
        <v>51.553041403237799</v>
      </c>
      <c r="AV714" s="32">
        <f t="shared" si="435"/>
        <v>-1.4765536736588893E-2</v>
      </c>
      <c r="AW714" s="31">
        <f t="shared" si="436"/>
        <v>-3.3398890727103798</v>
      </c>
      <c r="AX714" s="34">
        <f t="shared" si="437"/>
        <v>4.1123615774193327</v>
      </c>
      <c r="AY714" s="35">
        <f t="shared" si="438"/>
        <v>48.213152330527421</v>
      </c>
      <c r="AZ714" s="10">
        <f t="shared" si="439"/>
        <v>-42.394239565324483</v>
      </c>
      <c r="BA714" s="10">
        <f t="shared" si="440"/>
        <v>-131.945568804598</v>
      </c>
      <c r="BB714" s="10">
        <f t="shared" si="441"/>
        <v>48.054431195402003</v>
      </c>
      <c r="BC714" s="48"/>
      <c r="BD714" s="46">
        <f t="shared" si="442"/>
        <v>-42</v>
      </c>
      <c r="BE714" s="46">
        <f t="shared" si="443"/>
        <v>-132</v>
      </c>
      <c r="BF714" s="46">
        <f t="shared" si="444"/>
        <v>48</v>
      </c>
    </row>
    <row r="715" spans="22:58" x14ac:dyDescent="0.2">
      <c r="V715" s="29">
        <v>8.1100000000001096</v>
      </c>
      <c r="W715" s="38">
        <f t="shared" si="414"/>
        <v>1288249551.6934597</v>
      </c>
      <c r="X715" s="30">
        <f t="shared" si="448"/>
        <v>-0.43247621687911453</v>
      </c>
      <c r="Y715" s="31">
        <f t="shared" si="415"/>
        <v>-116.17640104682698</v>
      </c>
      <c r="Z715" s="31">
        <f t="shared" si="416"/>
        <v>-89.999911017914528</v>
      </c>
      <c r="AA715" s="31">
        <f t="shared" si="417"/>
        <v>85.19983808526348</v>
      </c>
      <c r="AB715" s="31">
        <f t="shared" si="418"/>
        <v>-89.996851304029548</v>
      </c>
      <c r="AC715" s="31">
        <f t="shared" si="419"/>
        <v>50.833002328484724</v>
      </c>
      <c r="AD715" s="31">
        <f t="shared" si="420"/>
        <v>89.835383594837481</v>
      </c>
      <c r="AE715" s="31">
        <f t="shared" si="421"/>
        <v>19.423963150042113</v>
      </c>
      <c r="AF715" s="31">
        <f t="shared" si="422"/>
        <v>-90.16137872710658</v>
      </c>
      <c r="AG715" s="31">
        <f t="shared" si="445"/>
        <v>92.110410468749379</v>
      </c>
      <c r="AH715" s="31">
        <f t="shared" si="423"/>
        <v>-185.42530222795119</v>
      </c>
      <c r="AI715" s="31">
        <f t="shared" si="424"/>
        <v>-89.999999969319845</v>
      </c>
      <c r="AJ715" s="31">
        <f t="shared" si="425"/>
        <v>109.40945465634374</v>
      </c>
      <c r="AK715" s="31">
        <f t="shared" si="426"/>
        <v>89.999806067810979</v>
      </c>
      <c r="AL715" s="32">
        <f t="shared" si="427"/>
        <v>-78.951879805970847</v>
      </c>
      <c r="AM715" s="31">
        <f t="shared" si="428"/>
        <v>-89.993535593726961</v>
      </c>
      <c r="AN715" s="31">
        <f t="shared" si="429"/>
        <v>-62.857316908828921</v>
      </c>
      <c r="AO715" s="31">
        <f t="shared" si="430"/>
        <v>-89.993729495235826</v>
      </c>
      <c r="AP715" s="30">
        <f t="shared" si="446"/>
        <v>23.609121289162623</v>
      </c>
      <c r="AQ715" s="30">
        <f t="shared" si="447"/>
        <v>-26.68237036067254</v>
      </c>
      <c r="AR715" s="31">
        <f t="shared" si="431"/>
        <v>-46.506602830296728</v>
      </c>
      <c r="AS715" s="33">
        <f t="shared" si="432"/>
        <v>-180.15510822234239</v>
      </c>
      <c r="AT715" s="31">
        <f t="shared" si="433"/>
        <v>4.2508907984760338</v>
      </c>
      <c r="AU715" s="31">
        <f t="shared" si="434"/>
        <v>52.193773228648389</v>
      </c>
      <c r="AV715" s="32">
        <f t="shared" si="435"/>
        <v>-1.5460177872803802E-2</v>
      </c>
      <c r="AW715" s="31">
        <f t="shared" si="436"/>
        <v>-3.417502787227809</v>
      </c>
      <c r="AX715" s="34">
        <f t="shared" si="437"/>
        <v>4.2354306206032302</v>
      </c>
      <c r="AY715" s="35">
        <f t="shared" si="438"/>
        <v>48.776270441420579</v>
      </c>
      <c r="AZ715" s="10">
        <f t="shared" si="439"/>
        <v>-42.271172209693496</v>
      </c>
      <c r="BA715" s="10">
        <f t="shared" si="440"/>
        <v>-131.3788377809218</v>
      </c>
      <c r="BB715" s="10">
        <f t="shared" si="441"/>
        <v>48.621162219078201</v>
      </c>
      <c r="BC715" s="37"/>
      <c r="BD715" s="46">
        <f t="shared" si="442"/>
        <v>-42</v>
      </c>
      <c r="BE715" s="46">
        <f t="shared" si="443"/>
        <v>-131</v>
      </c>
      <c r="BF715" s="46">
        <f t="shared" si="444"/>
        <v>49</v>
      </c>
    </row>
    <row r="716" spans="22:58" x14ac:dyDescent="0.2">
      <c r="V716" s="29">
        <v>8.1200000000001094</v>
      </c>
      <c r="W716" s="38">
        <f t="shared" si="414"/>
        <v>1318256738.5567405</v>
      </c>
      <c r="X716" s="30">
        <f t="shared" si="448"/>
        <v>-0.43247621687911453</v>
      </c>
      <c r="Y716" s="31">
        <f t="shared" si="415"/>
        <v>-116.37640104682652</v>
      </c>
      <c r="Z716" s="31">
        <f t="shared" si="416"/>
        <v>-89.999913043394088</v>
      </c>
      <c r="AA716" s="31">
        <f t="shared" si="417"/>
        <v>85.399838084673149</v>
      </c>
      <c r="AB716" s="31">
        <f t="shared" si="418"/>
        <v>-89.996922977100056</v>
      </c>
      <c r="AC716" s="31">
        <f t="shared" si="419"/>
        <v>51.033000714987516</v>
      </c>
      <c r="AD716" s="31">
        <f t="shared" si="420"/>
        <v>89.839130701773087</v>
      </c>
      <c r="AE716" s="31">
        <f t="shared" si="421"/>
        <v>19.62396153595504</v>
      </c>
      <c r="AF716" s="31">
        <f t="shared" si="422"/>
        <v>-90.157705318721042</v>
      </c>
      <c r="AG716" s="31">
        <f t="shared" si="445"/>
        <v>92.110410468749379</v>
      </c>
      <c r="AH716" s="31">
        <f t="shared" si="423"/>
        <v>-185.62530222795121</v>
      </c>
      <c r="AI716" s="31">
        <f t="shared" si="424"/>
        <v>-89.999999970018223</v>
      </c>
      <c r="AJ716" s="31">
        <f t="shared" si="425"/>
        <v>109.60945465634151</v>
      </c>
      <c r="AK716" s="31">
        <f t="shared" si="426"/>
        <v>89.999810482246545</v>
      </c>
      <c r="AL716" s="32">
        <f t="shared" si="427"/>
        <v>-79.151879803482672</v>
      </c>
      <c r="AM716" s="31">
        <f t="shared" si="428"/>
        <v>-89.993682741577402</v>
      </c>
      <c r="AN716" s="31">
        <f t="shared" si="429"/>
        <v>-63.05731690634299</v>
      </c>
      <c r="AO716" s="31">
        <f t="shared" si="430"/>
        <v>-89.99387222934908</v>
      </c>
      <c r="AP716" s="30">
        <f t="shared" si="446"/>
        <v>23.609121289162623</v>
      </c>
      <c r="AQ716" s="30">
        <f t="shared" si="447"/>
        <v>-26.68237036067254</v>
      </c>
      <c r="AR716" s="31">
        <f t="shared" si="431"/>
        <v>-46.506604441897863</v>
      </c>
      <c r="AS716" s="33">
        <f t="shared" si="432"/>
        <v>-180.15157754807012</v>
      </c>
      <c r="AT716" s="31">
        <f t="shared" si="433"/>
        <v>4.3768147461746914</v>
      </c>
      <c r="AU716" s="31">
        <f t="shared" si="434"/>
        <v>52.830850060296363</v>
      </c>
      <c r="AV716" s="32">
        <f t="shared" si="435"/>
        <v>-1.618743737327109E-2</v>
      </c>
      <c r="AW716" s="31">
        <f t="shared" si="436"/>
        <v>-3.4969113581002125</v>
      </c>
      <c r="AX716" s="34">
        <f t="shared" si="437"/>
        <v>4.36062730880142</v>
      </c>
      <c r="AY716" s="35">
        <f t="shared" si="438"/>
        <v>49.33393870219615</v>
      </c>
      <c r="AZ716" s="10">
        <f t="shared" si="439"/>
        <v>-42.145977133096444</v>
      </c>
      <c r="BA716" s="10">
        <f t="shared" si="440"/>
        <v>-130.81763884587397</v>
      </c>
      <c r="BB716" s="10">
        <f t="shared" si="441"/>
        <v>49.182361154126028</v>
      </c>
      <c r="BC716" s="37"/>
      <c r="BD716" s="46">
        <f t="shared" si="442"/>
        <v>-42</v>
      </c>
      <c r="BE716" s="46">
        <f t="shared" si="443"/>
        <v>-131</v>
      </c>
      <c r="BF716" s="46">
        <f t="shared" si="444"/>
        <v>49</v>
      </c>
    </row>
    <row r="717" spans="22:58" x14ac:dyDescent="0.2">
      <c r="V717" s="29">
        <v>8.1300000000001091</v>
      </c>
      <c r="W717" s="36">
        <f t="shared" si="414"/>
        <v>1348962882.5919943</v>
      </c>
      <c r="X717" s="30">
        <f t="shared" si="448"/>
        <v>-0.43247621687911453</v>
      </c>
      <c r="Y717" s="31">
        <f t="shared" si="415"/>
        <v>-116.57640104682605</v>
      </c>
      <c r="Z717" s="31">
        <f t="shared" si="416"/>
        <v>-89.999915022768093</v>
      </c>
      <c r="AA717" s="31">
        <f t="shared" si="417"/>
        <v>85.599838084109408</v>
      </c>
      <c r="AB717" s="31">
        <f t="shared" si="418"/>
        <v>-89.996993018692308</v>
      </c>
      <c r="AC717" s="31">
        <f t="shared" si="419"/>
        <v>51.232999174109075</v>
      </c>
      <c r="AD717" s="31">
        <f t="shared" si="420"/>
        <v>89.842792515471174</v>
      </c>
      <c r="AE717" s="31">
        <f t="shared" si="421"/>
        <v>19.823959994513324</v>
      </c>
      <c r="AF717" s="31">
        <f t="shared" si="422"/>
        <v>-90.154115525989241</v>
      </c>
      <c r="AG717" s="31">
        <f t="shared" si="445"/>
        <v>92.110410468749379</v>
      </c>
      <c r="AH717" s="31">
        <f t="shared" si="423"/>
        <v>-185.82530222795123</v>
      </c>
      <c r="AI717" s="31">
        <f t="shared" si="424"/>
        <v>-89.999999970700685</v>
      </c>
      <c r="AJ717" s="31">
        <f t="shared" si="425"/>
        <v>109.80945465633937</v>
      </c>
      <c r="AK717" s="31">
        <f t="shared" si="426"/>
        <v>89.999814796197299</v>
      </c>
      <c r="AL717" s="32">
        <f t="shared" si="427"/>
        <v>-79.351879801106477</v>
      </c>
      <c r="AM717" s="31">
        <f t="shared" si="428"/>
        <v>-89.99382653993392</v>
      </c>
      <c r="AN717" s="31">
        <f t="shared" si="429"/>
        <v>-63.257316903968956</v>
      </c>
      <c r="AO717" s="31">
        <f t="shared" si="430"/>
        <v>-89.994011714437306</v>
      </c>
      <c r="AP717" s="30">
        <f t="shared" si="446"/>
        <v>23.609121289162623</v>
      </c>
      <c r="AQ717" s="30">
        <f t="shared" si="447"/>
        <v>-26.68237036067254</v>
      </c>
      <c r="AR717" s="31">
        <f t="shared" si="431"/>
        <v>-46.506605980965546</v>
      </c>
      <c r="AS717" s="33">
        <f t="shared" si="432"/>
        <v>-180.14812724042656</v>
      </c>
      <c r="AT717" s="31">
        <f t="shared" si="433"/>
        <v>4.5048733267576146</v>
      </c>
      <c r="AU717" s="31">
        <f t="shared" si="434"/>
        <v>53.463979596860938</v>
      </c>
      <c r="AV717" s="32">
        <f t="shared" si="435"/>
        <v>-1.6948841050807576E-2</v>
      </c>
      <c r="AW717" s="31">
        <f t="shared" si="436"/>
        <v>-3.5781556678691464</v>
      </c>
      <c r="AX717" s="34">
        <f t="shared" si="437"/>
        <v>4.4879244857068068</v>
      </c>
      <c r="AY717" s="35">
        <f t="shared" si="438"/>
        <v>49.88582392899179</v>
      </c>
      <c r="AZ717" s="10">
        <f t="shared" si="439"/>
        <v>-42.01868149525874</v>
      </c>
      <c r="BA717" s="10">
        <f t="shared" si="440"/>
        <v>-130.26230331143478</v>
      </c>
      <c r="BB717" s="10">
        <f t="shared" si="441"/>
        <v>49.737696688565222</v>
      </c>
      <c r="BC717" s="48"/>
      <c r="BD717" s="46">
        <f t="shared" si="442"/>
        <v>-42</v>
      </c>
      <c r="BE717" s="46">
        <f t="shared" si="443"/>
        <v>-130</v>
      </c>
      <c r="BF717" s="46">
        <f t="shared" si="444"/>
        <v>50</v>
      </c>
    </row>
    <row r="718" spans="22:58" x14ac:dyDescent="0.2">
      <c r="V718" s="29">
        <v>8.1400000000001107</v>
      </c>
      <c r="W718" s="38">
        <f t="shared" si="414"/>
        <v>1380384264.6032383</v>
      </c>
      <c r="X718" s="30">
        <f t="shared" si="448"/>
        <v>-0.43247621687911453</v>
      </c>
      <c r="Y718" s="31">
        <f t="shared" si="415"/>
        <v>-116.77640104682565</v>
      </c>
      <c r="Z718" s="31">
        <f t="shared" si="416"/>
        <v>-89.999916957086043</v>
      </c>
      <c r="AA718" s="31">
        <f t="shared" si="417"/>
        <v>85.799838083571061</v>
      </c>
      <c r="AB718" s="31">
        <f t="shared" si="418"/>
        <v>-89.997061465943275</v>
      </c>
      <c r="AC718" s="31">
        <f t="shared" si="419"/>
        <v>51.432997702581112</v>
      </c>
      <c r="AD718" s="31">
        <f t="shared" si="420"/>
        <v>89.846370977354113</v>
      </c>
      <c r="AE718" s="31">
        <f t="shared" si="421"/>
        <v>20.023958522447408</v>
      </c>
      <c r="AF718" s="31">
        <f t="shared" si="422"/>
        <v>-90.150607445675192</v>
      </c>
      <c r="AG718" s="31">
        <f t="shared" si="445"/>
        <v>92.110410468749379</v>
      </c>
      <c r="AH718" s="31">
        <f t="shared" si="423"/>
        <v>-186.02530222795122</v>
      </c>
      <c r="AI718" s="31">
        <f t="shared" si="424"/>
        <v>-89.999999971367615</v>
      </c>
      <c r="AJ718" s="31">
        <f t="shared" si="425"/>
        <v>110.00945465633735</v>
      </c>
      <c r="AK718" s="31">
        <f t="shared" si="426"/>
        <v>89.999819011950549</v>
      </c>
      <c r="AL718" s="32">
        <f t="shared" si="427"/>
        <v>-79.551879798837277</v>
      </c>
      <c r="AM718" s="31">
        <f t="shared" si="428"/>
        <v>-89.99396706504028</v>
      </c>
      <c r="AN718" s="31">
        <f t="shared" si="429"/>
        <v>-63.457316901701759</v>
      </c>
      <c r="AO718" s="31">
        <f t="shared" si="430"/>
        <v>-89.994148024457346</v>
      </c>
      <c r="AP718" s="30">
        <f t="shared" si="446"/>
        <v>23.609121289162623</v>
      </c>
      <c r="AQ718" s="30">
        <f t="shared" si="447"/>
        <v>-26.68237036067254</v>
      </c>
      <c r="AR718" s="31">
        <f t="shared" si="431"/>
        <v>-46.506607450764264</v>
      </c>
      <c r="AS718" s="33">
        <f t="shared" si="432"/>
        <v>-180.14475547013254</v>
      </c>
      <c r="AT718" s="31">
        <f t="shared" si="433"/>
        <v>4.635039141750303</v>
      </c>
      <c r="AU718" s="31">
        <f t="shared" si="434"/>
        <v>54.092879078951668</v>
      </c>
      <c r="AV718" s="32">
        <f t="shared" si="435"/>
        <v>-1.7745985530005129E-2</v>
      </c>
      <c r="AW718" s="31">
        <f t="shared" si="436"/>
        <v>-3.6612774857619286</v>
      </c>
      <c r="AX718" s="34">
        <f t="shared" si="437"/>
        <v>4.6172931562202981</v>
      </c>
      <c r="AY718" s="35">
        <f t="shared" si="438"/>
        <v>50.43160159318974</v>
      </c>
      <c r="AZ718" s="10">
        <f t="shared" si="439"/>
        <v>-41.889314294543965</v>
      </c>
      <c r="BA718" s="10">
        <f t="shared" si="440"/>
        <v>-129.71315387694278</v>
      </c>
      <c r="BB718" s="10">
        <f t="shared" si="441"/>
        <v>50.286846123057217</v>
      </c>
      <c r="BC718" s="37"/>
      <c r="BD718" s="46">
        <f t="shared" si="442"/>
        <v>-42</v>
      </c>
      <c r="BE718" s="46">
        <f t="shared" si="443"/>
        <v>-130</v>
      </c>
      <c r="BF718" s="46">
        <f t="shared" si="444"/>
        <v>50</v>
      </c>
    </row>
    <row r="719" spans="22:58" x14ac:dyDescent="0.2">
      <c r="V719" s="29">
        <v>8.1500000000001105</v>
      </c>
      <c r="W719" s="38">
        <f t="shared" si="414"/>
        <v>1412537544.623116</v>
      </c>
      <c r="X719" s="30">
        <f t="shared" si="448"/>
        <v>-0.43247621687911453</v>
      </c>
      <c r="Y719" s="31">
        <f t="shared" si="415"/>
        <v>-116.97640104682523</v>
      </c>
      <c r="Z719" s="31">
        <f t="shared" si="416"/>
        <v>-89.99991884737355</v>
      </c>
      <c r="AA719" s="31">
        <f t="shared" si="417"/>
        <v>85.999838083056929</v>
      </c>
      <c r="AB719" s="31">
        <f t="shared" si="418"/>
        <v>-89.997128355144625</v>
      </c>
      <c r="AC719" s="31">
        <f t="shared" si="419"/>
        <v>51.632996297282325</v>
      </c>
      <c r="AD719" s="31">
        <f t="shared" si="420"/>
        <v>89.849867984658033</v>
      </c>
      <c r="AE719" s="31">
        <f t="shared" si="421"/>
        <v>20.223957116634914</v>
      </c>
      <c r="AF719" s="31">
        <f t="shared" si="422"/>
        <v>-90.147179217860128</v>
      </c>
      <c r="AG719" s="31">
        <f t="shared" si="445"/>
        <v>92.110410468749379</v>
      </c>
      <c r="AH719" s="31">
        <f t="shared" si="423"/>
        <v>-186.22530222795123</v>
      </c>
      <c r="AI719" s="31">
        <f t="shared" si="424"/>
        <v>-89.999999972019381</v>
      </c>
      <c r="AJ719" s="31">
        <f t="shared" si="425"/>
        <v>110.2094546563354</v>
      </c>
      <c r="AK719" s="31">
        <f t="shared" si="426"/>
        <v>89.999823131741522</v>
      </c>
      <c r="AL719" s="32">
        <f t="shared" si="427"/>
        <v>-79.751879796670153</v>
      </c>
      <c r="AM719" s="31">
        <f t="shared" si="428"/>
        <v>-89.994104391404775</v>
      </c>
      <c r="AN719" s="31">
        <f t="shared" si="429"/>
        <v>-63.65731689953661</v>
      </c>
      <c r="AO719" s="31">
        <f t="shared" si="430"/>
        <v>-89.994281231682635</v>
      </c>
      <c r="AP719" s="30">
        <f t="shared" si="446"/>
        <v>23.609121289162623</v>
      </c>
      <c r="AQ719" s="30">
        <f t="shared" si="447"/>
        <v>-26.68237036067254</v>
      </c>
      <c r="AR719" s="31">
        <f t="shared" si="431"/>
        <v>-46.50660885441161</v>
      </c>
      <c r="AS719" s="33">
        <f t="shared" si="432"/>
        <v>-180.14146044954276</v>
      </c>
      <c r="AT719" s="31">
        <f t="shared" si="433"/>
        <v>4.7672831270711713</v>
      </c>
      <c r="AU719" s="31">
        <f t="shared" si="434"/>
        <v>54.717275812779768</v>
      </c>
      <c r="AV719" s="32">
        <f t="shared" si="435"/>
        <v>-1.8580541479533745E-2</v>
      </c>
      <c r="AW719" s="31">
        <f t="shared" si="436"/>
        <v>-3.7463194837227984</v>
      </c>
      <c r="AX719" s="34">
        <f t="shared" si="437"/>
        <v>4.7487025855916372</v>
      </c>
      <c r="AY719" s="35">
        <f t="shared" si="438"/>
        <v>50.970956329056968</v>
      </c>
      <c r="AZ719" s="10">
        <f t="shared" si="439"/>
        <v>-41.757906268819973</v>
      </c>
      <c r="BA719" s="10">
        <f t="shared" si="440"/>
        <v>-129.17050412048579</v>
      </c>
      <c r="BB719" s="10">
        <f t="shared" si="441"/>
        <v>50.829495879514212</v>
      </c>
      <c r="BC719" s="37"/>
      <c r="BD719" s="46">
        <f t="shared" si="442"/>
        <v>-42</v>
      </c>
      <c r="BE719" s="46">
        <f t="shared" si="443"/>
        <v>-129</v>
      </c>
      <c r="BF719" s="46">
        <f t="shared" si="444"/>
        <v>51</v>
      </c>
    </row>
    <row r="720" spans="22:58" x14ac:dyDescent="0.2">
      <c r="V720" s="29">
        <v>8.1600000000001103</v>
      </c>
      <c r="W720" s="36">
        <f t="shared" si="414"/>
        <v>1445439770.7462976</v>
      </c>
      <c r="X720" s="30">
        <f t="shared" si="448"/>
        <v>-0.43247621687911453</v>
      </c>
      <c r="Y720" s="31">
        <f t="shared" si="415"/>
        <v>-117.17640104682485</v>
      </c>
      <c r="Z720" s="31">
        <f t="shared" si="416"/>
        <v>-89.999920694632848</v>
      </c>
      <c r="AA720" s="31">
        <f t="shared" si="417"/>
        <v>86.199838082565918</v>
      </c>
      <c r="AB720" s="31">
        <f t="shared" si="418"/>
        <v>-89.997193721761846</v>
      </c>
      <c r="AC720" s="31">
        <f t="shared" si="419"/>
        <v>51.832994955231982</v>
      </c>
      <c r="AD720" s="31">
        <f t="shared" si="420"/>
        <v>89.853285391438192</v>
      </c>
      <c r="AE720" s="31">
        <f t="shared" si="421"/>
        <v>20.42395577409394</v>
      </c>
      <c r="AF720" s="31">
        <f t="shared" si="422"/>
        <v>-90.143829024956517</v>
      </c>
      <c r="AG720" s="31">
        <f t="shared" si="445"/>
        <v>92.110410468749379</v>
      </c>
      <c r="AH720" s="31">
        <f t="shared" si="423"/>
        <v>-186.42530222795125</v>
      </c>
      <c r="AI720" s="31">
        <f t="shared" si="424"/>
        <v>-89.999999972656283</v>
      </c>
      <c r="AJ720" s="31">
        <f t="shared" si="425"/>
        <v>110.40945465633355</v>
      </c>
      <c r="AK720" s="31">
        <f t="shared" si="426"/>
        <v>89.999827157754609</v>
      </c>
      <c r="AL720" s="32">
        <f t="shared" si="427"/>
        <v>-79.951879794600586</v>
      </c>
      <c r="AM720" s="31">
        <f t="shared" si="428"/>
        <v>-89.994238591839647</v>
      </c>
      <c r="AN720" s="31">
        <f t="shared" si="429"/>
        <v>-63.857316897468905</v>
      </c>
      <c r="AO720" s="31">
        <f t="shared" si="430"/>
        <v>-89.994411406741321</v>
      </c>
      <c r="AP720" s="30">
        <f t="shared" si="446"/>
        <v>23.609121289162623</v>
      </c>
      <c r="AQ720" s="30">
        <f t="shared" si="447"/>
        <v>-26.68237036067254</v>
      </c>
      <c r="AR720" s="31">
        <f t="shared" si="431"/>
        <v>-46.506610194884885</v>
      </c>
      <c r="AS720" s="33">
        <f t="shared" si="432"/>
        <v>-180.13824043169785</v>
      </c>
      <c r="AT720" s="31">
        <f t="shared" si="433"/>
        <v>4.9015746593660765</v>
      </c>
      <c r="AU720" s="31">
        <f t="shared" si="434"/>
        <v>55.336907638538889</v>
      </c>
      <c r="AV720" s="32">
        <f t="shared" si="435"/>
        <v>-1.9454256986807986E-2</v>
      </c>
      <c r="AW720" s="31">
        <f t="shared" si="436"/>
        <v>-3.8333252524953725</v>
      </c>
      <c r="AX720" s="34">
        <f t="shared" si="437"/>
        <v>4.8821204023792681</v>
      </c>
      <c r="AY720" s="35">
        <f t="shared" si="438"/>
        <v>51.503582386043519</v>
      </c>
      <c r="AZ720" s="10">
        <f t="shared" si="439"/>
        <v>-41.624489792505614</v>
      </c>
      <c r="BA720" s="10">
        <f t="shared" si="440"/>
        <v>-128.63465804565433</v>
      </c>
      <c r="BB720" s="10">
        <f t="shared" si="441"/>
        <v>51.365341954345666</v>
      </c>
      <c r="BC720" s="48"/>
      <c r="BD720" s="46">
        <f t="shared" si="442"/>
        <v>-42</v>
      </c>
      <c r="BE720" s="46">
        <f t="shared" si="443"/>
        <v>-129</v>
      </c>
      <c r="BF720" s="46">
        <f t="shared" si="444"/>
        <v>51</v>
      </c>
    </row>
    <row r="721" spans="22:58" x14ac:dyDescent="0.2">
      <c r="V721" s="29">
        <v>8.1700000000001101</v>
      </c>
      <c r="W721" s="38">
        <f t="shared" si="414"/>
        <v>1479108388.1685858</v>
      </c>
      <c r="X721" s="30">
        <f t="shared" si="448"/>
        <v>-0.43247621687911453</v>
      </c>
      <c r="Y721" s="31">
        <f t="shared" si="415"/>
        <v>-117.37640104682448</v>
      </c>
      <c r="Z721" s="31">
        <f t="shared" si="416"/>
        <v>-89.999922499843407</v>
      </c>
      <c r="AA721" s="31">
        <f t="shared" si="417"/>
        <v>86.399838082097006</v>
      </c>
      <c r="AB721" s="31">
        <f t="shared" si="418"/>
        <v>-89.997257600453224</v>
      </c>
      <c r="AC721" s="31">
        <f t="shared" si="419"/>
        <v>52.032993673583462</v>
      </c>
      <c r="AD721" s="31">
        <f t="shared" si="420"/>
        <v>89.856625009551607</v>
      </c>
      <c r="AE721" s="31">
        <f t="shared" si="421"/>
        <v>20.623954491976875</v>
      </c>
      <c r="AF721" s="31">
        <f t="shared" si="422"/>
        <v>-90.140555090745039</v>
      </c>
      <c r="AG721" s="31">
        <f t="shared" si="445"/>
        <v>92.110410468749379</v>
      </c>
      <c r="AH721" s="31">
        <f t="shared" si="423"/>
        <v>-186.62530222795124</v>
      </c>
      <c r="AI721" s="31">
        <f t="shared" si="424"/>
        <v>-89.999999973278705</v>
      </c>
      <c r="AJ721" s="31">
        <f t="shared" si="425"/>
        <v>110.60945465633176</v>
      </c>
      <c r="AK721" s="31">
        <f t="shared" si="426"/>
        <v>89.999831092124452</v>
      </c>
      <c r="AL721" s="32">
        <f t="shared" si="427"/>
        <v>-80.151879792624158</v>
      </c>
      <c r="AM721" s="31">
        <f t="shared" si="428"/>
        <v>-89.994369737499724</v>
      </c>
      <c r="AN721" s="31">
        <f t="shared" si="429"/>
        <v>-64.057316895494253</v>
      </c>
      <c r="AO721" s="31">
        <f t="shared" si="430"/>
        <v>-89.994538618653976</v>
      </c>
      <c r="AP721" s="30">
        <f t="shared" si="446"/>
        <v>23.609121289162623</v>
      </c>
      <c r="AQ721" s="30">
        <f t="shared" si="447"/>
        <v>-26.68237036067254</v>
      </c>
      <c r="AR721" s="31">
        <f t="shared" si="431"/>
        <v>-46.506611475027299</v>
      </c>
      <c r="AS721" s="33">
        <f t="shared" si="432"/>
        <v>-180.13509370939903</v>
      </c>
      <c r="AT721" s="31">
        <f t="shared" si="433"/>
        <v>5.0378816655275216</v>
      </c>
      <c r="AU721" s="31">
        <f t="shared" si="434"/>
        <v>55.951523342445498</v>
      </c>
      <c r="AV721" s="32">
        <f t="shared" si="435"/>
        <v>-2.0368961080774135E-2</v>
      </c>
      <c r="AW721" s="31">
        <f t="shared" si="436"/>
        <v>-3.9223393177352075</v>
      </c>
      <c r="AX721" s="34">
        <f t="shared" si="437"/>
        <v>5.0175127044467471</v>
      </c>
      <c r="AY721" s="35">
        <f t="shared" si="438"/>
        <v>52.02918402471029</v>
      </c>
      <c r="AZ721" s="10">
        <f t="shared" si="439"/>
        <v>-41.489098770580554</v>
      </c>
      <c r="BA721" s="10">
        <f t="shared" si="440"/>
        <v>-128.10590968468875</v>
      </c>
      <c r="BB721" s="10">
        <f t="shared" si="441"/>
        <v>51.894090315311246</v>
      </c>
      <c r="BC721" s="37"/>
      <c r="BD721" s="46">
        <f t="shared" si="442"/>
        <v>-41</v>
      </c>
      <c r="BE721" s="46">
        <f t="shared" si="443"/>
        <v>-128</v>
      </c>
      <c r="BF721" s="46">
        <f t="shared" si="444"/>
        <v>52</v>
      </c>
    </row>
    <row r="722" spans="22:58" x14ac:dyDescent="0.2">
      <c r="V722" s="29">
        <v>8.1800000000001098</v>
      </c>
      <c r="W722" s="38">
        <f t="shared" si="414"/>
        <v>1513561248.4365954</v>
      </c>
      <c r="X722" s="30">
        <f t="shared" si="448"/>
        <v>-0.43247621687911453</v>
      </c>
      <c r="Y722" s="31">
        <f t="shared" si="415"/>
        <v>-117.57640104682412</v>
      </c>
      <c r="Z722" s="31">
        <f t="shared" si="416"/>
        <v>-89.999924263962342</v>
      </c>
      <c r="AA722" s="31">
        <f t="shared" si="417"/>
        <v>86.59983808164921</v>
      </c>
      <c r="AB722" s="31">
        <f t="shared" si="418"/>
        <v>-89.997320025088058</v>
      </c>
      <c r="AC722" s="31">
        <f t="shared" si="419"/>
        <v>52.23299244961828</v>
      </c>
      <c r="AD722" s="31">
        <f t="shared" si="420"/>
        <v>89.859888609617187</v>
      </c>
      <c r="AE722" s="31">
        <f t="shared" si="421"/>
        <v>20.823953267564264</v>
      </c>
      <c r="AF722" s="31">
        <f t="shared" si="422"/>
        <v>-90.137355679433213</v>
      </c>
      <c r="AG722" s="31">
        <f t="shared" si="445"/>
        <v>92.110410468749379</v>
      </c>
      <c r="AH722" s="31">
        <f t="shared" si="423"/>
        <v>-186.82530222795123</v>
      </c>
      <c r="AI722" s="31">
        <f t="shared" si="424"/>
        <v>-89.999999973886958</v>
      </c>
      <c r="AJ722" s="31">
        <f t="shared" si="425"/>
        <v>110.80945465633006</v>
      </c>
      <c r="AK722" s="31">
        <f t="shared" si="426"/>
        <v>89.999834936937106</v>
      </c>
      <c r="AL722" s="32">
        <f t="shared" si="427"/>
        <v>-80.351879790736689</v>
      </c>
      <c r="AM722" s="31">
        <f t="shared" si="428"/>
        <v>-89.994497897920184</v>
      </c>
      <c r="AN722" s="31">
        <f t="shared" si="429"/>
        <v>-64.257316893608476</v>
      </c>
      <c r="AO722" s="31">
        <f t="shared" si="430"/>
        <v>-89.994662934870036</v>
      </c>
      <c r="AP722" s="30">
        <f t="shared" si="446"/>
        <v>23.609121289162623</v>
      </c>
      <c r="AQ722" s="30">
        <f t="shared" si="447"/>
        <v>-26.68237036067254</v>
      </c>
      <c r="AR722" s="31">
        <f t="shared" si="431"/>
        <v>-46.506612697554132</v>
      </c>
      <c r="AS722" s="33">
        <f t="shared" si="432"/>
        <v>-180.13201861430326</v>
      </c>
      <c r="AT722" s="31">
        <f t="shared" si="433"/>
        <v>5.1761707346263597</v>
      </c>
      <c r="AU722" s="31">
        <f t="shared" si="434"/>
        <v>56.560883011911088</v>
      </c>
      <c r="AV722" s="32">
        <f t="shared" si="435"/>
        <v>-2.1326567408743377E-2</v>
      </c>
      <c r="AW722" s="31">
        <f t="shared" si="436"/>
        <v>-4.0134071561299169</v>
      </c>
      <c r="AX722" s="34">
        <f t="shared" si="437"/>
        <v>5.1548441672176164</v>
      </c>
      <c r="AY722" s="35">
        <f t="shared" si="438"/>
        <v>52.547475855781173</v>
      </c>
      <c r="AZ722" s="10">
        <f t="shared" si="439"/>
        <v>-41.351768530336514</v>
      </c>
      <c r="BA722" s="10">
        <f t="shared" si="440"/>
        <v>-127.58454275852209</v>
      </c>
      <c r="BB722" s="10">
        <f t="shared" si="441"/>
        <v>52.41545724147791</v>
      </c>
      <c r="BC722" s="37"/>
      <c r="BD722" s="46">
        <f t="shared" si="442"/>
        <v>-41</v>
      </c>
      <c r="BE722" s="46">
        <f t="shared" si="443"/>
        <v>-128</v>
      </c>
      <c r="BF722" s="46">
        <f t="shared" si="444"/>
        <v>52</v>
      </c>
    </row>
    <row r="723" spans="22:58" x14ac:dyDescent="0.2">
      <c r="V723" s="29">
        <v>8.1900000000001096</v>
      </c>
      <c r="W723" s="36">
        <f t="shared" si="414"/>
        <v>1548816618.9128776</v>
      </c>
      <c r="X723" s="30">
        <f t="shared" si="448"/>
        <v>-0.43247621687911453</v>
      </c>
      <c r="Y723" s="31">
        <f t="shared" si="415"/>
        <v>-117.77640104682378</v>
      </c>
      <c r="Z723" s="31">
        <f t="shared" si="416"/>
        <v>-89.999925987925039</v>
      </c>
      <c r="AA723" s="31">
        <f t="shared" si="417"/>
        <v>86.799838081221566</v>
      </c>
      <c r="AB723" s="31">
        <f t="shared" si="418"/>
        <v>-89.99738102876475</v>
      </c>
      <c r="AC723" s="31">
        <f t="shared" si="419"/>
        <v>52.432991280740275</v>
      </c>
      <c r="AD723" s="31">
        <f t="shared" si="420"/>
        <v>89.863077921954101</v>
      </c>
      <c r="AE723" s="31">
        <f t="shared" si="421"/>
        <v>21.023952098258953</v>
      </c>
      <c r="AF723" s="31">
        <f t="shared" si="422"/>
        <v>-90.134229094735673</v>
      </c>
      <c r="AG723" s="31">
        <f t="shared" si="445"/>
        <v>92.110410468749379</v>
      </c>
      <c r="AH723" s="31">
        <f t="shared" si="423"/>
        <v>-187.02530222795122</v>
      </c>
      <c r="AI723" s="31">
        <f t="shared" si="424"/>
        <v>-89.999999974481369</v>
      </c>
      <c r="AJ723" s="31">
        <f t="shared" si="425"/>
        <v>111.00945465632844</v>
      </c>
      <c r="AK723" s="31">
        <f t="shared" si="426"/>
        <v>89.99983869423113</v>
      </c>
      <c r="AL723" s="32">
        <f t="shared" si="427"/>
        <v>-80.551879788934173</v>
      </c>
      <c r="AM723" s="31">
        <f t="shared" si="428"/>
        <v>-89.994623141053367</v>
      </c>
      <c r="AN723" s="31">
        <f t="shared" si="429"/>
        <v>-64.457316891807565</v>
      </c>
      <c r="AO723" s="31">
        <f t="shared" si="430"/>
        <v>-89.994784421303606</v>
      </c>
      <c r="AP723" s="30">
        <f t="shared" si="446"/>
        <v>23.609121289162623</v>
      </c>
      <c r="AQ723" s="30">
        <f t="shared" si="447"/>
        <v>-26.68237036067254</v>
      </c>
      <c r="AR723" s="31">
        <f t="shared" si="431"/>
        <v>-46.506613865058526</v>
      </c>
      <c r="AS723" s="33">
        <f t="shared" si="432"/>
        <v>-180.12901351603927</v>
      </c>
      <c r="AT723" s="31">
        <f t="shared" si="433"/>
        <v>5.3164072314957123</v>
      </c>
      <c r="AU723" s="31">
        <f t="shared" si="434"/>
        <v>57.164758333816977</v>
      </c>
      <c r="AV723" s="32">
        <f t="shared" si="435"/>
        <v>-2.232907807344852E-2</v>
      </c>
      <c r="AW723" s="31">
        <f t="shared" si="436"/>
        <v>-4.1065752115018439</v>
      </c>
      <c r="AX723" s="34">
        <f t="shared" si="437"/>
        <v>5.2940781534222641</v>
      </c>
      <c r="AY723" s="35">
        <f t="shared" si="438"/>
        <v>53.058183122315135</v>
      </c>
      <c r="AZ723" s="10">
        <f t="shared" si="439"/>
        <v>-41.212535711636264</v>
      </c>
      <c r="BA723" s="10">
        <f t="shared" si="440"/>
        <v>-127.07083039372412</v>
      </c>
      <c r="BB723" s="10">
        <f t="shared" si="441"/>
        <v>52.929169606275877</v>
      </c>
      <c r="BC723" s="48"/>
      <c r="BD723" s="46">
        <f t="shared" si="442"/>
        <v>-41</v>
      </c>
      <c r="BE723" s="46">
        <f t="shared" si="443"/>
        <v>-127</v>
      </c>
      <c r="BF723" s="46">
        <f t="shared" si="444"/>
        <v>53</v>
      </c>
    </row>
    <row r="724" spans="22:58" x14ac:dyDescent="0.2">
      <c r="V724" s="29">
        <v>8.2000000000001094</v>
      </c>
      <c r="W724" s="38">
        <f t="shared" si="414"/>
        <v>1584893192.461513</v>
      </c>
      <c r="X724" s="30">
        <f t="shared" si="448"/>
        <v>-0.43247621687911453</v>
      </c>
      <c r="Y724" s="31">
        <f t="shared" si="415"/>
        <v>-117.97640104682343</v>
      </c>
      <c r="Z724" s="31">
        <f t="shared" si="416"/>
        <v>-89.999927672645541</v>
      </c>
      <c r="AA724" s="31">
        <f t="shared" si="417"/>
        <v>86.999838080813134</v>
      </c>
      <c r="AB724" s="31">
        <f t="shared" si="418"/>
        <v>-89.997440643828213</v>
      </c>
      <c r="AC724" s="31">
        <f t="shared" si="419"/>
        <v>52.632990164470129</v>
      </c>
      <c r="AD724" s="31">
        <f t="shared" si="420"/>
        <v>89.866194637498907</v>
      </c>
      <c r="AE724" s="31">
        <f t="shared" si="421"/>
        <v>21.223950981580728</v>
      </c>
      <c r="AF724" s="31">
        <f t="shared" si="422"/>
        <v>-90.131173678974832</v>
      </c>
      <c r="AG724" s="31">
        <f t="shared" si="445"/>
        <v>92.110410468749379</v>
      </c>
      <c r="AH724" s="31">
        <f t="shared" si="423"/>
        <v>-187.22530222795118</v>
      </c>
      <c r="AI724" s="31">
        <f t="shared" si="424"/>
        <v>-89.999999975062238</v>
      </c>
      <c r="AJ724" s="31">
        <f t="shared" si="425"/>
        <v>111.20945465632686</v>
      </c>
      <c r="AK724" s="31">
        <f t="shared" si="426"/>
        <v>89.999842365998703</v>
      </c>
      <c r="AL724" s="32">
        <f t="shared" si="427"/>
        <v>-80.751879787212744</v>
      </c>
      <c r="AM724" s="31">
        <f t="shared" si="428"/>
        <v>-89.994745533304823</v>
      </c>
      <c r="AN724" s="31">
        <f t="shared" si="429"/>
        <v>-64.657316890087685</v>
      </c>
      <c r="AO724" s="31">
        <f t="shared" si="430"/>
        <v>-89.994903142368358</v>
      </c>
      <c r="AP724" s="30">
        <f t="shared" si="446"/>
        <v>23.609121289162623</v>
      </c>
      <c r="AQ724" s="30">
        <f t="shared" si="447"/>
        <v>-26.68237036067254</v>
      </c>
      <c r="AR724" s="31">
        <f t="shared" si="431"/>
        <v>-46.506614980016877</v>
      </c>
      <c r="AS724" s="33">
        <f t="shared" si="432"/>
        <v>-180.12607682134319</v>
      </c>
      <c r="AT724" s="31">
        <f t="shared" si="433"/>
        <v>5.4585554112271542</v>
      </c>
      <c r="AU724" s="31">
        <f t="shared" si="434"/>
        <v>57.762932836339203</v>
      </c>
      <c r="AV724" s="32">
        <f t="shared" si="435"/>
        <v>-2.3378587636601594E-2</v>
      </c>
      <c r="AW724" s="31">
        <f t="shared" si="436"/>
        <v>-4.2018909108661955</v>
      </c>
      <c r="AX724" s="34">
        <f t="shared" si="437"/>
        <v>5.4351768235905524</v>
      </c>
      <c r="AY724" s="35">
        <f t="shared" si="438"/>
        <v>53.561041925473006</v>
      </c>
      <c r="AZ724" s="10">
        <f t="shared" si="439"/>
        <v>-41.071438156426325</v>
      </c>
      <c r="BA724" s="10">
        <f t="shared" si="440"/>
        <v>-126.56503489587018</v>
      </c>
      <c r="BB724" s="10">
        <f t="shared" si="441"/>
        <v>53.434965104129816</v>
      </c>
      <c r="BC724" s="37"/>
      <c r="BD724" s="46">
        <f t="shared" si="442"/>
        <v>-41</v>
      </c>
      <c r="BE724" s="46">
        <f t="shared" si="443"/>
        <v>-127</v>
      </c>
      <c r="BF724" s="46">
        <f t="shared" si="444"/>
        <v>53</v>
      </c>
    </row>
    <row r="725" spans="22:58" x14ac:dyDescent="0.2">
      <c r="V725" s="29">
        <v>8.2100000000001092</v>
      </c>
      <c r="W725" s="38">
        <f t="shared" si="414"/>
        <v>1621810097.3593388</v>
      </c>
      <c r="X725" s="30">
        <f t="shared" si="448"/>
        <v>-0.43247621687911453</v>
      </c>
      <c r="Y725" s="31">
        <f t="shared" si="415"/>
        <v>-118.1764010468231</v>
      </c>
      <c r="Z725" s="31">
        <f t="shared" si="416"/>
        <v>-89.999929319017127</v>
      </c>
      <c r="AA725" s="31">
        <f t="shared" si="417"/>
        <v>87.19983808042312</v>
      </c>
      <c r="AB725" s="31">
        <f t="shared" si="418"/>
        <v>-89.99749890188717</v>
      </c>
      <c r="AC725" s="31">
        <f t="shared" si="419"/>
        <v>52.832989098440166</v>
      </c>
      <c r="AD725" s="31">
        <f t="shared" si="420"/>
        <v>89.869240408701572</v>
      </c>
      <c r="AE725" s="31">
        <f t="shared" si="421"/>
        <v>21.423949915161074</v>
      </c>
      <c r="AF725" s="31">
        <f t="shared" si="422"/>
        <v>-90.128187812202711</v>
      </c>
      <c r="AG725" s="31">
        <f t="shared" si="445"/>
        <v>92.110410468749379</v>
      </c>
      <c r="AH725" s="31">
        <f t="shared" si="423"/>
        <v>-187.42530222795119</v>
      </c>
      <c r="AI725" s="31">
        <f t="shared" si="424"/>
        <v>-89.999999975629891</v>
      </c>
      <c r="AJ725" s="31">
        <f t="shared" si="425"/>
        <v>111.40945465632538</v>
      </c>
      <c r="AK725" s="31">
        <f t="shared" si="426"/>
        <v>89.99984595418664</v>
      </c>
      <c r="AL725" s="32">
        <f t="shared" si="427"/>
        <v>-80.951879785568821</v>
      </c>
      <c r="AM725" s="31">
        <f t="shared" si="428"/>
        <v>-89.99486513956856</v>
      </c>
      <c r="AN725" s="31">
        <f t="shared" si="429"/>
        <v>-64.857316888445254</v>
      </c>
      <c r="AO725" s="31">
        <f t="shared" si="430"/>
        <v>-89.995019161011811</v>
      </c>
      <c r="AP725" s="30">
        <f t="shared" si="446"/>
        <v>23.609121289162623</v>
      </c>
      <c r="AQ725" s="30">
        <f t="shared" si="447"/>
        <v>-26.68237036067254</v>
      </c>
      <c r="AR725" s="31">
        <f t="shared" si="431"/>
        <v>-46.5066160447941</v>
      </c>
      <c r="AS725" s="33">
        <f t="shared" si="432"/>
        <v>-180.12320697321451</v>
      </c>
      <c r="AT725" s="31">
        <f t="shared" si="433"/>
        <v>5.6025785338665557</v>
      </c>
      <c r="AU725" s="31">
        <f t="shared" si="434"/>
        <v>58.355202075218067</v>
      </c>
      <c r="AV725" s="32">
        <f t="shared" si="435"/>
        <v>-2.4477287295471589E-2</v>
      </c>
      <c r="AW725" s="31">
        <f t="shared" si="436"/>
        <v>-4.2994026804152643</v>
      </c>
      <c r="AX725" s="34">
        <f t="shared" si="437"/>
        <v>5.5781012465710837</v>
      </c>
      <c r="AY725" s="35">
        <f t="shared" si="438"/>
        <v>54.055799394802804</v>
      </c>
      <c r="AZ725" s="10">
        <f t="shared" si="439"/>
        <v>-40.92851479822302</v>
      </c>
      <c r="BA725" s="10">
        <f t="shared" si="440"/>
        <v>-126.0674075784117</v>
      </c>
      <c r="BB725" s="10">
        <f t="shared" si="441"/>
        <v>53.932592421588296</v>
      </c>
      <c r="BC725" s="37"/>
      <c r="BD725" s="46">
        <f t="shared" si="442"/>
        <v>-41</v>
      </c>
      <c r="BE725" s="46">
        <f t="shared" si="443"/>
        <v>-126</v>
      </c>
      <c r="BF725" s="46">
        <f t="shared" si="444"/>
        <v>54</v>
      </c>
    </row>
    <row r="726" spans="22:58" x14ac:dyDescent="0.2">
      <c r="V726" s="29">
        <v>8.2200000000001108</v>
      </c>
      <c r="W726" s="36">
        <f t="shared" si="414"/>
        <v>1659586907.4379847</v>
      </c>
      <c r="X726" s="30">
        <f t="shared" si="448"/>
        <v>-0.43247621687911453</v>
      </c>
      <c r="Y726" s="31">
        <f t="shared" si="415"/>
        <v>-118.37640104682285</v>
      </c>
      <c r="Z726" s="31">
        <f t="shared" si="416"/>
        <v>-89.999930927912729</v>
      </c>
      <c r="AA726" s="31">
        <f t="shared" si="417"/>
        <v>87.399838080050671</v>
      </c>
      <c r="AB726" s="31">
        <f t="shared" si="418"/>
        <v>-89.997555833830802</v>
      </c>
      <c r="AC726" s="31">
        <f t="shared" si="419"/>
        <v>53.032988080389245</v>
      </c>
      <c r="AD726" s="31">
        <f t="shared" si="420"/>
        <v>89.872216850401443</v>
      </c>
      <c r="AE726" s="31">
        <f t="shared" si="421"/>
        <v>21.623948896737957</v>
      </c>
      <c r="AF726" s="31">
        <f t="shared" si="422"/>
        <v>-90.125269911342073</v>
      </c>
      <c r="AG726" s="31">
        <f t="shared" si="445"/>
        <v>92.110410468749379</v>
      </c>
      <c r="AH726" s="31">
        <f t="shared" si="423"/>
        <v>-187.62530222795121</v>
      </c>
      <c r="AI726" s="31">
        <f t="shared" si="424"/>
        <v>-89.999999976184611</v>
      </c>
      <c r="AJ726" s="31">
        <f t="shared" si="425"/>
        <v>111.609454656324</v>
      </c>
      <c r="AK726" s="31">
        <f t="shared" si="426"/>
        <v>89.999849460697462</v>
      </c>
      <c r="AL726" s="32">
        <f t="shared" si="427"/>
        <v>-81.151879783998936</v>
      </c>
      <c r="AM726" s="31">
        <f t="shared" si="428"/>
        <v>-89.994982023261372</v>
      </c>
      <c r="AN726" s="31">
        <f t="shared" si="429"/>
        <v>-65.057316886876762</v>
      </c>
      <c r="AO726" s="31">
        <f t="shared" si="430"/>
        <v>-89.995132538748521</v>
      </c>
      <c r="AP726" s="30">
        <f t="shared" si="446"/>
        <v>23.609121289162623</v>
      </c>
      <c r="AQ726" s="30">
        <f t="shared" si="447"/>
        <v>-26.68237036067254</v>
      </c>
      <c r="AR726" s="31">
        <f t="shared" si="431"/>
        <v>-46.506617061648726</v>
      </c>
      <c r="AS726" s="33">
        <f t="shared" si="432"/>
        <v>-180.12040245009058</v>
      </c>
      <c r="AT726" s="31">
        <f t="shared" si="433"/>
        <v>5.7484389786301229</v>
      </c>
      <c r="AU726" s="31">
        <f t="shared" si="434"/>
        <v>58.941373765777122</v>
      </c>
      <c r="AV726" s="32">
        <f t="shared" si="435"/>
        <v>-2.5627469239180863E-2</v>
      </c>
      <c r="AW726" s="31">
        <f t="shared" si="436"/>
        <v>-4.399159961396486</v>
      </c>
      <c r="AX726" s="34">
        <f t="shared" si="437"/>
        <v>5.722811509390942</v>
      </c>
      <c r="AY726" s="35">
        <f t="shared" si="438"/>
        <v>54.542213804380637</v>
      </c>
      <c r="AZ726" s="10">
        <f t="shared" si="439"/>
        <v>-40.783805552257782</v>
      </c>
      <c r="BA726" s="10">
        <f t="shared" si="440"/>
        <v>-125.57818864570994</v>
      </c>
      <c r="BB726" s="10">
        <f t="shared" si="441"/>
        <v>54.421811354290057</v>
      </c>
      <c r="BC726" s="48"/>
      <c r="BD726" s="46">
        <f t="shared" si="442"/>
        <v>-41</v>
      </c>
      <c r="BE726" s="46">
        <f t="shared" si="443"/>
        <v>-126</v>
      </c>
      <c r="BF726" s="46">
        <f t="shared" si="444"/>
        <v>54</v>
      </c>
    </row>
    <row r="727" spans="22:58" x14ac:dyDescent="0.2">
      <c r="V727" s="29">
        <v>8.2300000000001106</v>
      </c>
      <c r="W727" s="38">
        <f t="shared" si="414"/>
        <v>1698243652.4621778</v>
      </c>
      <c r="X727" s="30">
        <f t="shared" si="448"/>
        <v>-0.43247621687911453</v>
      </c>
      <c r="Y727" s="31">
        <f t="shared" si="415"/>
        <v>-118.57640104682255</v>
      </c>
      <c r="Z727" s="31">
        <f t="shared" si="416"/>
        <v>-89.999932500185395</v>
      </c>
      <c r="AA727" s="31">
        <f t="shared" si="417"/>
        <v>87.599838079694976</v>
      </c>
      <c r="AB727" s="31">
        <f t="shared" si="418"/>
        <v>-89.997611469845211</v>
      </c>
      <c r="AC727" s="31">
        <f t="shared" si="419"/>
        <v>53.232987108157914</v>
      </c>
      <c r="AD727" s="31">
        <f t="shared" si="420"/>
        <v>89.875125540683001</v>
      </c>
      <c r="AE727" s="31">
        <f t="shared" si="421"/>
        <v>21.823947924151227</v>
      </c>
      <c r="AF727" s="31">
        <f t="shared" si="422"/>
        <v>-90.122418429347618</v>
      </c>
      <c r="AG727" s="31">
        <f t="shared" si="445"/>
        <v>92.110410468749379</v>
      </c>
      <c r="AH727" s="31">
        <f t="shared" si="423"/>
        <v>-187.8253022279512</v>
      </c>
      <c r="AI727" s="31">
        <f t="shared" si="424"/>
        <v>-89.999999976726727</v>
      </c>
      <c r="AJ727" s="31">
        <f t="shared" si="425"/>
        <v>111.80945465632264</v>
      </c>
      <c r="AK727" s="31">
        <f t="shared" si="426"/>
        <v>89.999852887390347</v>
      </c>
      <c r="AL727" s="32">
        <f t="shared" si="427"/>
        <v>-81.351879782499651</v>
      </c>
      <c r="AM727" s="31">
        <f t="shared" si="428"/>
        <v>-89.995096246356567</v>
      </c>
      <c r="AN727" s="31">
        <f t="shared" si="429"/>
        <v>-65.257316885378827</v>
      </c>
      <c r="AO727" s="31">
        <f t="shared" si="430"/>
        <v>-89.995243335692948</v>
      </c>
      <c r="AP727" s="30">
        <f t="shared" si="446"/>
        <v>23.609121289162623</v>
      </c>
      <c r="AQ727" s="30">
        <f t="shared" si="447"/>
        <v>-26.68237036067254</v>
      </c>
      <c r="AR727" s="31">
        <f t="shared" si="431"/>
        <v>-46.506618032737521</v>
      </c>
      <c r="AS727" s="33">
        <f t="shared" si="432"/>
        <v>-180.11766176504057</v>
      </c>
      <c r="AT727" s="31">
        <f t="shared" si="433"/>
        <v>5.8960983570008523</v>
      </c>
      <c r="AU727" s="31">
        <f t="shared" si="434"/>
        <v>59.521267862373847</v>
      </c>
      <c r="AV727" s="32">
        <f t="shared" si="435"/>
        <v>-2.6831531191547315E-2</v>
      </c>
      <c r="AW727" s="31">
        <f t="shared" si="436"/>
        <v>-4.5012132258498445</v>
      </c>
      <c r="AX727" s="34">
        <f t="shared" si="437"/>
        <v>5.869266825809305</v>
      </c>
      <c r="AY727" s="35">
        <f t="shared" si="438"/>
        <v>55.020054636524002</v>
      </c>
      <c r="AZ727" s="10">
        <f t="shared" si="439"/>
        <v>-40.637351206928216</v>
      </c>
      <c r="BA727" s="10">
        <f t="shared" si="440"/>
        <v>-125.09760712851656</v>
      </c>
      <c r="BB727" s="10">
        <f t="shared" si="441"/>
        <v>54.902392871483443</v>
      </c>
      <c r="BC727" s="37"/>
      <c r="BD727" s="46">
        <f t="shared" si="442"/>
        <v>-41</v>
      </c>
      <c r="BE727" s="46">
        <f t="shared" si="443"/>
        <v>-125</v>
      </c>
      <c r="BF727" s="46">
        <f t="shared" si="444"/>
        <v>55</v>
      </c>
    </row>
    <row r="728" spans="22:58" x14ac:dyDescent="0.2">
      <c r="V728" s="29">
        <v>8.2400000000001192</v>
      </c>
      <c r="W728" s="38">
        <f t="shared" si="414"/>
        <v>1737800828.749856</v>
      </c>
      <c r="X728" s="30">
        <f t="shared" si="448"/>
        <v>-0.43247621687911453</v>
      </c>
      <c r="Y728" s="31">
        <f t="shared" si="415"/>
        <v>-118.77640104682246</v>
      </c>
      <c r="Z728" s="31">
        <f t="shared" si="416"/>
        <v>-89.999934036668748</v>
      </c>
      <c r="AA728" s="31">
        <f t="shared" si="417"/>
        <v>87.799838079355482</v>
      </c>
      <c r="AB728" s="31">
        <f t="shared" si="418"/>
        <v>-89.997665839429303</v>
      </c>
      <c r="AC728" s="31">
        <f t="shared" si="419"/>
        <v>53.432986179684185</v>
      </c>
      <c r="AD728" s="31">
        <f t="shared" si="420"/>
        <v>89.87796802171232</v>
      </c>
      <c r="AE728" s="31">
        <f t="shared" si="421"/>
        <v>22.0239469953381</v>
      </c>
      <c r="AF728" s="31">
        <f t="shared" si="422"/>
        <v>-90.119631854385716</v>
      </c>
      <c r="AG728" s="31">
        <f t="shared" si="445"/>
        <v>92.110410468749379</v>
      </c>
      <c r="AH728" s="31">
        <f t="shared" si="423"/>
        <v>-188.02530222795141</v>
      </c>
      <c r="AI728" s="31">
        <f t="shared" si="424"/>
        <v>-89.999999977256493</v>
      </c>
      <c r="AJ728" s="31">
        <f t="shared" si="425"/>
        <v>112.00945465632154</v>
      </c>
      <c r="AK728" s="31">
        <f t="shared" si="426"/>
        <v>89.999856236082167</v>
      </c>
      <c r="AL728" s="32">
        <f t="shared" si="427"/>
        <v>-81.551879781068038</v>
      </c>
      <c r="AM728" s="31">
        <f t="shared" si="428"/>
        <v>-89.995207869416717</v>
      </c>
      <c r="AN728" s="31">
        <f t="shared" si="429"/>
        <v>-65.457316883948536</v>
      </c>
      <c r="AO728" s="31">
        <f t="shared" si="430"/>
        <v>-89.995351610591044</v>
      </c>
      <c r="AP728" s="30">
        <f t="shared" si="446"/>
        <v>23.609121289162623</v>
      </c>
      <c r="AQ728" s="30">
        <f t="shared" si="447"/>
        <v>-26.68237036067254</v>
      </c>
      <c r="AR728" s="31">
        <f t="shared" si="431"/>
        <v>-46.506618960120349</v>
      </c>
      <c r="AS728" s="33">
        <f t="shared" si="432"/>
        <v>-180.11498346497677</v>
      </c>
      <c r="AT728" s="31">
        <f t="shared" si="433"/>
        <v>6.045517624108947</v>
      </c>
      <c r="AU728" s="31">
        <f t="shared" si="434"/>
        <v>60.094716587296851</v>
      </c>
      <c r="AV728" s="32">
        <f t="shared" si="435"/>
        <v>-2.8091981147544857E-2</v>
      </c>
      <c r="AW728" s="31">
        <f t="shared" si="436"/>
        <v>-4.6056139921671315</v>
      </c>
      <c r="AX728" s="34">
        <f t="shared" si="437"/>
        <v>6.0174256429614017</v>
      </c>
      <c r="AY728" s="35">
        <f t="shared" si="438"/>
        <v>55.489102595129722</v>
      </c>
      <c r="AZ728" s="10">
        <f t="shared" si="439"/>
        <v>-40.48919331715895</v>
      </c>
      <c r="BA728" s="10">
        <f t="shared" si="440"/>
        <v>-124.62588086984705</v>
      </c>
      <c r="BB728" s="10">
        <f t="shared" si="441"/>
        <v>55.374119130152948</v>
      </c>
      <c r="BC728" s="37"/>
      <c r="BD728" s="46">
        <f t="shared" si="442"/>
        <v>-40</v>
      </c>
      <c r="BE728" s="46">
        <f t="shared" si="443"/>
        <v>-125</v>
      </c>
      <c r="BF728" s="46">
        <f t="shared" si="444"/>
        <v>55</v>
      </c>
    </row>
    <row r="729" spans="22:58" x14ac:dyDescent="0.2">
      <c r="V729" s="29">
        <v>8.2500000000001208</v>
      </c>
      <c r="W729" s="36">
        <f t="shared" si="414"/>
        <v>1778279410.0394206</v>
      </c>
      <c r="X729" s="30">
        <f t="shared" si="448"/>
        <v>-0.43247621687911453</v>
      </c>
      <c r="Y729" s="31">
        <f t="shared" si="415"/>
        <v>-118.97640104682223</v>
      </c>
      <c r="Z729" s="31">
        <f t="shared" si="416"/>
        <v>-89.999935538177482</v>
      </c>
      <c r="AA729" s="31">
        <f t="shared" si="417"/>
        <v>87.999838079031093</v>
      </c>
      <c r="AB729" s="31">
        <f t="shared" si="418"/>
        <v>-89.997718971410563</v>
      </c>
      <c r="AC729" s="31">
        <f t="shared" si="419"/>
        <v>53.632985292998328</v>
      </c>
      <c r="AD729" s="31">
        <f t="shared" si="420"/>
        <v>89.880745800554493</v>
      </c>
      <c r="AE729" s="31">
        <f t="shared" si="421"/>
        <v>22.223946108328079</v>
      </c>
      <c r="AF729" s="31">
        <f t="shared" si="422"/>
        <v>-90.116908709033552</v>
      </c>
      <c r="AG729" s="31">
        <f t="shared" si="445"/>
        <v>92.110410468749379</v>
      </c>
      <c r="AH729" s="31">
        <f t="shared" si="423"/>
        <v>-188.22530222795143</v>
      </c>
      <c r="AI729" s="31">
        <f t="shared" si="424"/>
        <v>-89.999999977774195</v>
      </c>
      <c r="AJ729" s="31">
        <f t="shared" si="425"/>
        <v>112.20945465632035</v>
      </c>
      <c r="AK729" s="31">
        <f t="shared" si="426"/>
        <v>89.999859508548468</v>
      </c>
      <c r="AL729" s="32">
        <f t="shared" si="427"/>
        <v>-81.751879779700715</v>
      </c>
      <c r="AM729" s="31">
        <f t="shared" si="428"/>
        <v>-89.995316951625824</v>
      </c>
      <c r="AN729" s="31">
        <f t="shared" si="429"/>
        <v>-65.657316882582421</v>
      </c>
      <c r="AO729" s="31">
        <f t="shared" si="430"/>
        <v>-89.995457420851551</v>
      </c>
      <c r="AP729" s="30">
        <f t="shared" si="446"/>
        <v>23.609121289162623</v>
      </c>
      <c r="AQ729" s="30">
        <f t="shared" si="447"/>
        <v>-26.68237036067254</v>
      </c>
      <c r="AR729" s="31">
        <f t="shared" si="431"/>
        <v>-46.506619845764263</v>
      </c>
      <c r="AS729" s="33">
        <f t="shared" si="432"/>
        <v>-180.11236612988512</v>
      </c>
      <c r="AT729" s="31">
        <f t="shared" si="433"/>
        <v>6.1966571878456742</v>
      </c>
      <c r="AU729" s="31">
        <f t="shared" si="434"/>
        <v>60.661564411411447</v>
      </c>
      <c r="AV729" s="32">
        <f t="shared" si="435"/>
        <v>-2.9411442310572022E-2</v>
      </c>
      <c r="AW729" s="31">
        <f t="shared" si="436"/>
        <v>-4.7124148404315855</v>
      </c>
      <c r="AX729" s="34">
        <f t="shared" si="437"/>
        <v>6.1672457455351024</v>
      </c>
      <c r="AY729" s="35">
        <f t="shared" si="438"/>
        <v>55.949149570979863</v>
      </c>
      <c r="AZ729" s="10">
        <f t="shared" si="439"/>
        <v>-40.339374100229158</v>
      </c>
      <c r="BA729" s="10">
        <f t="shared" si="440"/>
        <v>-124.16321655890525</v>
      </c>
      <c r="BB729" s="10">
        <f t="shared" si="441"/>
        <v>55.836783441094752</v>
      </c>
      <c r="BC729" s="48"/>
      <c r="BD729" s="46">
        <f t="shared" si="442"/>
        <v>-40</v>
      </c>
      <c r="BE729" s="46">
        <f t="shared" si="443"/>
        <v>-124</v>
      </c>
      <c r="BF729" s="46">
        <f t="shared" si="444"/>
        <v>56</v>
      </c>
    </row>
    <row r="730" spans="22:58" x14ac:dyDescent="0.2">
      <c r="V730" s="29">
        <v>8.2600000000001206</v>
      </c>
      <c r="W730" s="38">
        <f t="shared" si="414"/>
        <v>1819700858.6104929</v>
      </c>
      <c r="X730" s="30">
        <f t="shared" si="448"/>
        <v>-0.43247621687911453</v>
      </c>
      <c r="Y730" s="31">
        <f t="shared" si="415"/>
        <v>-119.17640104682199</v>
      </c>
      <c r="Z730" s="31">
        <f t="shared" si="416"/>
        <v>-89.999937005507704</v>
      </c>
      <c r="AA730" s="31">
        <f t="shared" si="417"/>
        <v>88.199838078721285</v>
      </c>
      <c r="AB730" s="31">
        <f t="shared" si="418"/>
        <v>-89.997770893960279</v>
      </c>
      <c r="AC730" s="31">
        <f t="shared" si="419"/>
        <v>53.832984446219704</v>
      </c>
      <c r="AD730" s="31">
        <f t="shared" si="420"/>
        <v>89.883460349972339</v>
      </c>
      <c r="AE730" s="31">
        <f t="shared" si="421"/>
        <v>22.423945261239886</v>
      </c>
      <c r="AF730" s="31">
        <f t="shared" si="422"/>
        <v>-90.11424754949563</v>
      </c>
      <c r="AG730" s="31">
        <f t="shared" si="445"/>
        <v>92.110410468749379</v>
      </c>
      <c r="AH730" s="31">
        <f t="shared" si="423"/>
        <v>-188.42530222795145</v>
      </c>
      <c r="AI730" s="31">
        <f t="shared" si="424"/>
        <v>-89.999999978280115</v>
      </c>
      <c r="AJ730" s="31">
        <f t="shared" si="425"/>
        <v>112.40945465631917</v>
      </c>
      <c r="AK730" s="31">
        <f t="shared" si="426"/>
        <v>89.99986270652434</v>
      </c>
      <c r="AL730" s="32">
        <f t="shared" si="427"/>
        <v>-81.951879778394925</v>
      </c>
      <c r="AM730" s="31">
        <f t="shared" si="428"/>
        <v>-89.995423550820774</v>
      </c>
      <c r="AN730" s="31">
        <f t="shared" si="429"/>
        <v>-65.857316881277825</v>
      </c>
      <c r="AO730" s="31">
        <f t="shared" si="430"/>
        <v>-89.99556082257655</v>
      </c>
      <c r="AP730" s="30">
        <f t="shared" si="446"/>
        <v>23.609121289162623</v>
      </c>
      <c r="AQ730" s="30">
        <f t="shared" si="447"/>
        <v>-26.68237036067254</v>
      </c>
      <c r="AR730" s="31">
        <f t="shared" si="431"/>
        <v>-46.506620691547852</v>
      </c>
      <c r="AS730" s="33">
        <f t="shared" si="432"/>
        <v>-180.10980837207217</v>
      </c>
      <c r="AT730" s="31">
        <f t="shared" si="433"/>
        <v>6.3494770152134752</v>
      </c>
      <c r="AU730" s="31">
        <f t="shared" si="434"/>
        <v>61.221667989117222</v>
      </c>
      <c r="AV730" s="32">
        <f t="shared" si="435"/>
        <v>-3.0792658237897601E-2</v>
      </c>
      <c r="AW730" s="31">
        <f t="shared" si="436"/>
        <v>-4.8216694274955882</v>
      </c>
      <c r="AX730" s="34">
        <f t="shared" si="437"/>
        <v>6.3186843569755773</v>
      </c>
      <c r="AY730" s="35">
        <f t="shared" si="438"/>
        <v>56.399998561621636</v>
      </c>
      <c r="AZ730" s="10">
        <f t="shared" si="439"/>
        <v>-40.187936334572271</v>
      </c>
      <c r="BA730" s="10">
        <f t="shared" si="440"/>
        <v>-123.70980981045054</v>
      </c>
      <c r="BB730" s="10">
        <f t="shared" si="441"/>
        <v>56.290190189549463</v>
      </c>
      <c r="BC730" s="37"/>
      <c r="BD730" s="46">
        <f t="shared" si="442"/>
        <v>-40</v>
      </c>
      <c r="BE730" s="46">
        <f t="shared" si="443"/>
        <v>-124</v>
      </c>
      <c r="BF730" s="46">
        <f t="shared" si="444"/>
        <v>56</v>
      </c>
    </row>
    <row r="731" spans="22:58" x14ac:dyDescent="0.2">
      <c r="V731" s="29">
        <v>8.2700000000001204</v>
      </c>
      <c r="W731" s="38">
        <f t="shared" si="414"/>
        <v>1862087136.6633887</v>
      </c>
      <c r="X731" s="30">
        <f t="shared" si="448"/>
        <v>-0.43247621687911453</v>
      </c>
      <c r="Y731" s="31">
        <f t="shared" si="415"/>
        <v>-119.37640104682175</v>
      </c>
      <c r="Z731" s="31">
        <f t="shared" si="416"/>
        <v>-89.999938439437415</v>
      </c>
      <c r="AA731" s="31">
        <f t="shared" si="417"/>
        <v>88.399838078425432</v>
      </c>
      <c r="AB731" s="31">
        <f t="shared" si="418"/>
        <v>-89.997821634608485</v>
      </c>
      <c r="AC731" s="31">
        <f t="shared" si="419"/>
        <v>54.032983637552249</v>
      </c>
      <c r="AD731" s="31">
        <f t="shared" si="420"/>
        <v>89.88611310920713</v>
      </c>
      <c r="AE731" s="31">
        <f t="shared" si="421"/>
        <v>22.623944452276817</v>
      </c>
      <c r="AF731" s="31">
        <f t="shared" si="422"/>
        <v>-90.111646964838783</v>
      </c>
      <c r="AG731" s="31">
        <f t="shared" si="445"/>
        <v>92.110410468749379</v>
      </c>
      <c r="AH731" s="31">
        <f t="shared" si="423"/>
        <v>-188.62530222795144</v>
      </c>
      <c r="AI731" s="31">
        <f t="shared" si="424"/>
        <v>-89.999999978774511</v>
      </c>
      <c r="AJ731" s="31">
        <f t="shared" si="425"/>
        <v>112.60945465631805</v>
      </c>
      <c r="AK731" s="31">
        <f t="shared" si="426"/>
        <v>89.999865831705378</v>
      </c>
      <c r="AL731" s="32">
        <f t="shared" si="427"/>
        <v>-82.151879777147883</v>
      </c>
      <c r="AM731" s="31">
        <f t="shared" si="428"/>
        <v>-89.995527723521818</v>
      </c>
      <c r="AN731" s="31">
        <f t="shared" si="429"/>
        <v>-66.057316880031891</v>
      </c>
      <c r="AO731" s="31">
        <f t="shared" si="430"/>
        <v>-89.995661870590951</v>
      </c>
      <c r="AP731" s="30">
        <f t="shared" si="446"/>
        <v>23.609121289162623</v>
      </c>
      <c r="AQ731" s="30">
        <f t="shared" si="447"/>
        <v>-26.68237036067254</v>
      </c>
      <c r="AR731" s="31">
        <f t="shared" si="431"/>
        <v>-46.506621499264995</v>
      </c>
      <c r="AS731" s="33">
        <f t="shared" si="432"/>
        <v>-180.10730883542973</v>
      </c>
      <c r="AT731" s="31">
        <f t="shared" si="433"/>
        <v>6.5039367354620552</v>
      </c>
      <c r="AU731" s="31">
        <f t="shared" si="434"/>
        <v>61.774896050366955</v>
      </c>
      <c r="AV731" s="32">
        <f t="shared" si="435"/>
        <v>-3.2238498201830931E-2</v>
      </c>
      <c r="AW731" s="31">
        <f t="shared" si="436"/>
        <v>-4.9334325017471707</v>
      </c>
      <c r="AX731" s="34">
        <f t="shared" si="437"/>
        <v>6.4716982372602239</v>
      </c>
      <c r="AY731" s="35">
        <f t="shared" si="438"/>
        <v>56.841463548619785</v>
      </c>
      <c r="AZ731" s="10">
        <f t="shared" si="439"/>
        <v>-40.034923262004767</v>
      </c>
      <c r="BA731" s="10">
        <f t="shared" si="440"/>
        <v>-123.26584528680995</v>
      </c>
      <c r="BB731" s="10">
        <f t="shared" si="441"/>
        <v>56.734154713190051</v>
      </c>
      <c r="BC731" s="37"/>
      <c r="BD731" s="46">
        <f t="shared" si="442"/>
        <v>-40</v>
      </c>
      <c r="BE731" s="46">
        <f t="shared" si="443"/>
        <v>-123</v>
      </c>
      <c r="BF731" s="46">
        <f t="shared" si="444"/>
        <v>57</v>
      </c>
    </row>
    <row r="732" spans="22:58" x14ac:dyDescent="0.2">
      <c r="V732" s="29">
        <v>8.2800000000001202</v>
      </c>
      <c r="W732" s="36">
        <f t="shared" si="414"/>
        <v>1905460717.9637802</v>
      </c>
      <c r="X732" s="30">
        <f t="shared" si="448"/>
        <v>-0.43247621687911453</v>
      </c>
      <c r="Y732" s="31">
        <f t="shared" si="415"/>
        <v>-119.57640104682153</v>
      </c>
      <c r="Z732" s="31">
        <f t="shared" si="416"/>
        <v>-89.99993984072691</v>
      </c>
      <c r="AA732" s="31">
        <f t="shared" si="417"/>
        <v>88.599838078142895</v>
      </c>
      <c r="AB732" s="31">
        <f t="shared" si="418"/>
        <v>-89.997871220258531</v>
      </c>
      <c r="AC732" s="31">
        <f t="shared" si="419"/>
        <v>54.232982865280675</v>
      </c>
      <c r="AD732" s="31">
        <f t="shared" si="420"/>
        <v>89.888705484741394</v>
      </c>
      <c r="AE732" s="31">
        <f t="shared" si="421"/>
        <v>22.82394367972293</v>
      </c>
      <c r="AF732" s="31">
        <f t="shared" si="422"/>
        <v>-90.109105576244048</v>
      </c>
      <c r="AG732" s="31">
        <f t="shared" si="445"/>
        <v>92.110410468749379</v>
      </c>
      <c r="AH732" s="31">
        <f t="shared" si="423"/>
        <v>-188.82530222795143</v>
      </c>
      <c r="AI732" s="31">
        <f t="shared" si="424"/>
        <v>-89.999999979257666</v>
      </c>
      <c r="AJ732" s="31">
        <f t="shared" si="425"/>
        <v>112.80945465631696</v>
      </c>
      <c r="AK732" s="31">
        <f t="shared" si="426"/>
        <v>89.999868885748626</v>
      </c>
      <c r="AL732" s="32">
        <f t="shared" si="427"/>
        <v>-82.351879775956945</v>
      </c>
      <c r="AM732" s="31">
        <f t="shared" si="428"/>
        <v>-89.995629524962723</v>
      </c>
      <c r="AN732" s="31">
        <f t="shared" si="429"/>
        <v>-66.257316878842033</v>
      </c>
      <c r="AO732" s="31">
        <f t="shared" si="430"/>
        <v>-89.995760618471763</v>
      </c>
      <c r="AP732" s="30">
        <f t="shared" si="446"/>
        <v>23.609121289162623</v>
      </c>
      <c r="AQ732" s="30">
        <f t="shared" si="447"/>
        <v>-26.68237036067254</v>
      </c>
      <c r="AR732" s="31">
        <f t="shared" si="431"/>
        <v>-46.506622270629023</v>
      </c>
      <c r="AS732" s="33">
        <f t="shared" si="432"/>
        <v>-180.10486619471581</v>
      </c>
      <c r="AT732" s="31">
        <f t="shared" si="433"/>
        <v>6.6599957396172105</v>
      </c>
      <c r="AU732" s="31">
        <f t="shared" si="434"/>
        <v>62.321129252675235</v>
      </c>
      <c r="AV732" s="32">
        <f t="shared" si="435"/>
        <v>-3.3751962774254414E-2</v>
      </c>
      <c r="AW732" s="31">
        <f t="shared" si="436"/>
        <v>-5.0477599175154184</v>
      </c>
      <c r="AX732" s="34">
        <f t="shared" si="437"/>
        <v>6.6262437768429558</v>
      </c>
      <c r="AY732" s="35">
        <f t="shared" si="438"/>
        <v>57.273369335159813</v>
      </c>
      <c r="AZ732" s="10">
        <f t="shared" si="439"/>
        <v>-39.880378493786068</v>
      </c>
      <c r="BA732" s="10">
        <f t="shared" si="440"/>
        <v>-122.831496859556</v>
      </c>
      <c r="BB732" s="10">
        <f t="shared" si="441"/>
        <v>57.168503140444002</v>
      </c>
      <c r="BC732" s="48"/>
      <c r="BD732" s="46">
        <f t="shared" si="442"/>
        <v>-40</v>
      </c>
      <c r="BE732" s="46">
        <f t="shared" si="443"/>
        <v>-123</v>
      </c>
      <c r="BF732" s="46">
        <f t="shared" si="444"/>
        <v>57</v>
      </c>
    </row>
    <row r="733" spans="22:58" x14ac:dyDescent="0.2">
      <c r="V733" s="29">
        <v>8.2900000000001199</v>
      </c>
      <c r="W733" s="38">
        <f t="shared" si="414"/>
        <v>1949844599.7585905</v>
      </c>
      <c r="X733" s="30">
        <f t="shared" si="448"/>
        <v>-0.43247621687911453</v>
      </c>
      <c r="Y733" s="31">
        <f t="shared" si="415"/>
        <v>-119.77640104682131</v>
      </c>
      <c r="Z733" s="31">
        <f t="shared" si="416"/>
        <v>-89.999941210119147</v>
      </c>
      <c r="AA733" s="31">
        <f t="shared" si="417"/>
        <v>88.799838077873062</v>
      </c>
      <c r="AB733" s="31">
        <f t="shared" si="418"/>
        <v>-89.997919677201367</v>
      </c>
      <c r="AC733" s="31">
        <f t="shared" si="419"/>
        <v>54.432982127766927</v>
      </c>
      <c r="AD733" s="31">
        <f t="shared" si="420"/>
        <v>89.891238851044491</v>
      </c>
      <c r="AE733" s="31">
        <f t="shared" si="421"/>
        <v>23.023942941939573</v>
      </c>
      <c r="AF733" s="31">
        <f t="shared" si="422"/>
        <v>-90.106622036276022</v>
      </c>
      <c r="AG733" s="31">
        <f t="shared" si="445"/>
        <v>92.110410468749379</v>
      </c>
      <c r="AH733" s="31">
        <f t="shared" si="423"/>
        <v>-189.02530222795144</v>
      </c>
      <c r="AI733" s="31">
        <f t="shared" si="424"/>
        <v>-89.999999979729822</v>
      </c>
      <c r="AJ733" s="31">
        <f t="shared" si="425"/>
        <v>113.00945465631594</v>
      </c>
      <c r="AK733" s="31">
        <f t="shared" si="426"/>
        <v>89.999871870273367</v>
      </c>
      <c r="AL733" s="32">
        <f t="shared" si="427"/>
        <v>-82.551879774819639</v>
      </c>
      <c r="AM733" s="31">
        <f t="shared" si="428"/>
        <v>-89.995729009119927</v>
      </c>
      <c r="AN733" s="31">
        <f t="shared" si="429"/>
        <v>-66.457316877705765</v>
      </c>
      <c r="AO733" s="31">
        <f t="shared" si="430"/>
        <v>-89.995857118576382</v>
      </c>
      <c r="AP733" s="30">
        <f t="shared" si="446"/>
        <v>23.609121289162623</v>
      </c>
      <c r="AQ733" s="30">
        <f t="shared" si="447"/>
        <v>-26.68237036067254</v>
      </c>
      <c r="AR733" s="31">
        <f t="shared" si="431"/>
        <v>-46.506623007276104</v>
      </c>
      <c r="AS733" s="33">
        <f t="shared" si="432"/>
        <v>-180.1024791548524</v>
      </c>
      <c r="AT733" s="31">
        <f t="shared" si="433"/>
        <v>6.8176132760601096</v>
      </c>
      <c r="AU733" s="31">
        <f t="shared" si="434"/>
        <v>62.860259996157183</v>
      </c>
      <c r="AV733" s="32">
        <f t="shared" si="435"/>
        <v>-3.5336189642374477E-2</v>
      </c>
      <c r="AW733" s="31">
        <f t="shared" si="436"/>
        <v>-5.1647086490593681</v>
      </c>
      <c r="AX733" s="34">
        <f t="shared" si="437"/>
        <v>6.7822770864177349</v>
      </c>
      <c r="AY733" s="35">
        <f t="shared" si="438"/>
        <v>57.695551347097812</v>
      </c>
      <c r="AZ733" s="10">
        <f t="shared" si="439"/>
        <v>-39.724345920858369</v>
      </c>
      <c r="BA733" s="10">
        <f t="shared" si="440"/>
        <v>-122.40692780775458</v>
      </c>
      <c r="BB733" s="10">
        <f t="shared" si="441"/>
        <v>57.593072192245415</v>
      </c>
      <c r="BC733" s="37"/>
      <c r="BD733" s="46">
        <f t="shared" si="442"/>
        <v>-40</v>
      </c>
      <c r="BE733" s="46">
        <f t="shared" si="443"/>
        <v>-122</v>
      </c>
      <c r="BF733" s="46">
        <f t="shared" si="444"/>
        <v>58</v>
      </c>
    </row>
    <row r="734" spans="22:58" x14ac:dyDescent="0.2">
      <c r="V734" s="29">
        <v>8.3000000000001197</v>
      </c>
      <c r="W734" s="38">
        <f t="shared" si="414"/>
        <v>1995262314.9694302</v>
      </c>
      <c r="X734" s="30">
        <f t="shared" si="448"/>
        <v>-0.43247621687911453</v>
      </c>
      <c r="Y734" s="31">
        <f t="shared" si="415"/>
        <v>-119.97640104682107</v>
      </c>
      <c r="Z734" s="31">
        <f t="shared" si="416"/>
        <v>-89.999942548340215</v>
      </c>
      <c r="AA734" s="31">
        <f t="shared" si="417"/>
        <v>88.999838077615351</v>
      </c>
      <c r="AB734" s="31">
        <f t="shared" si="418"/>
        <v>-89.997967031129534</v>
      </c>
      <c r="AC734" s="31">
        <f t="shared" si="419"/>
        <v>54.632981423446616</v>
      </c>
      <c r="AD734" s="31">
        <f t="shared" si="420"/>
        <v>89.893714551301116</v>
      </c>
      <c r="AE734" s="31">
        <f t="shared" si="421"/>
        <v>23.22394223736179</v>
      </c>
      <c r="AF734" s="31">
        <f t="shared" si="422"/>
        <v>-90.104195028168647</v>
      </c>
      <c r="AG734" s="31">
        <f t="shared" si="445"/>
        <v>92.110410468749379</v>
      </c>
      <c r="AH734" s="31">
        <f t="shared" si="423"/>
        <v>-189.22530222795137</v>
      </c>
      <c r="AI734" s="31">
        <f t="shared" si="424"/>
        <v>-89.999999980191234</v>
      </c>
      <c r="AJ734" s="31">
        <f t="shared" si="425"/>
        <v>113.20945465631493</v>
      </c>
      <c r="AK734" s="31">
        <f t="shared" si="426"/>
        <v>89.999874786862023</v>
      </c>
      <c r="AL734" s="32">
        <f t="shared" si="427"/>
        <v>-82.751879773733478</v>
      </c>
      <c r="AM734" s="31">
        <f t="shared" si="428"/>
        <v>-89.995826228741294</v>
      </c>
      <c r="AN734" s="31">
        <f t="shared" si="429"/>
        <v>-66.657316876620541</v>
      </c>
      <c r="AO734" s="31">
        <f t="shared" si="430"/>
        <v>-89.995951422070505</v>
      </c>
      <c r="AP734" s="30">
        <f t="shared" si="446"/>
        <v>23.609121289162623</v>
      </c>
      <c r="AQ734" s="30">
        <f t="shared" si="447"/>
        <v>-26.68237036067254</v>
      </c>
      <c r="AR734" s="31">
        <f t="shared" si="431"/>
        <v>-46.506623710768665</v>
      </c>
      <c r="AS734" s="33">
        <f t="shared" si="432"/>
        <v>-180.10014645023915</v>
      </c>
      <c r="AT734" s="31">
        <f t="shared" si="433"/>
        <v>6.97674854186773</v>
      </c>
      <c r="AU734" s="31">
        <f t="shared" si="434"/>
        <v>63.392192204720679</v>
      </c>
      <c r="AV734" s="32">
        <f t="shared" si="435"/>
        <v>-3.6994459663567493E-2</v>
      </c>
      <c r="AW734" s="31">
        <f t="shared" si="436"/>
        <v>-5.2843368040812102</v>
      </c>
      <c r="AX734" s="34">
        <f t="shared" si="437"/>
        <v>6.9397540822041623</v>
      </c>
      <c r="AY734" s="35">
        <f t="shared" si="438"/>
        <v>58.107855400639465</v>
      </c>
      <c r="AZ734" s="10">
        <f t="shared" si="439"/>
        <v>-39.566869628564504</v>
      </c>
      <c r="BA734" s="10">
        <f t="shared" si="440"/>
        <v>-121.99229104959969</v>
      </c>
      <c r="BB734" s="10">
        <f t="shared" si="441"/>
        <v>58.007708950400314</v>
      </c>
      <c r="BC734" s="37"/>
      <c r="BD734" s="46">
        <f t="shared" si="442"/>
        <v>-40</v>
      </c>
      <c r="BE734" s="46">
        <f t="shared" si="443"/>
        <v>-122</v>
      </c>
      <c r="BF734" s="46">
        <f t="shared" si="444"/>
        <v>58</v>
      </c>
    </row>
    <row r="735" spans="22:58" x14ac:dyDescent="0.2">
      <c r="V735" s="29">
        <v>8.3100000000001195</v>
      </c>
      <c r="W735" s="36">
        <f t="shared" si="414"/>
        <v>2041737944.6700928</v>
      </c>
      <c r="X735" s="30">
        <f t="shared" si="448"/>
        <v>-0.43247621687911453</v>
      </c>
      <c r="Y735" s="31">
        <f t="shared" si="415"/>
        <v>-120.17640104682087</v>
      </c>
      <c r="Z735" s="31">
        <f t="shared" si="416"/>
        <v>-89.999943856099648</v>
      </c>
      <c r="AA735" s="31">
        <f t="shared" si="417"/>
        <v>89.199838077369265</v>
      </c>
      <c r="AB735" s="31">
        <f t="shared" si="418"/>
        <v>-89.9980133071507</v>
      </c>
      <c r="AC735" s="31">
        <f t="shared" si="419"/>
        <v>54.832980750825861</v>
      </c>
      <c r="AD735" s="31">
        <f t="shared" si="420"/>
        <v>89.89613389812331</v>
      </c>
      <c r="AE735" s="31">
        <f t="shared" si="421"/>
        <v>23.423941564495145</v>
      </c>
      <c r="AF735" s="31">
        <f t="shared" si="422"/>
        <v>-90.101823265127052</v>
      </c>
      <c r="AG735" s="31">
        <f t="shared" si="445"/>
        <v>92.110410468749379</v>
      </c>
      <c r="AH735" s="31">
        <f t="shared" si="423"/>
        <v>-189.42530222795139</v>
      </c>
      <c r="AI735" s="31">
        <f t="shared" si="424"/>
        <v>-89.999999980642144</v>
      </c>
      <c r="AJ735" s="31">
        <f t="shared" si="425"/>
        <v>113.409454656314</v>
      </c>
      <c r="AK735" s="31">
        <f t="shared" si="426"/>
        <v>89.999877637061019</v>
      </c>
      <c r="AL735" s="32">
        <f t="shared" si="427"/>
        <v>-82.95187977269623</v>
      </c>
      <c r="AM735" s="31">
        <f t="shared" si="428"/>
        <v>-89.995921235373913</v>
      </c>
      <c r="AN735" s="31">
        <f t="shared" si="429"/>
        <v>-66.857316875584246</v>
      </c>
      <c r="AO735" s="31">
        <f t="shared" si="430"/>
        <v>-89.996043578955039</v>
      </c>
      <c r="AP735" s="30">
        <f t="shared" si="446"/>
        <v>23.609121289162623</v>
      </c>
      <c r="AQ735" s="30">
        <f t="shared" si="447"/>
        <v>-26.68237036067254</v>
      </c>
      <c r="AR735" s="31">
        <f t="shared" si="431"/>
        <v>-46.506624382599014</v>
      </c>
      <c r="AS735" s="33">
        <f t="shared" si="432"/>
        <v>-180.09786684408209</v>
      </c>
      <c r="AT735" s="31">
        <f t="shared" si="433"/>
        <v>7.1373607696769685</v>
      </c>
      <c r="AU735" s="31">
        <f t="shared" si="434"/>
        <v>63.916841076579409</v>
      </c>
      <c r="AV735" s="32">
        <f t="shared" si="435"/>
        <v>-3.8730203167397392E-2</v>
      </c>
      <c r="AW735" s="31">
        <f t="shared" si="436"/>
        <v>-5.4067036367003105</v>
      </c>
      <c r="AX735" s="34">
        <f t="shared" si="437"/>
        <v>7.0986305665095708</v>
      </c>
      <c r="AY735" s="35">
        <f t="shared" si="438"/>
        <v>58.510137439879102</v>
      </c>
      <c r="AZ735" s="10">
        <f t="shared" si="439"/>
        <v>-39.407993816089444</v>
      </c>
      <c r="BA735" s="10">
        <f t="shared" si="440"/>
        <v>-121.58772940420299</v>
      </c>
      <c r="BB735" s="10">
        <f t="shared" si="441"/>
        <v>58.412270595797011</v>
      </c>
      <c r="BC735" s="48"/>
      <c r="BD735" s="46">
        <f t="shared" si="442"/>
        <v>-39</v>
      </c>
      <c r="BE735" s="46">
        <f t="shared" si="443"/>
        <v>-122</v>
      </c>
      <c r="BF735" s="46">
        <f t="shared" si="444"/>
        <v>58</v>
      </c>
    </row>
    <row r="736" spans="22:58" x14ac:dyDescent="0.2">
      <c r="V736" s="29">
        <v>8.3200000000001193</v>
      </c>
      <c r="W736" s="38">
        <f t="shared" si="414"/>
        <v>2089296130.8546157</v>
      </c>
      <c r="X736" s="30">
        <f t="shared" si="448"/>
        <v>-0.43247621687911453</v>
      </c>
      <c r="Y736" s="31">
        <f t="shared" si="415"/>
        <v>-120.37640104682069</v>
      </c>
      <c r="Z736" s="31">
        <f t="shared" si="416"/>
        <v>-89.999945134090851</v>
      </c>
      <c r="AA736" s="31">
        <f t="shared" si="417"/>
        <v>89.399838077134248</v>
      </c>
      <c r="AB736" s="31">
        <f t="shared" si="418"/>
        <v>-89.998058529801028</v>
      </c>
      <c r="AC736" s="31">
        <f t="shared" si="419"/>
        <v>55.032980108477929</v>
      </c>
      <c r="AD736" s="31">
        <f t="shared" si="420"/>
        <v>89.898498174246271</v>
      </c>
      <c r="AE736" s="31">
        <f t="shared" si="421"/>
        <v>23.623940921912379</v>
      </c>
      <c r="AF736" s="31">
        <f t="shared" si="422"/>
        <v>-90.099505489645622</v>
      </c>
      <c r="AG736" s="31">
        <f t="shared" si="445"/>
        <v>92.110410468749379</v>
      </c>
      <c r="AH736" s="31">
        <f t="shared" si="423"/>
        <v>-189.62530222795138</v>
      </c>
      <c r="AI736" s="31">
        <f t="shared" si="424"/>
        <v>-89.999999981082766</v>
      </c>
      <c r="AJ736" s="31">
        <f t="shared" si="425"/>
        <v>113.6094546563131</v>
      </c>
      <c r="AK736" s="31">
        <f t="shared" si="426"/>
        <v>89.999880422381565</v>
      </c>
      <c r="AL736" s="32">
        <f t="shared" si="427"/>
        <v>-83.15187977170568</v>
      </c>
      <c r="AM736" s="31">
        <f t="shared" si="428"/>
        <v>-89.996014079391557</v>
      </c>
      <c r="AN736" s="31">
        <f t="shared" si="429"/>
        <v>-67.057316874594576</v>
      </c>
      <c r="AO736" s="31">
        <f t="shared" si="430"/>
        <v>-89.996133638092758</v>
      </c>
      <c r="AP736" s="30">
        <f t="shared" si="446"/>
        <v>23.609121289162623</v>
      </c>
      <c r="AQ736" s="30">
        <f t="shared" si="447"/>
        <v>-26.68237036067254</v>
      </c>
      <c r="AR736" s="31">
        <f t="shared" si="431"/>
        <v>-46.506625024192118</v>
      </c>
      <c r="AS736" s="33">
        <f t="shared" si="432"/>
        <v>-180.09563912773837</v>
      </c>
      <c r="AT736" s="31">
        <f t="shared" si="433"/>
        <v>7.2994093098841013</v>
      </c>
      <c r="AU736" s="31">
        <f t="shared" si="434"/>
        <v>64.434132807260966</v>
      </c>
      <c r="AV736" s="32">
        <f t="shared" si="435"/>
        <v>-4.0547006512885002E-2</v>
      </c>
      <c r="AW736" s="31">
        <f t="shared" si="436"/>
        <v>-5.5318695598195022</v>
      </c>
      <c r="AX736" s="34">
        <f t="shared" si="437"/>
        <v>7.2588623033712167</v>
      </c>
      <c r="AY736" s="35">
        <f t="shared" si="438"/>
        <v>58.902263247441461</v>
      </c>
      <c r="AZ736" s="10">
        <f t="shared" si="439"/>
        <v>-39.247762720820901</v>
      </c>
      <c r="BA736" s="10">
        <f t="shared" si="440"/>
        <v>-121.19337588029691</v>
      </c>
      <c r="BB736" s="10">
        <f t="shared" si="441"/>
        <v>58.806624119703088</v>
      </c>
      <c r="BC736" s="37"/>
      <c r="BD736" s="46">
        <f t="shared" si="442"/>
        <v>-39</v>
      </c>
      <c r="BE736" s="46">
        <f t="shared" si="443"/>
        <v>-121</v>
      </c>
      <c r="BF736" s="46">
        <f t="shared" si="444"/>
        <v>59</v>
      </c>
    </row>
    <row r="737" spans="22:58" x14ac:dyDescent="0.2">
      <c r="V737" s="29">
        <v>8.3300000000001209</v>
      </c>
      <c r="W737" s="38">
        <f t="shared" si="414"/>
        <v>2137962089.5028291</v>
      </c>
      <c r="X737" s="30">
        <f t="shared" si="448"/>
        <v>-0.43247621687911453</v>
      </c>
      <c r="Y737" s="31">
        <f t="shared" si="415"/>
        <v>-120.57640104682054</v>
      </c>
      <c r="Z737" s="31">
        <f t="shared" si="416"/>
        <v>-89.999946382991425</v>
      </c>
      <c r="AA737" s="31">
        <f t="shared" si="417"/>
        <v>89.599838076909862</v>
      </c>
      <c r="AB737" s="31">
        <f t="shared" si="418"/>
        <v>-89.998102723058153</v>
      </c>
      <c r="AC737" s="31">
        <f t="shared" si="419"/>
        <v>55.232979495040354</v>
      </c>
      <c r="AD737" s="31">
        <f t="shared" si="420"/>
        <v>89.900808633208243</v>
      </c>
      <c r="AE737" s="31">
        <f t="shared" si="421"/>
        <v>23.82394030825057</v>
      </c>
      <c r="AF737" s="31">
        <f t="shared" si="422"/>
        <v>-90.097240472841321</v>
      </c>
      <c r="AG737" s="31">
        <f t="shared" si="445"/>
        <v>92.110410468749379</v>
      </c>
      <c r="AH737" s="31">
        <f t="shared" si="423"/>
        <v>-189.8253022279514</v>
      </c>
      <c r="AI737" s="31">
        <f t="shared" si="424"/>
        <v>-89.999999981513383</v>
      </c>
      <c r="AJ737" s="31">
        <f t="shared" si="425"/>
        <v>113.80945465631228</v>
      </c>
      <c r="AK737" s="31">
        <f t="shared" si="426"/>
        <v>89.999883144300469</v>
      </c>
      <c r="AL737" s="32">
        <f t="shared" si="427"/>
        <v>-83.351879770759737</v>
      </c>
      <c r="AM737" s="31">
        <f t="shared" si="428"/>
        <v>-89.996104810021379</v>
      </c>
      <c r="AN737" s="31">
        <f t="shared" si="429"/>
        <v>-67.257316873649472</v>
      </c>
      <c r="AO737" s="31">
        <f t="shared" si="430"/>
        <v>-89.996221647234293</v>
      </c>
      <c r="AP737" s="30">
        <f t="shared" si="446"/>
        <v>23.609121289162623</v>
      </c>
      <c r="AQ737" s="30">
        <f t="shared" si="447"/>
        <v>-26.68237036067254</v>
      </c>
      <c r="AR737" s="31">
        <f t="shared" si="431"/>
        <v>-46.506625636908822</v>
      </c>
      <c r="AS737" s="33">
        <f t="shared" si="432"/>
        <v>-180.09346212007563</v>
      </c>
      <c r="AT737" s="31">
        <f t="shared" si="433"/>
        <v>7.4628537080400035</v>
      </c>
      <c r="AU737" s="31">
        <f t="shared" si="434"/>
        <v>64.944004288264409</v>
      </c>
      <c r="AV737" s="32">
        <f t="shared" si="435"/>
        <v>-4.2448618909246873E-2</v>
      </c>
      <c r="AW737" s="31">
        <f t="shared" si="436"/>
        <v>-5.6598961568107988</v>
      </c>
      <c r="AX737" s="34">
        <f t="shared" si="437"/>
        <v>7.4204050891307567</v>
      </c>
      <c r="AY737" s="35">
        <f t="shared" si="438"/>
        <v>59.284108131453607</v>
      </c>
      <c r="AZ737" s="10">
        <f t="shared" si="439"/>
        <v>-39.086220547778069</v>
      </c>
      <c r="BA737" s="10">
        <f t="shared" si="440"/>
        <v>-120.80935398862202</v>
      </c>
      <c r="BB737" s="10">
        <f t="shared" si="441"/>
        <v>59.190646011377979</v>
      </c>
      <c r="BC737" s="37"/>
      <c r="BD737" s="46">
        <f t="shared" si="442"/>
        <v>-39</v>
      </c>
      <c r="BE737" s="46">
        <f t="shared" si="443"/>
        <v>-121</v>
      </c>
      <c r="BF737" s="46">
        <f t="shared" si="444"/>
        <v>59</v>
      </c>
    </row>
    <row r="738" spans="22:58" x14ac:dyDescent="0.2">
      <c r="V738" s="29">
        <v>8.3400000000001207</v>
      </c>
      <c r="W738" s="36">
        <f t="shared" si="414"/>
        <v>2187761623.9501634</v>
      </c>
      <c r="X738" s="30">
        <f t="shared" si="448"/>
        <v>-0.43247621687911453</v>
      </c>
      <c r="Y738" s="31">
        <f t="shared" si="415"/>
        <v>-120.77640104682035</v>
      </c>
      <c r="Z738" s="31">
        <f t="shared" si="416"/>
        <v>-89.999947603463525</v>
      </c>
      <c r="AA738" s="31">
        <f t="shared" si="417"/>
        <v>89.799838076695522</v>
      </c>
      <c r="AB738" s="31">
        <f t="shared" si="418"/>
        <v>-89.998145910353941</v>
      </c>
      <c r="AC738" s="31">
        <f t="shared" si="419"/>
        <v>55.432978909211919</v>
      </c>
      <c r="AD738" s="31">
        <f t="shared" si="420"/>
        <v>89.9030665000151</v>
      </c>
      <c r="AE738" s="31">
        <f t="shared" si="421"/>
        <v>24.023939722207977</v>
      </c>
      <c r="AF738" s="31">
        <f t="shared" si="422"/>
        <v>-90.09502701380238</v>
      </c>
      <c r="AG738" s="31">
        <f t="shared" si="445"/>
        <v>92.110410468749379</v>
      </c>
      <c r="AH738" s="31">
        <f t="shared" si="423"/>
        <v>-190.02530222795144</v>
      </c>
      <c r="AI738" s="31">
        <f t="shared" si="424"/>
        <v>-89.999999981934195</v>
      </c>
      <c r="AJ738" s="31">
        <f t="shared" si="425"/>
        <v>114.00945465631148</v>
      </c>
      <c r="AK738" s="31">
        <f t="shared" si="426"/>
        <v>89.999885804260941</v>
      </c>
      <c r="AL738" s="32">
        <f t="shared" si="427"/>
        <v>-83.551879769856328</v>
      </c>
      <c r="AM738" s="31">
        <f t="shared" si="428"/>
        <v>-89.996193475369921</v>
      </c>
      <c r="AN738" s="31">
        <f t="shared" si="429"/>
        <v>-67.457316872746915</v>
      </c>
      <c r="AO738" s="31">
        <f t="shared" si="430"/>
        <v>-89.996307653043175</v>
      </c>
      <c r="AP738" s="30">
        <f t="shared" si="446"/>
        <v>23.609121289162623</v>
      </c>
      <c r="AQ738" s="30">
        <f t="shared" si="447"/>
        <v>-26.68237036067254</v>
      </c>
      <c r="AR738" s="31">
        <f t="shared" si="431"/>
        <v>-46.506626222048851</v>
      </c>
      <c r="AS738" s="33">
        <f t="shared" si="432"/>
        <v>-180.09133466684557</v>
      </c>
      <c r="AT738" s="31">
        <f t="shared" si="433"/>
        <v>7.6276537773455093</v>
      </c>
      <c r="AU738" s="31">
        <f t="shared" si="434"/>
        <v>65.446402784465747</v>
      </c>
      <c r="AV738" s="32">
        <f t="shared" si="435"/>
        <v>-4.4438959508320178E-2</v>
      </c>
      <c r="AW738" s="31">
        <f t="shared" si="436"/>
        <v>-5.7908461924416876</v>
      </c>
      <c r="AX738" s="34">
        <f t="shared" si="437"/>
        <v>7.583214817837189</v>
      </c>
      <c r="AY738" s="35">
        <f t="shared" si="438"/>
        <v>59.655556592024055</v>
      </c>
      <c r="AZ738" s="10">
        <f t="shared" si="439"/>
        <v>-38.923411404211663</v>
      </c>
      <c r="BA738" s="10">
        <f t="shared" si="440"/>
        <v>-120.43577807482151</v>
      </c>
      <c r="BB738" s="10">
        <f t="shared" si="441"/>
        <v>59.564221925178487</v>
      </c>
      <c r="BC738" s="48"/>
      <c r="BD738" s="46">
        <f t="shared" si="442"/>
        <v>-39</v>
      </c>
      <c r="BE738" s="46">
        <f t="shared" si="443"/>
        <v>-120</v>
      </c>
      <c r="BF738" s="46">
        <f t="shared" si="444"/>
        <v>60</v>
      </c>
    </row>
    <row r="739" spans="22:58" x14ac:dyDescent="0.2">
      <c r="V739" s="29">
        <v>8.3500000000001204</v>
      </c>
      <c r="W739" s="38">
        <f t="shared" si="414"/>
        <v>2238721138.5689645</v>
      </c>
      <c r="X739" s="30">
        <f t="shared" si="448"/>
        <v>-0.43247621687911453</v>
      </c>
      <c r="Y739" s="31">
        <f t="shared" si="415"/>
        <v>-120.9764010468202</v>
      </c>
      <c r="Z739" s="31">
        <f t="shared" si="416"/>
        <v>-89.999948796154314</v>
      </c>
      <c r="AA739" s="31">
        <f t="shared" si="417"/>
        <v>89.999838076490846</v>
      </c>
      <c r="AB739" s="31">
        <f t="shared" si="418"/>
        <v>-89.998188114586853</v>
      </c>
      <c r="AC739" s="31">
        <f t="shared" si="419"/>
        <v>55.632978349750033</v>
      </c>
      <c r="AD739" s="31">
        <f t="shared" si="420"/>
        <v>89.905272971789614</v>
      </c>
      <c r="AE739" s="31">
        <f t="shared" si="421"/>
        <v>24.223939162541569</v>
      </c>
      <c r="AF739" s="31">
        <f t="shared" si="422"/>
        <v>-90.092863938951538</v>
      </c>
      <c r="AG739" s="31">
        <f t="shared" si="445"/>
        <v>92.110410468749379</v>
      </c>
      <c r="AH739" s="31">
        <f t="shared" si="423"/>
        <v>-190.22530222795143</v>
      </c>
      <c r="AI739" s="31">
        <f t="shared" si="424"/>
        <v>-89.999999982345415</v>
      </c>
      <c r="AJ739" s="31">
        <f t="shared" si="425"/>
        <v>114.2094546563107</v>
      </c>
      <c r="AK739" s="31">
        <f t="shared" si="426"/>
        <v>89.99988840367331</v>
      </c>
      <c r="AL739" s="32">
        <f t="shared" si="427"/>
        <v>-83.751879768993575</v>
      </c>
      <c r="AM739" s="31">
        <f t="shared" si="428"/>
        <v>-89.996280122448766</v>
      </c>
      <c r="AN739" s="31">
        <f t="shared" si="429"/>
        <v>-67.65731687188493</v>
      </c>
      <c r="AO739" s="31">
        <f t="shared" si="430"/>
        <v>-89.996391701120871</v>
      </c>
      <c r="AP739" s="30">
        <f t="shared" si="446"/>
        <v>23.609121289162623</v>
      </c>
      <c r="AQ739" s="30">
        <f t="shared" si="447"/>
        <v>-26.68237036067254</v>
      </c>
      <c r="AR739" s="31">
        <f t="shared" si="431"/>
        <v>-46.506626780853281</v>
      </c>
      <c r="AS739" s="33">
        <f t="shared" si="432"/>
        <v>-180.08925564007239</v>
      </c>
      <c r="AT739" s="31">
        <f t="shared" si="433"/>
        <v>7.7937696661947511</v>
      </c>
      <c r="AU739" s="31">
        <f t="shared" si="434"/>
        <v>65.941285593296826</v>
      </c>
      <c r="AV739" s="32">
        <f t="shared" si="435"/>
        <v>-4.6522124776878629E-2</v>
      </c>
      <c r="AW739" s="31">
        <f t="shared" si="436"/>
        <v>-5.9247836229584125</v>
      </c>
      <c r="AX739" s="34">
        <f t="shared" si="437"/>
        <v>7.7472475414178721</v>
      </c>
      <c r="AY739" s="35">
        <f t="shared" si="438"/>
        <v>60.01650197033841</v>
      </c>
      <c r="AZ739" s="10">
        <f t="shared" si="439"/>
        <v>-38.759379239435411</v>
      </c>
      <c r="BA739" s="10">
        <f t="shared" si="440"/>
        <v>-120.07275366973398</v>
      </c>
      <c r="BB739" s="10">
        <f t="shared" si="441"/>
        <v>59.927246330266016</v>
      </c>
      <c r="BC739" s="37"/>
      <c r="BD739" s="46">
        <f t="shared" si="442"/>
        <v>-39</v>
      </c>
      <c r="BE739" s="46">
        <f t="shared" si="443"/>
        <v>-120</v>
      </c>
      <c r="BF739" s="46">
        <f t="shared" si="444"/>
        <v>60</v>
      </c>
    </row>
    <row r="740" spans="22:58" x14ac:dyDescent="0.2">
      <c r="V740" s="29">
        <v>8.3600000000001202</v>
      </c>
      <c r="W740" s="38">
        <f t="shared" si="414"/>
        <v>2290867652.7684121</v>
      </c>
      <c r="X740" s="30">
        <f t="shared" si="448"/>
        <v>-0.43247621687911453</v>
      </c>
      <c r="Y740" s="31">
        <f t="shared" si="415"/>
        <v>-121.17640104682005</v>
      </c>
      <c r="Z740" s="31">
        <f t="shared" si="416"/>
        <v>-89.999949961696146</v>
      </c>
      <c r="AA740" s="31">
        <f t="shared" si="417"/>
        <v>90.199838076295364</v>
      </c>
      <c r="AB740" s="31">
        <f t="shared" si="418"/>
        <v>-89.998229358134125</v>
      </c>
      <c r="AC740" s="31">
        <f t="shared" si="419"/>
        <v>55.832977815468006</v>
      </c>
      <c r="AD740" s="31">
        <f t="shared" si="420"/>
        <v>89.907429218406179</v>
      </c>
      <c r="AE740" s="31">
        <f t="shared" si="421"/>
        <v>24.423938628064214</v>
      </c>
      <c r="AF740" s="31">
        <f t="shared" si="422"/>
        <v>-90.090750101424106</v>
      </c>
      <c r="AG740" s="31">
        <f t="shared" si="445"/>
        <v>92.110410468749379</v>
      </c>
      <c r="AH740" s="31">
        <f t="shared" si="423"/>
        <v>-190.42530222795142</v>
      </c>
      <c r="AI740" s="31">
        <f t="shared" si="424"/>
        <v>-89.999999982747283</v>
      </c>
      <c r="AJ740" s="31">
        <f t="shared" si="425"/>
        <v>114.40945465630995</v>
      </c>
      <c r="AK740" s="31">
        <f t="shared" si="426"/>
        <v>89.99989094391583</v>
      </c>
      <c r="AL740" s="32">
        <f t="shared" si="427"/>
        <v>-83.951879768169675</v>
      </c>
      <c r="AM740" s="31">
        <f t="shared" si="428"/>
        <v>-89.996364797199305</v>
      </c>
      <c r="AN740" s="31">
        <f t="shared" si="429"/>
        <v>-67.857316871061769</v>
      </c>
      <c r="AO740" s="31">
        <f t="shared" si="430"/>
        <v>-89.996473836030759</v>
      </c>
      <c r="AP740" s="30">
        <f t="shared" si="446"/>
        <v>23.609121289162623</v>
      </c>
      <c r="AQ740" s="30">
        <f t="shared" si="447"/>
        <v>-26.68237036067254</v>
      </c>
      <c r="AR740" s="31">
        <f t="shared" si="431"/>
        <v>-46.506627314507469</v>
      </c>
      <c r="AS740" s="33">
        <f t="shared" si="432"/>
        <v>-180.08722393745487</v>
      </c>
      <c r="AT740" s="31">
        <f t="shared" si="433"/>
        <v>7.9611619207523843</v>
      </c>
      <c r="AU740" s="31">
        <f t="shared" si="434"/>
        <v>66.428619688620088</v>
      </c>
      <c r="AV740" s="32">
        <f t="shared" si="435"/>
        <v>-4.8702396157104401E-2</v>
      </c>
      <c r="AW740" s="31">
        <f t="shared" si="436"/>
        <v>-6.0617736052360565</v>
      </c>
      <c r="AX740" s="34">
        <f t="shared" si="437"/>
        <v>7.9124595245952802</v>
      </c>
      <c r="AY740" s="35">
        <f t="shared" si="438"/>
        <v>60.366846083384033</v>
      </c>
      <c r="AZ740" s="10">
        <f t="shared" si="439"/>
        <v>-38.594167789912191</v>
      </c>
      <c r="BA740" s="10">
        <f t="shared" si="440"/>
        <v>-119.72037785407083</v>
      </c>
      <c r="BB740" s="10">
        <f t="shared" si="441"/>
        <v>60.279622145929167</v>
      </c>
      <c r="BC740" s="37"/>
      <c r="BD740" s="46">
        <f t="shared" si="442"/>
        <v>-39</v>
      </c>
      <c r="BE740" s="46">
        <f t="shared" si="443"/>
        <v>-120</v>
      </c>
      <c r="BF740" s="46">
        <f t="shared" si="444"/>
        <v>60</v>
      </c>
    </row>
    <row r="741" spans="22:58" x14ac:dyDescent="0.2">
      <c r="V741" s="29">
        <v>8.37000000000012</v>
      </c>
      <c r="W741" s="36">
        <f t="shared" si="414"/>
        <v>2344228815.3205757</v>
      </c>
      <c r="X741" s="30">
        <f t="shared" si="448"/>
        <v>-0.43247621687911453</v>
      </c>
      <c r="Y741" s="31">
        <f t="shared" si="415"/>
        <v>-121.37640104681989</v>
      </c>
      <c r="Z741" s="31">
        <f t="shared" si="416"/>
        <v>-89.999951100706994</v>
      </c>
      <c r="AA741" s="31">
        <f t="shared" si="417"/>
        <v>90.399838076108679</v>
      </c>
      <c r="AB741" s="31">
        <f t="shared" si="418"/>
        <v>-89.998269662863663</v>
      </c>
      <c r="AC741" s="31">
        <f t="shared" si="419"/>
        <v>56.032977305232563</v>
      </c>
      <c r="AD741" s="31">
        <f t="shared" si="420"/>
        <v>89.909536383110805</v>
      </c>
      <c r="AE741" s="31">
        <f t="shared" si="421"/>
        <v>24.62393811764224</v>
      </c>
      <c r="AF741" s="31">
        <f t="shared" si="422"/>
        <v>-90.088684380459853</v>
      </c>
      <c r="AG741" s="31">
        <f t="shared" si="445"/>
        <v>92.110410468749379</v>
      </c>
      <c r="AH741" s="31">
        <f t="shared" si="423"/>
        <v>-190.62530222795144</v>
      </c>
      <c r="AI741" s="31">
        <f t="shared" si="424"/>
        <v>-89.99999998314</v>
      </c>
      <c r="AJ741" s="31">
        <f t="shared" si="425"/>
        <v>114.60945465630925</v>
      </c>
      <c r="AK741" s="31">
        <f t="shared" si="426"/>
        <v>89.99989342633539</v>
      </c>
      <c r="AL741" s="32">
        <f t="shared" si="427"/>
        <v>-84.151879767382837</v>
      </c>
      <c r="AM741" s="31">
        <f t="shared" si="428"/>
        <v>-89.996447544517224</v>
      </c>
      <c r="AN741" s="31">
        <f t="shared" si="429"/>
        <v>-68.057316870275642</v>
      </c>
      <c r="AO741" s="31">
        <f t="shared" si="430"/>
        <v>-89.996554101321834</v>
      </c>
      <c r="AP741" s="30">
        <f t="shared" si="446"/>
        <v>23.609121289162623</v>
      </c>
      <c r="AQ741" s="30">
        <f t="shared" si="447"/>
        <v>-26.68237036067254</v>
      </c>
      <c r="AR741" s="31">
        <f t="shared" si="431"/>
        <v>-46.506627824143322</v>
      </c>
      <c r="AS741" s="33">
        <f t="shared" si="432"/>
        <v>-180.08523848178169</v>
      </c>
      <c r="AT741" s="31">
        <f t="shared" si="433"/>
        <v>8.1297915425874088</v>
      </c>
      <c r="AU741" s="31">
        <f t="shared" si="434"/>
        <v>66.908381352106773</v>
      </c>
      <c r="AV741" s="32">
        <f t="shared" si="435"/>
        <v>-5.0984248023353974E-2</v>
      </c>
      <c r="AW741" s="31">
        <f t="shared" si="436"/>
        <v>-6.2018825048997188</v>
      </c>
      <c r="AX741" s="34">
        <f t="shared" si="437"/>
        <v>8.0788072945640543</v>
      </c>
      <c r="AY741" s="35">
        <f t="shared" si="438"/>
        <v>60.706498847207051</v>
      </c>
      <c r="AZ741" s="10">
        <f t="shared" si="439"/>
        <v>-38.427820529579265</v>
      </c>
      <c r="BA741" s="10">
        <f t="shared" si="440"/>
        <v>-119.37873963457463</v>
      </c>
      <c r="BB741" s="10">
        <f t="shared" si="441"/>
        <v>60.621260365425371</v>
      </c>
      <c r="BC741" s="48"/>
      <c r="BD741" s="46">
        <f t="shared" si="442"/>
        <v>-38</v>
      </c>
      <c r="BE741" s="46">
        <f t="shared" si="443"/>
        <v>-119</v>
      </c>
      <c r="BF741" s="46">
        <f t="shared" si="444"/>
        <v>61</v>
      </c>
    </row>
    <row r="742" spans="22:58" x14ac:dyDescent="0.2">
      <c r="V742" s="29">
        <v>8.3800000000001198</v>
      </c>
      <c r="W742" s="38">
        <f t="shared" si="414"/>
        <v>2398832919.0201592</v>
      </c>
      <c r="X742" s="30">
        <f t="shared" si="448"/>
        <v>-0.43247621687911453</v>
      </c>
      <c r="Y742" s="31">
        <f t="shared" si="415"/>
        <v>-121.57640104681975</v>
      </c>
      <c r="Z742" s="31">
        <f t="shared" si="416"/>
        <v>-89.999952213790806</v>
      </c>
      <c r="AA742" s="31">
        <f t="shared" si="417"/>
        <v>90.599838075930421</v>
      </c>
      <c r="AB742" s="31">
        <f t="shared" si="418"/>
        <v>-89.998309050145551</v>
      </c>
      <c r="AC742" s="31">
        <f t="shared" si="419"/>
        <v>56.232976817961458</v>
      </c>
      <c r="AD742" s="31">
        <f t="shared" si="420"/>
        <v>89.911595583127308</v>
      </c>
      <c r="AE742" s="31">
        <f t="shared" si="421"/>
        <v>24.823937630193015</v>
      </c>
      <c r="AF742" s="31">
        <f t="shared" si="422"/>
        <v>-90.086665680809034</v>
      </c>
      <c r="AG742" s="31">
        <f t="shared" si="445"/>
        <v>92.110410468749379</v>
      </c>
      <c r="AH742" s="31">
        <f t="shared" si="423"/>
        <v>-190.82530222795143</v>
      </c>
      <c r="AI742" s="31">
        <f t="shared" si="424"/>
        <v>-89.999999983523779</v>
      </c>
      <c r="AJ742" s="31">
        <f t="shared" si="425"/>
        <v>114.80945465630856</v>
      </c>
      <c r="AK742" s="31">
        <f t="shared" si="426"/>
        <v>89.999895852248173</v>
      </c>
      <c r="AL742" s="32">
        <f t="shared" si="427"/>
        <v>-84.351879766631427</v>
      </c>
      <c r="AM742" s="31">
        <f t="shared" si="428"/>
        <v>-89.996528408276234</v>
      </c>
      <c r="AN742" s="31">
        <f t="shared" si="429"/>
        <v>-68.257316869524914</v>
      </c>
      <c r="AO742" s="31">
        <f t="shared" si="430"/>
        <v>-89.99663253955184</v>
      </c>
      <c r="AP742" s="30">
        <f t="shared" si="446"/>
        <v>23.609121289162623</v>
      </c>
      <c r="AQ742" s="30">
        <f t="shared" si="447"/>
        <v>-26.68237036067254</v>
      </c>
      <c r="AR742" s="31">
        <f t="shared" si="431"/>
        <v>-46.506628310841819</v>
      </c>
      <c r="AS742" s="33">
        <f t="shared" si="432"/>
        <v>-180.08329822036086</v>
      </c>
      <c r="AT742" s="31">
        <f t="shared" si="433"/>
        <v>8.2996200414182937</v>
      </c>
      <c r="AU742" s="31">
        <f t="shared" si="434"/>
        <v>67.380555794791121</v>
      </c>
      <c r="AV742" s="32">
        <f t="shared" si="435"/>
        <v>-5.3372355943272207E-2</v>
      </c>
      <c r="AW742" s="31">
        <f t="shared" si="436"/>
        <v>-6.3451779033143003</v>
      </c>
      <c r="AX742" s="34">
        <f t="shared" si="437"/>
        <v>8.2462476854750211</v>
      </c>
      <c r="AY742" s="35">
        <f t="shared" si="438"/>
        <v>61.03537789147682</v>
      </c>
      <c r="AZ742" s="10">
        <f t="shared" si="439"/>
        <v>-38.2603806253668</v>
      </c>
      <c r="BA742" s="10">
        <f t="shared" si="440"/>
        <v>-119.04792032888403</v>
      </c>
      <c r="BB742" s="10">
        <f t="shared" si="441"/>
        <v>60.952079671115968</v>
      </c>
      <c r="BC742" s="37"/>
      <c r="BD742" s="46">
        <f t="shared" si="442"/>
        <v>-38</v>
      </c>
      <c r="BE742" s="46">
        <f t="shared" si="443"/>
        <v>-119</v>
      </c>
      <c r="BF742" s="46">
        <f t="shared" si="444"/>
        <v>61</v>
      </c>
    </row>
    <row r="743" spans="22:58" x14ac:dyDescent="0.2">
      <c r="V743" s="29">
        <v>8.3900000000001196</v>
      </c>
      <c r="W743" s="38">
        <f t="shared" si="414"/>
        <v>2454708915.6857147</v>
      </c>
      <c r="X743" s="30">
        <f t="shared" si="448"/>
        <v>-0.43247621687911453</v>
      </c>
      <c r="Y743" s="31">
        <f t="shared" si="415"/>
        <v>-121.77640104681961</v>
      </c>
      <c r="Z743" s="31">
        <f t="shared" si="416"/>
        <v>-89.999953301537715</v>
      </c>
      <c r="AA743" s="31">
        <f t="shared" si="417"/>
        <v>90.799838075760164</v>
      </c>
      <c r="AB743" s="31">
        <f t="shared" si="418"/>
        <v>-89.998347540863435</v>
      </c>
      <c r="AC743" s="31">
        <f t="shared" si="419"/>
        <v>56.432976352621111</v>
      </c>
      <c r="AD743" s="31">
        <f t="shared" si="420"/>
        <v>89.91360791024951</v>
      </c>
      <c r="AE743" s="31">
        <f t="shared" si="421"/>
        <v>25.02393716468255</v>
      </c>
      <c r="AF743" s="31">
        <f t="shared" si="422"/>
        <v>-90.084692932151626</v>
      </c>
      <c r="AG743" s="31">
        <f t="shared" si="445"/>
        <v>92.110410468749379</v>
      </c>
      <c r="AH743" s="31">
        <f t="shared" si="423"/>
        <v>-191.02530222795141</v>
      </c>
      <c r="AI743" s="31">
        <f t="shared" si="424"/>
        <v>-89.999999983898832</v>
      </c>
      <c r="AJ743" s="31">
        <f t="shared" si="425"/>
        <v>115.00945465630792</v>
      </c>
      <c r="AK743" s="31">
        <f t="shared" si="426"/>
        <v>89.999898222940431</v>
      </c>
      <c r="AL743" s="32">
        <f t="shared" si="427"/>
        <v>-84.551879765913839</v>
      </c>
      <c r="AM743" s="31">
        <f t="shared" si="428"/>
        <v>-89.996607431351393</v>
      </c>
      <c r="AN743" s="31">
        <f t="shared" si="429"/>
        <v>-68.457316868807951</v>
      </c>
      <c r="AO743" s="31">
        <f t="shared" si="430"/>
        <v>-89.996709192309794</v>
      </c>
      <c r="AP743" s="30">
        <f t="shared" si="446"/>
        <v>23.609121289162623</v>
      </c>
      <c r="AQ743" s="30">
        <f t="shared" si="447"/>
        <v>-26.68237036067254</v>
      </c>
      <c r="AR743" s="31">
        <f t="shared" si="431"/>
        <v>-46.50662877563532</v>
      </c>
      <c r="AS743" s="33">
        <f t="shared" si="432"/>
        <v>-180.08140212446142</v>
      </c>
      <c r="AT743" s="31">
        <f t="shared" si="433"/>
        <v>8.4706094830534191</v>
      </c>
      <c r="AU743" s="31">
        <f t="shared" si="434"/>
        <v>67.845136771327574</v>
      </c>
      <c r="AV743" s="32">
        <f t="shared" si="435"/>
        <v>-5.5871605251241942E-2</v>
      </c>
      <c r="AW743" s="31">
        <f t="shared" si="436"/>
        <v>-6.4917286033336747</v>
      </c>
      <c r="AX743" s="34">
        <f t="shared" si="437"/>
        <v>8.4147378778021764</v>
      </c>
      <c r="AY743" s="35">
        <f t="shared" si="438"/>
        <v>61.353408167993898</v>
      </c>
      <c r="AZ743" s="10">
        <f t="shared" si="439"/>
        <v>-38.091890897833146</v>
      </c>
      <c r="BA743" s="10">
        <f t="shared" si="440"/>
        <v>-118.72799395646751</v>
      </c>
      <c r="BB743" s="10">
        <f t="shared" si="441"/>
        <v>61.272006043532485</v>
      </c>
      <c r="BC743" s="37"/>
      <c r="BD743" s="46">
        <f t="shared" si="442"/>
        <v>-38</v>
      </c>
      <c r="BE743" s="46">
        <f t="shared" si="443"/>
        <v>-119</v>
      </c>
      <c r="BF743" s="46">
        <f t="shared" si="444"/>
        <v>61</v>
      </c>
    </row>
    <row r="744" spans="22:58" x14ac:dyDescent="0.2">
      <c r="V744" s="29">
        <v>8.4000000000001194</v>
      </c>
      <c r="W744" s="36">
        <f t="shared" si="414"/>
        <v>2511886431.5102711</v>
      </c>
      <c r="X744" s="30">
        <f t="shared" si="448"/>
        <v>-0.43247621687911453</v>
      </c>
      <c r="Y744" s="31">
        <f t="shared" si="415"/>
        <v>-121.97640104681945</v>
      </c>
      <c r="Z744" s="31">
        <f t="shared" si="416"/>
        <v>-89.999954364524498</v>
      </c>
      <c r="AA744" s="31">
        <f t="shared" si="417"/>
        <v>90.999838075597538</v>
      </c>
      <c r="AB744" s="31">
        <f t="shared" si="418"/>
        <v>-89.998385155425623</v>
      </c>
      <c r="AC744" s="31">
        <f t="shared" si="419"/>
        <v>56.632975908224445</v>
      </c>
      <c r="AD744" s="31">
        <f t="shared" si="420"/>
        <v>89.915574431420026</v>
      </c>
      <c r="AE744" s="31">
        <f t="shared" si="421"/>
        <v>25.223936720123426</v>
      </c>
      <c r="AF744" s="31">
        <f t="shared" si="422"/>
        <v>-90.082765088530095</v>
      </c>
      <c r="AG744" s="31">
        <f t="shared" si="445"/>
        <v>92.110410468749379</v>
      </c>
      <c r="AH744" s="31">
        <f t="shared" si="423"/>
        <v>-191.22530222795137</v>
      </c>
      <c r="AI744" s="31">
        <f t="shared" si="424"/>
        <v>-89.999999984265344</v>
      </c>
      <c r="AJ744" s="31">
        <f t="shared" si="425"/>
        <v>115.20945465630729</v>
      </c>
      <c r="AK744" s="31">
        <f t="shared" si="426"/>
        <v>89.999900539669156</v>
      </c>
      <c r="AL744" s="32">
        <f t="shared" si="427"/>
        <v>-84.751879765228495</v>
      </c>
      <c r="AM744" s="31">
        <f t="shared" si="428"/>
        <v>-89.996684655641758</v>
      </c>
      <c r="AN744" s="31">
        <f t="shared" si="429"/>
        <v>-68.657316868123203</v>
      </c>
      <c r="AO744" s="31">
        <f t="shared" si="430"/>
        <v>-89.996784100237946</v>
      </c>
      <c r="AP744" s="30">
        <f t="shared" si="446"/>
        <v>23.609121289162623</v>
      </c>
      <c r="AQ744" s="30">
        <f t="shared" si="447"/>
        <v>-26.68237036067254</v>
      </c>
      <c r="AR744" s="31">
        <f t="shared" si="431"/>
        <v>-46.506629219509691</v>
      </c>
      <c r="AS744" s="33">
        <f t="shared" si="432"/>
        <v>-180.07954918876806</v>
      </c>
      <c r="AT744" s="31">
        <f t="shared" si="433"/>
        <v>8.6427225326363804</v>
      </c>
      <c r="AU744" s="31">
        <f t="shared" si="434"/>
        <v>68.302126189323161</v>
      </c>
      <c r="AV744" s="32">
        <f t="shared" si="435"/>
        <v>-5.8487099941845033E-2</v>
      </c>
      <c r="AW744" s="31">
        <f t="shared" si="436"/>
        <v>-6.6416046336928805</v>
      </c>
      <c r="AX744" s="34">
        <f t="shared" si="437"/>
        <v>8.5842354326945358</v>
      </c>
      <c r="AY744" s="35">
        <f t="shared" si="438"/>
        <v>61.660521555630282</v>
      </c>
      <c r="AZ744" s="10">
        <f t="shared" si="439"/>
        <v>-37.922393786815157</v>
      </c>
      <c r="BA744" s="10">
        <f t="shared" si="440"/>
        <v>-118.41902763313777</v>
      </c>
      <c r="BB744" s="10">
        <f t="shared" si="441"/>
        <v>61.580972366862227</v>
      </c>
      <c r="BC744" s="48"/>
      <c r="BD744" s="46">
        <f t="shared" si="442"/>
        <v>-38</v>
      </c>
      <c r="BE744" s="46">
        <f t="shared" si="443"/>
        <v>-118</v>
      </c>
      <c r="BF744" s="46">
        <f t="shared" si="444"/>
        <v>62</v>
      </c>
    </row>
    <row r="745" spans="22:58" x14ac:dyDescent="0.2">
      <c r="V745" s="29">
        <v>8.4100000000001192</v>
      </c>
      <c r="W745" s="38">
        <f t="shared" ref="W745:W808" si="449">10*10^V745</f>
        <v>2570395782.7695704</v>
      </c>
      <c r="X745" s="30">
        <f t="shared" si="448"/>
        <v>-0.43247621687911453</v>
      </c>
      <c r="Y745" s="31">
        <f t="shared" ref="Y745:Y808" si="450">20*LOG(1/SQRT((W745/fp)^2+1))</f>
        <v>-122.17640104681932</v>
      </c>
      <c r="Z745" s="31">
        <f t="shared" ref="Z745:Z808" si="451">-180/PI()*ATAN(W745/fp)</f>
        <v>-89.999955403314743</v>
      </c>
      <c r="AA745" s="31">
        <f t="shared" ref="AA745:AA808" si="452">20*LOG(SQRT((W745/fzRHP)^2+1))</f>
        <v>91.199838075442287</v>
      </c>
      <c r="AB745" s="31">
        <f t="shared" ref="AB745:AB808" si="453">-180/PI()*ATAN(W745/fzRHP)</f>
        <v>-89.998421913775843</v>
      </c>
      <c r="AC745" s="31">
        <f t="shared" ref="AC745:AC808" si="454">20*LOG(SQRT((W745/fzESR)^2+1))</f>
        <v>56.832975483828903</v>
      </c>
      <c r="AD745" s="31">
        <f t="shared" ref="AD745:AD808" si="455">180/PI()*ATAN(W745/fzESR)</f>
        <v>89.917496189295846</v>
      </c>
      <c r="AE745" s="31">
        <f t="shared" ref="AE745:AE808" si="456">X745+Y745+AA745+AC745</f>
        <v>25.423936295572759</v>
      </c>
      <c r="AF745" s="31">
        <f t="shared" ref="AF745:AF808" si="457">Z745+AB745+AD745</f>
        <v>-90.08088112779474</v>
      </c>
      <c r="AG745" s="31">
        <f t="shared" si="445"/>
        <v>92.110410468749379</v>
      </c>
      <c r="AH745" s="31">
        <f t="shared" ref="AH745:AH808" si="458">20*LOG(1/SQRT((W745/fp_comp1)^2+1))</f>
        <v>-191.42530222795136</v>
      </c>
      <c r="AI745" s="31">
        <f t="shared" ref="AI745:AI808" si="459">-180/PI()*ATAN(W745/fp_comp1)</f>
        <v>-89.9999999846235</v>
      </c>
      <c r="AJ745" s="31">
        <f t="shared" ref="AJ745:AJ808" si="460">20*LOG(SQRT((W745/fz_comp)^2+1))</f>
        <v>115.40945465630668</v>
      </c>
      <c r="AK745" s="31">
        <f t="shared" ref="AK745:AK808" si="461">180/PI()*ATAN(W745/fz_comp)</f>
        <v>89.999902803662678</v>
      </c>
      <c r="AL745" s="32">
        <f t="shared" ref="AL745:AL808" si="462">20*LOG(1/SQRT((W745/fp_comp2)^2+1))</f>
        <v>-84.951879764574031</v>
      </c>
      <c r="AM745" s="31">
        <f t="shared" ref="AM745:AM808" si="463">-180/PI()*ATAN(W745/fp_comp2)</f>
        <v>-89.996760122092681</v>
      </c>
      <c r="AN745" s="31">
        <f t="shared" ref="AN745:AN808" si="464">AG745+AH745+AJ745+AL745</f>
        <v>-68.857316867469336</v>
      </c>
      <c r="AO745" s="31">
        <f t="shared" ref="AO745:AO808" si="465">AI745+AK745+AM745</f>
        <v>-89.996857303053503</v>
      </c>
      <c r="AP745" s="30">
        <f t="shared" si="446"/>
        <v>23.609121289162623</v>
      </c>
      <c r="AQ745" s="30">
        <f t="shared" si="447"/>
        <v>-26.68237036067254</v>
      </c>
      <c r="AR745" s="31">
        <f t="shared" ref="AR745:AR808" si="466">AE745+AN745+AP745+AQ745</f>
        <v>-46.506629643406498</v>
      </c>
      <c r="AS745" s="33">
        <f t="shared" ref="AS745:AS808" si="467">AF745+AO745</f>
        <v>-180.07773843084823</v>
      </c>
      <c r="AT745" s="31">
        <f t="shared" ref="AT745:AT808" si="468">20*LOG(SQRT((W745/fz_ff)^2+1))</f>
        <v>8.8159224933282658</v>
      </c>
      <c r="AU745" s="31">
        <f t="shared" ref="AU745:AU808" si="469">180/PI()*ATAN(W745/fz_ff)</f>
        <v>68.751533715955489</v>
      </c>
      <c r="AV745" s="32">
        <f t="shared" ref="AV745:AV808" si="470">20*LOG(1/SQRT((W745/fp_ff)^2+1))</f>
        <v>-6.1224171890881127E-2</v>
      </c>
      <c r="AW745" s="31">
        <f t="shared" ref="AW745:AW808" si="471">-180/PI()*ATAN(W745/fp_ff)</f>
        <v>-6.7948772519196687</v>
      </c>
      <c r="AX745" s="34">
        <f t="shared" ref="AX745:AX808" si="472">AT745+AV745</f>
        <v>8.7546983214373846</v>
      </c>
      <c r="AY745" s="35">
        <f t="shared" ref="AY745:AY808" si="473">AU745+AW745</f>
        <v>61.956656464035817</v>
      </c>
      <c r="AZ745" s="10">
        <f t="shared" ref="AZ745:AZ808" si="474">AR745+AX745</f>
        <v>-37.75193132196911</v>
      </c>
      <c r="BA745" s="10">
        <f t="shared" ref="BA745:BA808" si="475">AS745+AY745</f>
        <v>-118.12108196681241</v>
      </c>
      <c r="BB745" s="10">
        <f t="shared" ref="BB745:BB808" si="476">BA745+180</f>
        <v>61.878918033187588</v>
      </c>
      <c r="BC745" s="37"/>
      <c r="BD745" s="46">
        <f t="shared" ref="BD745:BD808" si="477">ROUND(AZ745,0)</f>
        <v>-38</v>
      </c>
      <c r="BE745" s="46">
        <f t="shared" ref="BE745:BE808" si="478">ROUND(BA745,0)</f>
        <v>-118</v>
      </c>
      <c r="BF745" s="46">
        <f t="shared" ref="BF745:BF808" si="479">ROUND(BB745,0)</f>
        <v>62</v>
      </c>
    </row>
    <row r="746" spans="22:58" x14ac:dyDescent="0.2">
      <c r="V746" s="29">
        <v>8.4200000000001207</v>
      </c>
      <c r="W746" s="38">
        <f t="shared" si="449"/>
        <v>2630267991.8961139</v>
      </c>
      <c r="X746" s="30">
        <f t="shared" si="448"/>
        <v>-0.43247621687911453</v>
      </c>
      <c r="Y746" s="31">
        <f t="shared" si="450"/>
        <v>-122.37640104681924</v>
      </c>
      <c r="Z746" s="31">
        <f t="shared" si="451"/>
        <v>-89.999956418459234</v>
      </c>
      <c r="AA746" s="31">
        <f t="shared" si="452"/>
        <v>91.399838075294028</v>
      </c>
      <c r="AB746" s="31">
        <f t="shared" si="453"/>
        <v>-89.998457835403855</v>
      </c>
      <c r="AC746" s="31">
        <f t="shared" si="454"/>
        <v>57.032975078534314</v>
      </c>
      <c r="AD746" s="31">
        <f t="shared" si="455"/>
        <v>89.919374202801151</v>
      </c>
      <c r="AE746" s="31">
        <f t="shared" si="456"/>
        <v>25.623935890129992</v>
      </c>
      <c r="AF746" s="31">
        <f t="shared" si="457"/>
        <v>-90.079040051061924</v>
      </c>
      <c r="AG746" s="31">
        <f t="shared" si="445"/>
        <v>92.110410468749379</v>
      </c>
      <c r="AH746" s="31">
        <f t="shared" si="458"/>
        <v>-191.62530222795141</v>
      </c>
      <c r="AI746" s="31">
        <f t="shared" si="459"/>
        <v>-89.999999984973513</v>
      </c>
      <c r="AJ746" s="31">
        <f t="shared" si="460"/>
        <v>115.60945465630616</v>
      </c>
      <c r="AK746" s="31">
        <f t="shared" si="461"/>
        <v>89.999905016121431</v>
      </c>
      <c r="AL746" s="32">
        <f t="shared" si="462"/>
        <v>-85.151879763949069</v>
      </c>
      <c r="AM746" s="31">
        <f t="shared" si="463"/>
        <v>-89.996833870717467</v>
      </c>
      <c r="AN746" s="31">
        <f t="shared" si="464"/>
        <v>-69.057316866844943</v>
      </c>
      <c r="AO746" s="31">
        <f t="shared" si="465"/>
        <v>-89.996928839569549</v>
      </c>
      <c r="AP746" s="30">
        <f t="shared" si="446"/>
        <v>23.609121289162623</v>
      </c>
      <c r="AQ746" s="30">
        <f t="shared" si="447"/>
        <v>-26.68237036067254</v>
      </c>
      <c r="AR746" s="31">
        <f t="shared" si="466"/>
        <v>-46.506630048224864</v>
      </c>
      <c r="AS746" s="33">
        <f t="shared" si="467"/>
        <v>-180.07596889063149</v>
      </c>
      <c r="AT746" s="31">
        <f t="shared" si="468"/>
        <v>8.9901733405775257</v>
      </c>
      <c r="AU746" s="31">
        <f t="shared" si="469"/>
        <v>69.193376383918917</v>
      </c>
      <c r="AV746" s="32">
        <f t="shared" si="470"/>
        <v>-6.4088390411128196E-2</v>
      </c>
      <c r="AW746" s="31">
        <f t="shared" si="471"/>
        <v>-6.951618945633391</v>
      </c>
      <c r="AX746" s="34">
        <f t="shared" si="472"/>
        <v>8.9260849501663984</v>
      </c>
      <c r="AY746" s="35">
        <f t="shared" si="473"/>
        <v>62.241757438285525</v>
      </c>
      <c r="AZ746" s="10">
        <f t="shared" si="474"/>
        <v>-37.580545098058465</v>
      </c>
      <c r="BA746" s="10">
        <f t="shared" si="475"/>
        <v>-117.83421145234595</v>
      </c>
      <c r="BB746" s="10">
        <f t="shared" si="476"/>
        <v>62.165788547654046</v>
      </c>
      <c r="BC746" s="37"/>
      <c r="BD746" s="46">
        <f t="shared" si="477"/>
        <v>-38</v>
      </c>
      <c r="BE746" s="46">
        <f t="shared" si="478"/>
        <v>-118</v>
      </c>
      <c r="BF746" s="46">
        <f t="shared" si="479"/>
        <v>62</v>
      </c>
    </row>
    <row r="747" spans="22:58" x14ac:dyDescent="0.2">
      <c r="V747" s="29">
        <v>8.4300000000001205</v>
      </c>
      <c r="W747" s="36">
        <f t="shared" si="449"/>
        <v>2691534803.9276648</v>
      </c>
      <c r="X747" s="30">
        <f t="shared" si="448"/>
        <v>-0.43247621687911453</v>
      </c>
      <c r="Y747" s="31">
        <f t="shared" si="450"/>
        <v>-122.57640104681911</v>
      </c>
      <c r="Z747" s="31">
        <f t="shared" si="451"/>
        <v>-89.999957410496222</v>
      </c>
      <c r="AA747" s="31">
        <f t="shared" si="452"/>
        <v>91.599838075152434</v>
      </c>
      <c r="AB747" s="31">
        <f t="shared" si="453"/>
        <v>-89.998492939355799</v>
      </c>
      <c r="AC747" s="31">
        <f t="shared" si="454"/>
        <v>57.232974691480919</v>
      </c>
      <c r="AD747" s="31">
        <f t="shared" si="455"/>
        <v>89.921209467667381</v>
      </c>
      <c r="AE747" s="31">
        <f t="shared" si="456"/>
        <v>25.823935502935129</v>
      </c>
      <c r="AF747" s="31">
        <f t="shared" si="457"/>
        <v>-90.07724088218464</v>
      </c>
      <c r="AG747" s="31">
        <f t="shared" si="445"/>
        <v>92.110410468749379</v>
      </c>
      <c r="AH747" s="31">
        <f t="shared" si="458"/>
        <v>-191.8253022279514</v>
      </c>
      <c r="AI747" s="31">
        <f t="shared" si="459"/>
        <v>-89.999999985315554</v>
      </c>
      <c r="AJ747" s="31">
        <f t="shared" si="460"/>
        <v>115.80945465630562</v>
      </c>
      <c r="AK747" s="31">
        <f t="shared" si="461"/>
        <v>89.999907178218479</v>
      </c>
      <c r="AL747" s="32">
        <f t="shared" si="462"/>
        <v>-85.351879763352201</v>
      </c>
      <c r="AM747" s="31">
        <f t="shared" si="463"/>
        <v>-89.996905940618603</v>
      </c>
      <c r="AN747" s="31">
        <f t="shared" si="464"/>
        <v>-69.257316866248601</v>
      </c>
      <c r="AO747" s="31">
        <f t="shared" si="465"/>
        <v>-89.996998747715679</v>
      </c>
      <c r="AP747" s="30">
        <f t="shared" si="446"/>
        <v>23.609121289162623</v>
      </c>
      <c r="AQ747" s="30">
        <f t="shared" si="447"/>
        <v>-26.68237036067254</v>
      </c>
      <c r="AR747" s="31">
        <f t="shared" si="466"/>
        <v>-46.506630434823393</v>
      </c>
      <c r="AS747" s="33">
        <f t="shared" si="467"/>
        <v>-180.07423962990032</v>
      </c>
      <c r="AT747" s="31">
        <f t="shared" si="468"/>
        <v>9.1654397521446622</v>
      </c>
      <c r="AU747" s="31">
        <f t="shared" si="469"/>
        <v>69.627678198576433</v>
      </c>
      <c r="AV747" s="32">
        <f t="shared" si="470"/>
        <v>-6.7085572149675712E-2</v>
      </c>
      <c r="AW747" s="31">
        <f t="shared" si="471"/>
        <v>-7.1119034320917454</v>
      </c>
      <c r="AX747" s="34">
        <f t="shared" si="472"/>
        <v>9.0983541799949865</v>
      </c>
      <c r="AY747" s="35">
        <f t="shared" si="473"/>
        <v>62.515774766484689</v>
      </c>
      <c r="AZ747" s="10">
        <f t="shared" si="474"/>
        <v>-37.408276254828408</v>
      </c>
      <c r="BA747" s="10">
        <f t="shared" si="475"/>
        <v>-117.55846486341562</v>
      </c>
      <c r="BB747" s="10">
        <f t="shared" si="476"/>
        <v>62.441535136584378</v>
      </c>
      <c r="BC747" s="48"/>
      <c r="BD747" s="46">
        <f t="shared" si="477"/>
        <v>-37</v>
      </c>
      <c r="BE747" s="46">
        <f t="shared" si="478"/>
        <v>-118</v>
      </c>
      <c r="BF747" s="46">
        <f t="shared" si="479"/>
        <v>62</v>
      </c>
    </row>
    <row r="748" spans="22:58" x14ac:dyDescent="0.2">
      <c r="V748" s="29">
        <v>8.4400000000001203</v>
      </c>
      <c r="W748" s="38">
        <f t="shared" si="449"/>
        <v>2754228703.3389325</v>
      </c>
      <c r="X748" s="30">
        <f t="shared" si="448"/>
        <v>-0.43247621687911453</v>
      </c>
      <c r="Y748" s="31">
        <f t="shared" si="450"/>
        <v>-122.77640104681902</v>
      </c>
      <c r="Z748" s="31">
        <f t="shared" si="451"/>
        <v>-89.999958379951678</v>
      </c>
      <c r="AA748" s="31">
        <f t="shared" si="452"/>
        <v>91.799838075017192</v>
      </c>
      <c r="AB748" s="31">
        <f t="shared" si="453"/>
        <v>-89.998527244244229</v>
      </c>
      <c r="AC748" s="31">
        <f t="shared" si="454"/>
        <v>57.432974321847759</v>
      </c>
      <c r="AD748" s="31">
        <f t="shared" si="455"/>
        <v>89.923002956961199</v>
      </c>
      <c r="AE748" s="31">
        <f t="shared" si="456"/>
        <v>26.023935133166823</v>
      </c>
      <c r="AF748" s="31">
        <f t="shared" si="457"/>
        <v>-90.075482667234695</v>
      </c>
      <c r="AG748" s="31">
        <f t="shared" si="445"/>
        <v>92.110410468749379</v>
      </c>
      <c r="AH748" s="31">
        <f t="shared" si="458"/>
        <v>-192.02530222795139</v>
      </c>
      <c r="AI748" s="31">
        <f t="shared" si="459"/>
        <v>-89.999999985649822</v>
      </c>
      <c r="AJ748" s="31">
        <f t="shared" si="460"/>
        <v>116.0094546563051</v>
      </c>
      <c r="AK748" s="31">
        <f t="shared" si="461"/>
        <v>89.999909291100181</v>
      </c>
      <c r="AL748" s="32">
        <f t="shared" si="462"/>
        <v>-85.551879762782193</v>
      </c>
      <c r="AM748" s="31">
        <f t="shared" si="463"/>
        <v>-89.996976370008525</v>
      </c>
      <c r="AN748" s="31">
        <f t="shared" si="464"/>
        <v>-69.457316865679104</v>
      </c>
      <c r="AO748" s="31">
        <f t="shared" si="465"/>
        <v>-89.997067064558166</v>
      </c>
      <c r="AP748" s="30">
        <f t="shared" si="446"/>
        <v>23.609121289162623</v>
      </c>
      <c r="AQ748" s="30">
        <f t="shared" si="447"/>
        <v>-26.68237036067254</v>
      </c>
      <c r="AR748" s="31">
        <f t="shared" si="466"/>
        <v>-46.506630804022194</v>
      </c>
      <c r="AS748" s="33">
        <f t="shared" si="467"/>
        <v>-180.07254973179286</v>
      </c>
      <c r="AT748" s="31">
        <f t="shared" si="468"/>
        <v>9.3416871340616368</v>
      </c>
      <c r="AU748" s="31">
        <f t="shared" si="469"/>
        <v>70.054469748025056</v>
      </c>
      <c r="AV748" s="32">
        <f t="shared" si="470"/>
        <v>-7.0221791333199293E-2</v>
      </c>
      <c r="AW748" s="31">
        <f t="shared" si="471"/>
        <v>-7.275805655836999</v>
      </c>
      <c r="AX748" s="34">
        <f t="shared" si="472"/>
        <v>9.2714653427284368</v>
      </c>
      <c r="AY748" s="35">
        <f t="shared" si="473"/>
        <v>62.778664092188059</v>
      </c>
      <c r="AZ748" s="10">
        <f t="shared" si="474"/>
        <v>-37.235165461293761</v>
      </c>
      <c r="BA748" s="10">
        <f t="shared" si="475"/>
        <v>-117.29388563960481</v>
      </c>
      <c r="BB748" s="10">
        <f t="shared" si="476"/>
        <v>62.70611436039519</v>
      </c>
      <c r="BC748" s="37"/>
      <c r="BD748" s="46">
        <f t="shared" si="477"/>
        <v>-37</v>
      </c>
      <c r="BE748" s="46">
        <f t="shared" si="478"/>
        <v>-117</v>
      </c>
      <c r="BF748" s="46">
        <f t="shared" si="479"/>
        <v>63</v>
      </c>
    </row>
    <row r="749" spans="22:58" x14ac:dyDescent="0.2">
      <c r="V749" s="29">
        <v>8.4500000000001201</v>
      </c>
      <c r="W749" s="38">
        <f t="shared" si="449"/>
        <v>2818382931.2652373</v>
      </c>
      <c r="X749" s="30">
        <f t="shared" si="448"/>
        <v>-0.43247621687911453</v>
      </c>
      <c r="Y749" s="31">
        <f t="shared" si="450"/>
        <v>-122.97640104681891</v>
      </c>
      <c r="Z749" s="31">
        <f t="shared" si="451"/>
        <v>-89.999959327339653</v>
      </c>
      <c r="AA749" s="31">
        <f t="shared" si="452"/>
        <v>91.999838074888046</v>
      </c>
      <c r="AB749" s="31">
        <f t="shared" si="453"/>
        <v>-89.998560768258059</v>
      </c>
      <c r="AC749" s="31">
        <f t="shared" si="454"/>
        <v>57.632973968850806</v>
      </c>
      <c r="AD749" s="31">
        <f t="shared" si="455"/>
        <v>89.924755621600326</v>
      </c>
      <c r="AE749" s="31">
        <f t="shared" si="456"/>
        <v>26.223934780040835</v>
      </c>
      <c r="AF749" s="31">
        <f t="shared" si="457"/>
        <v>-90.073764473997386</v>
      </c>
      <c r="AG749" s="31">
        <f t="shared" si="445"/>
        <v>92.110410468749379</v>
      </c>
      <c r="AH749" s="31">
        <f t="shared" si="458"/>
        <v>-192.22530222795143</v>
      </c>
      <c r="AI749" s="31">
        <f t="shared" si="459"/>
        <v>-89.999999985976459</v>
      </c>
      <c r="AJ749" s="31">
        <f t="shared" si="460"/>
        <v>116.20945465630462</v>
      </c>
      <c r="AK749" s="31">
        <f t="shared" si="461"/>
        <v>89.999911355886823</v>
      </c>
      <c r="AL749" s="32">
        <f t="shared" si="462"/>
        <v>-85.751879762237849</v>
      </c>
      <c r="AM749" s="31">
        <f t="shared" si="463"/>
        <v>-89.997045196229806</v>
      </c>
      <c r="AN749" s="31">
        <f t="shared" si="464"/>
        <v>-69.657316865135286</v>
      </c>
      <c r="AO749" s="31">
        <f t="shared" si="465"/>
        <v>-89.997133826319441</v>
      </c>
      <c r="AP749" s="30">
        <f t="shared" si="446"/>
        <v>23.609121289162623</v>
      </c>
      <c r="AQ749" s="30">
        <f t="shared" si="447"/>
        <v>-26.68237036067254</v>
      </c>
      <c r="AR749" s="31">
        <f t="shared" si="466"/>
        <v>-46.506631156604371</v>
      </c>
      <c r="AS749" s="33">
        <f t="shared" si="467"/>
        <v>-180.07089830031683</v>
      </c>
      <c r="AT749" s="31">
        <f t="shared" si="468"/>
        <v>9.5188816427156091</v>
      </c>
      <c r="AU749" s="31">
        <f t="shared" si="469"/>
        <v>70.473787817616426</v>
      </c>
      <c r="AV749" s="32">
        <f t="shared" si="470"/>
        <v>-7.3503390367052251E-2</v>
      </c>
      <c r="AW749" s="31">
        <f t="shared" si="471"/>
        <v>-7.4434017842841227</v>
      </c>
      <c r="AX749" s="34">
        <f t="shared" si="472"/>
        <v>9.4453782523485561</v>
      </c>
      <c r="AY749" s="35">
        <f t="shared" si="473"/>
        <v>63.030386033332306</v>
      </c>
      <c r="AZ749" s="10">
        <f t="shared" si="474"/>
        <v>-37.061252904255817</v>
      </c>
      <c r="BA749" s="10">
        <f t="shared" si="475"/>
        <v>-117.04051226698452</v>
      </c>
      <c r="BB749" s="10">
        <f t="shared" si="476"/>
        <v>62.959487733015479</v>
      </c>
      <c r="BC749" s="37"/>
      <c r="BD749" s="46">
        <f t="shared" si="477"/>
        <v>-37</v>
      </c>
      <c r="BE749" s="46">
        <f t="shared" si="478"/>
        <v>-117</v>
      </c>
      <c r="BF749" s="46">
        <f t="shared" si="479"/>
        <v>63</v>
      </c>
    </row>
    <row r="750" spans="22:58" x14ac:dyDescent="0.2">
      <c r="V750" s="29">
        <v>8.4600000000001199</v>
      </c>
      <c r="W750" s="36">
        <f t="shared" si="449"/>
        <v>2884031503.1274076</v>
      </c>
      <c r="X750" s="30">
        <f t="shared" si="448"/>
        <v>-0.43247621687911453</v>
      </c>
      <c r="Y750" s="31">
        <f t="shared" si="450"/>
        <v>-123.17640104681882</v>
      </c>
      <c r="Z750" s="31">
        <f t="shared" si="451"/>
        <v>-89.999960253162428</v>
      </c>
      <c r="AA750" s="31">
        <f t="shared" si="452"/>
        <v>92.199838074764699</v>
      </c>
      <c r="AB750" s="31">
        <f t="shared" si="453"/>
        <v>-89.998593529172197</v>
      </c>
      <c r="AC750" s="31">
        <f t="shared" si="454"/>
        <v>57.832973631741311</v>
      </c>
      <c r="AD750" s="31">
        <f t="shared" si="455"/>
        <v>89.926468390857579</v>
      </c>
      <c r="AE750" s="31">
        <f t="shared" si="456"/>
        <v>26.423934442808076</v>
      </c>
      <c r="AF750" s="31">
        <f t="shared" si="457"/>
        <v>-90.072085391477046</v>
      </c>
      <c r="AG750" s="31">
        <f t="shared" si="445"/>
        <v>92.110410468749379</v>
      </c>
      <c r="AH750" s="31">
        <f t="shared" si="458"/>
        <v>-192.42530222795142</v>
      </c>
      <c r="AI750" s="31">
        <f t="shared" si="459"/>
        <v>-89.999999986295677</v>
      </c>
      <c r="AJ750" s="31">
        <f t="shared" si="460"/>
        <v>116.40945465630415</v>
      </c>
      <c r="AK750" s="31">
        <f t="shared" si="461"/>
        <v>89.999913373673181</v>
      </c>
      <c r="AL750" s="32">
        <f t="shared" si="462"/>
        <v>-85.95187976171799</v>
      </c>
      <c r="AM750" s="31">
        <f t="shared" si="463"/>
        <v>-89.997112455775024</v>
      </c>
      <c r="AN750" s="31">
        <f t="shared" si="464"/>
        <v>-69.857316864615882</v>
      </c>
      <c r="AO750" s="31">
        <f t="shared" si="465"/>
        <v>-89.997199068397521</v>
      </c>
      <c r="AP750" s="30">
        <f t="shared" si="446"/>
        <v>23.609121289162623</v>
      </c>
      <c r="AQ750" s="30">
        <f t="shared" si="447"/>
        <v>-26.68237036067254</v>
      </c>
      <c r="AR750" s="31">
        <f t="shared" si="466"/>
        <v>-46.506631493317727</v>
      </c>
      <c r="AS750" s="33">
        <f t="shared" si="467"/>
        <v>-180.06928445987455</v>
      </c>
      <c r="AT750" s="31">
        <f t="shared" si="468"/>
        <v>9.6969902032550017</v>
      </c>
      <c r="AU750" s="31">
        <f t="shared" si="469"/>
        <v>70.885675010313278</v>
      </c>
      <c r="AV750" s="32">
        <f t="shared" si="470"/>
        <v>-7.6936990793383328E-2</v>
      </c>
      <c r="AW750" s="31">
        <f t="shared" si="471"/>
        <v>-7.6147692010846262</v>
      </c>
      <c r="AX750" s="34">
        <f t="shared" si="472"/>
        <v>9.6200532124616185</v>
      </c>
      <c r="AY750" s="35">
        <f t="shared" si="473"/>
        <v>63.270905809228651</v>
      </c>
      <c r="AZ750" s="10">
        <f t="shared" si="474"/>
        <v>-36.886578280856106</v>
      </c>
      <c r="BA750" s="10">
        <f t="shared" si="475"/>
        <v>-116.7983786506459</v>
      </c>
      <c r="BB750" s="10">
        <f t="shared" si="476"/>
        <v>63.201621349354099</v>
      </c>
      <c r="BC750" s="48"/>
      <c r="BD750" s="46">
        <f t="shared" si="477"/>
        <v>-37</v>
      </c>
      <c r="BE750" s="46">
        <f t="shared" si="478"/>
        <v>-117</v>
      </c>
      <c r="BF750" s="46">
        <f t="shared" si="479"/>
        <v>63</v>
      </c>
    </row>
    <row r="751" spans="22:58" x14ac:dyDescent="0.2">
      <c r="V751" s="29">
        <v>8.4700000000001197</v>
      </c>
      <c r="W751" s="38">
        <f t="shared" si="449"/>
        <v>2951209226.6672058</v>
      </c>
      <c r="X751" s="30">
        <f t="shared" si="448"/>
        <v>-0.43247621687911453</v>
      </c>
      <c r="Y751" s="31">
        <f t="shared" si="450"/>
        <v>-123.37640104681873</v>
      </c>
      <c r="Z751" s="31">
        <f t="shared" si="451"/>
        <v>-89.999961157910917</v>
      </c>
      <c r="AA751" s="31">
        <f t="shared" si="452"/>
        <v>92.399838074646908</v>
      </c>
      <c r="AB751" s="31">
        <f t="shared" si="453"/>
        <v>-89.998625544356869</v>
      </c>
      <c r="AC751" s="31">
        <f t="shared" si="454"/>
        <v>58.032973309804206</v>
      </c>
      <c r="AD751" s="31">
        <f t="shared" si="455"/>
        <v>89.928142172853683</v>
      </c>
      <c r="AE751" s="31">
        <f t="shared" si="456"/>
        <v>26.623934120753276</v>
      </c>
      <c r="AF751" s="31">
        <f t="shared" si="457"/>
        <v>-90.070444529414118</v>
      </c>
      <c r="AG751" s="31">
        <f t="shared" si="445"/>
        <v>92.110410468749379</v>
      </c>
      <c r="AH751" s="31">
        <f t="shared" si="458"/>
        <v>-192.62530222795141</v>
      </c>
      <c r="AI751" s="31">
        <f t="shared" si="459"/>
        <v>-89.999999986607619</v>
      </c>
      <c r="AJ751" s="31">
        <f t="shared" si="460"/>
        <v>116.6094546563037</v>
      </c>
      <c r="AK751" s="31">
        <f t="shared" si="461"/>
        <v>89.999915345529118</v>
      </c>
      <c r="AL751" s="32">
        <f t="shared" si="462"/>
        <v>-86.151879761221522</v>
      </c>
      <c r="AM751" s="31">
        <f t="shared" si="463"/>
        <v>-89.997178184306094</v>
      </c>
      <c r="AN751" s="31">
        <f t="shared" si="464"/>
        <v>-70.057316864119855</v>
      </c>
      <c r="AO751" s="31">
        <f t="shared" si="465"/>
        <v>-89.997262825384595</v>
      </c>
      <c r="AP751" s="30">
        <f t="shared" si="446"/>
        <v>23.609121289162623</v>
      </c>
      <c r="AQ751" s="30">
        <f t="shared" si="447"/>
        <v>-26.68237036067254</v>
      </c>
      <c r="AR751" s="31">
        <f t="shared" si="466"/>
        <v>-46.506631814876499</v>
      </c>
      <c r="AS751" s="33">
        <f t="shared" si="467"/>
        <v>-180.0677073547987</v>
      </c>
      <c r="AT751" s="31">
        <f t="shared" si="468"/>
        <v>9.8759805245205108</v>
      </c>
      <c r="AU751" s="31">
        <f t="shared" si="469"/>
        <v>71.290179374104696</v>
      </c>
      <c r="AV751" s="32">
        <f t="shared" si="470"/>
        <v>-8.0529504612839323E-2</v>
      </c>
      <c r="AW751" s="31">
        <f t="shared" si="471"/>
        <v>-7.7899864970899637</v>
      </c>
      <c r="AX751" s="34">
        <f t="shared" si="472"/>
        <v>9.7954510199076719</v>
      </c>
      <c r="AY751" s="35">
        <f t="shared" si="473"/>
        <v>63.500192877014733</v>
      </c>
      <c r="AZ751" s="10">
        <f t="shared" si="474"/>
        <v>-36.711180794968826</v>
      </c>
      <c r="BA751" s="10">
        <f t="shared" si="475"/>
        <v>-116.56751447778396</v>
      </c>
      <c r="BB751" s="10">
        <f t="shared" si="476"/>
        <v>63.432485522216041</v>
      </c>
      <c r="BC751" s="37"/>
      <c r="BD751" s="46">
        <f t="shared" si="477"/>
        <v>-37</v>
      </c>
      <c r="BE751" s="46">
        <f t="shared" si="478"/>
        <v>-117</v>
      </c>
      <c r="BF751" s="46">
        <f t="shared" si="479"/>
        <v>63</v>
      </c>
    </row>
    <row r="752" spans="22:58" x14ac:dyDescent="0.2">
      <c r="V752" s="29">
        <v>8.4800000000001194</v>
      </c>
      <c r="W752" s="38">
        <f t="shared" si="449"/>
        <v>3019951720.4028554</v>
      </c>
      <c r="X752" s="30">
        <f t="shared" si="448"/>
        <v>-0.43247621687911453</v>
      </c>
      <c r="Y752" s="31">
        <f t="shared" si="450"/>
        <v>-123.57640104681863</v>
      </c>
      <c r="Z752" s="31">
        <f t="shared" si="451"/>
        <v>-89.999962042064794</v>
      </c>
      <c r="AA752" s="31">
        <f t="shared" si="452"/>
        <v>92.599838074534432</v>
      </c>
      <c r="AB752" s="31">
        <f t="shared" si="453"/>
        <v>-89.99865683078697</v>
      </c>
      <c r="AC752" s="31">
        <f t="shared" si="454"/>
        <v>58.232973002356644</v>
      </c>
      <c r="AD752" s="31">
        <f t="shared" si="455"/>
        <v>89.929777855038537</v>
      </c>
      <c r="AE752" s="31">
        <f t="shared" si="456"/>
        <v>26.823933813193335</v>
      </c>
      <c r="AF752" s="31">
        <f t="shared" si="457"/>
        <v>-90.068841017813213</v>
      </c>
      <c r="AG752" s="31">
        <f t="shared" si="445"/>
        <v>92.110410468749379</v>
      </c>
      <c r="AH752" s="31">
        <f t="shared" si="458"/>
        <v>-192.82530222795143</v>
      </c>
      <c r="AI752" s="31">
        <f t="shared" si="459"/>
        <v>-89.999999986912471</v>
      </c>
      <c r="AJ752" s="31">
        <f t="shared" si="460"/>
        <v>116.80945465630327</v>
      </c>
      <c r="AK752" s="31">
        <f t="shared" si="461"/>
        <v>89.999917272500127</v>
      </c>
      <c r="AL752" s="32">
        <f t="shared" si="462"/>
        <v>-86.351879760747408</v>
      </c>
      <c r="AM752" s="31">
        <f t="shared" si="463"/>
        <v>-89.997242416673146</v>
      </c>
      <c r="AN752" s="31">
        <f t="shared" si="464"/>
        <v>-70.257316863646182</v>
      </c>
      <c r="AO752" s="31">
        <f t="shared" si="465"/>
        <v>-89.997325131085489</v>
      </c>
      <c r="AP752" s="30">
        <f t="shared" si="446"/>
        <v>23.609121289162623</v>
      </c>
      <c r="AQ752" s="30">
        <f t="shared" si="447"/>
        <v>-26.68237036067254</v>
      </c>
      <c r="AR752" s="31">
        <f t="shared" si="466"/>
        <v>-46.506632121962767</v>
      </c>
      <c r="AS752" s="33">
        <f t="shared" si="467"/>
        <v>-180.0661661488987</v>
      </c>
      <c r="AT752" s="31">
        <f t="shared" si="468"/>
        <v>10.055821110706928</v>
      </c>
      <c r="AU752" s="31">
        <f t="shared" si="469"/>
        <v>71.687354037550605</v>
      </c>
      <c r="AV752" s="32">
        <f t="shared" si="470"/>
        <v>-8.4288145973529571E-2</v>
      </c>
      <c r="AW752" s="31">
        <f t="shared" si="471"/>
        <v>-7.969133458728491</v>
      </c>
      <c r="AX752" s="34">
        <f t="shared" si="472"/>
        <v>9.9715329647333988</v>
      </c>
      <c r="AY752" s="35">
        <f t="shared" si="473"/>
        <v>63.718220578822113</v>
      </c>
      <c r="AZ752" s="10">
        <f t="shared" si="474"/>
        <v>-36.535099157229368</v>
      </c>
      <c r="BA752" s="10">
        <f t="shared" si="475"/>
        <v>-116.34794557007659</v>
      </c>
      <c r="BB752" s="10">
        <f t="shared" si="476"/>
        <v>63.65205442992341</v>
      </c>
      <c r="BC752" s="37"/>
      <c r="BD752" s="46">
        <f t="shared" si="477"/>
        <v>-37</v>
      </c>
      <c r="BE752" s="46">
        <f t="shared" si="478"/>
        <v>-116</v>
      </c>
      <c r="BF752" s="46">
        <f t="shared" si="479"/>
        <v>64</v>
      </c>
    </row>
    <row r="753" spans="22:58" x14ac:dyDescent="0.2">
      <c r="V753" s="29">
        <v>8.4900000000001192</v>
      </c>
      <c r="W753" s="36">
        <f t="shared" si="449"/>
        <v>3090295432.5144486</v>
      </c>
      <c r="X753" s="30">
        <f t="shared" si="448"/>
        <v>-0.43247621687911453</v>
      </c>
      <c r="Y753" s="31">
        <f t="shared" si="450"/>
        <v>-123.77640104681853</v>
      </c>
      <c r="Z753" s="31">
        <f t="shared" si="451"/>
        <v>-89.99996290609289</v>
      </c>
      <c r="AA753" s="31">
        <f t="shared" si="452"/>
        <v>92.799838074427015</v>
      </c>
      <c r="AB753" s="31">
        <f t="shared" si="453"/>
        <v>-89.998687405050958</v>
      </c>
      <c r="AC753" s="31">
        <f t="shared" si="454"/>
        <v>58.432972708746476</v>
      </c>
      <c r="AD753" s="31">
        <f t="shared" si="455"/>
        <v>89.931376304661839</v>
      </c>
      <c r="AE753" s="31">
        <f t="shared" si="456"/>
        <v>27.023933519475847</v>
      </c>
      <c r="AF753" s="31">
        <f t="shared" si="457"/>
        <v>-90.067274006482009</v>
      </c>
      <c r="AG753" s="31">
        <f t="shared" si="445"/>
        <v>92.110410468749379</v>
      </c>
      <c r="AH753" s="31">
        <f t="shared" si="458"/>
        <v>-193.02530222795141</v>
      </c>
      <c r="AI753" s="31">
        <f t="shared" si="459"/>
        <v>-89.999999987210387</v>
      </c>
      <c r="AJ753" s="31">
        <f t="shared" si="460"/>
        <v>117.00945465630285</v>
      </c>
      <c r="AK753" s="31">
        <f t="shared" si="461"/>
        <v>89.999919155607941</v>
      </c>
      <c r="AL753" s="32">
        <f t="shared" si="462"/>
        <v>-86.551879760294653</v>
      </c>
      <c r="AM753" s="31">
        <f t="shared" si="463"/>
        <v>-89.997305186933005</v>
      </c>
      <c r="AN753" s="31">
        <f t="shared" si="464"/>
        <v>-70.457316863193839</v>
      </c>
      <c r="AO753" s="31">
        <f t="shared" si="465"/>
        <v>-89.997386018535451</v>
      </c>
      <c r="AP753" s="30">
        <f t="shared" si="446"/>
        <v>23.609121289162623</v>
      </c>
      <c r="AQ753" s="30">
        <f t="shared" si="447"/>
        <v>-26.68237036067254</v>
      </c>
      <c r="AR753" s="31">
        <f t="shared" si="466"/>
        <v>-46.506632415227912</v>
      </c>
      <c r="AS753" s="33">
        <f t="shared" si="467"/>
        <v>-180.06466002501747</v>
      </c>
      <c r="AT753" s="31">
        <f t="shared" si="468"/>
        <v>10.23648126996267</v>
      </c>
      <c r="AU753" s="31">
        <f t="shared" si="469"/>
        <v>72.077256854382824</v>
      </c>
      <c r="AV753" s="32">
        <f t="shared" si="470"/>
        <v>-8.8220443230026646E-2</v>
      </c>
      <c r="AW753" s="31">
        <f t="shared" si="471"/>
        <v>-8.152291053599841</v>
      </c>
      <c r="AX753" s="34">
        <f t="shared" si="472"/>
        <v>10.148260826732644</v>
      </c>
      <c r="AY753" s="35">
        <f t="shared" si="473"/>
        <v>63.924965800782985</v>
      </c>
      <c r="AZ753" s="10">
        <f t="shared" si="474"/>
        <v>-36.358371588495267</v>
      </c>
      <c r="BA753" s="10">
        <f t="shared" si="475"/>
        <v>-116.13969422423449</v>
      </c>
      <c r="BB753" s="10">
        <f t="shared" si="476"/>
        <v>63.860305775765511</v>
      </c>
      <c r="BC753" s="48"/>
      <c r="BD753" s="46">
        <f t="shared" si="477"/>
        <v>-36</v>
      </c>
      <c r="BE753" s="46">
        <f t="shared" si="478"/>
        <v>-116</v>
      </c>
      <c r="BF753" s="46">
        <f t="shared" si="479"/>
        <v>64</v>
      </c>
    </row>
    <row r="754" spans="22:58" x14ac:dyDescent="0.2">
      <c r="V754" s="29">
        <v>8.5000000000001208</v>
      </c>
      <c r="W754" s="38">
        <f t="shared" si="449"/>
        <v>3162277660.1692681</v>
      </c>
      <c r="X754" s="30">
        <f t="shared" si="448"/>
        <v>-0.43247621687911453</v>
      </c>
      <c r="Y754" s="31">
        <f t="shared" si="450"/>
        <v>-123.97640104681848</v>
      </c>
      <c r="Z754" s="31">
        <f t="shared" si="451"/>
        <v>-89.999963750453304</v>
      </c>
      <c r="AA754" s="31">
        <f t="shared" si="452"/>
        <v>92.999838074324458</v>
      </c>
      <c r="AB754" s="31">
        <f t="shared" si="453"/>
        <v>-89.998717283359753</v>
      </c>
      <c r="AC754" s="31">
        <f t="shared" si="454"/>
        <v>58.632972428350961</v>
      </c>
      <c r="AD754" s="31">
        <f t="shared" si="455"/>
        <v>89.932938369232772</v>
      </c>
      <c r="AE754" s="31">
        <f t="shared" si="456"/>
        <v>27.223933238977828</v>
      </c>
      <c r="AF754" s="31">
        <f t="shared" si="457"/>
        <v>-90.065742664580284</v>
      </c>
      <c r="AG754" s="31">
        <f t="shared" si="445"/>
        <v>92.110410468749379</v>
      </c>
      <c r="AH754" s="31">
        <f t="shared" si="458"/>
        <v>-193.22530222795143</v>
      </c>
      <c r="AI754" s="31">
        <f t="shared" si="459"/>
        <v>-89.999999987501511</v>
      </c>
      <c r="AJ754" s="31">
        <f t="shared" si="460"/>
        <v>117.2094546563025</v>
      </c>
      <c r="AK754" s="31">
        <f t="shared" si="461"/>
        <v>89.999920995850971</v>
      </c>
      <c r="AL754" s="32">
        <f t="shared" si="462"/>
        <v>-86.751879759862277</v>
      </c>
      <c r="AM754" s="31">
        <f t="shared" si="463"/>
        <v>-89.997366528367337</v>
      </c>
      <c r="AN754" s="31">
        <f t="shared" si="464"/>
        <v>-70.657316862761832</v>
      </c>
      <c r="AO754" s="31">
        <f t="shared" si="465"/>
        <v>-89.997445520017877</v>
      </c>
      <c r="AP754" s="30">
        <f t="shared" si="446"/>
        <v>23.609121289162623</v>
      </c>
      <c r="AQ754" s="30">
        <f t="shared" si="447"/>
        <v>-26.68237036067254</v>
      </c>
      <c r="AR754" s="31">
        <f t="shared" si="466"/>
        <v>-46.506632695293916</v>
      </c>
      <c r="AS754" s="33">
        <f t="shared" si="467"/>
        <v>-180.06318818459818</v>
      </c>
      <c r="AT754" s="31">
        <f t="shared" si="468"/>
        <v>10.417931120133279</v>
      </c>
      <c r="AU754" s="31">
        <f t="shared" si="469"/>
        <v>72.459950057951474</v>
      </c>
      <c r="AV754" s="32">
        <f t="shared" si="470"/>
        <v>-9.2334251374100729E-2</v>
      </c>
      <c r="AW754" s="31">
        <f t="shared" si="471"/>
        <v>-8.33954141308004</v>
      </c>
      <c r="AX754" s="34">
        <f t="shared" si="472"/>
        <v>10.325596868759177</v>
      </c>
      <c r="AY754" s="35">
        <f t="shared" si="473"/>
        <v>64.120408644871432</v>
      </c>
      <c r="AZ754" s="10">
        <f t="shared" si="474"/>
        <v>-36.181035826534739</v>
      </c>
      <c r="BA754" s="10">
        <f t="shared" si="475"/>
        <v>-115.94277953972674</v>
      </c>
      <c r="BB754" s="10">
        <f t="shared" si="476"/>
        <v>64.057220460273257</v>
      </c>
      <c r="BC754" s="37"/>
      <c r="BD754" s="46">
        <f t="shared" si="477"/>
        <v>-36</v>
      </c>
      <c r="BE754" s="46">
        <f t="shared" si="478"/>
        <v>-116</v>
      </c>
      <c r="BF754" s="46">
        <f t="shared" si="479"/>
        <v>64</v>
      </c>
    </row>
    <row r="755" spans="22:58" x14ac:dyDescent="0.2">
      <c r="V755" s="29">
        <v>8.5100000000001206</v>
      </c>
      <c r="W755" s="38">
        <f t="shared" si="449"/>
        <v>3235936569.2971921</v>
      </c>
      <c r="X755" s="30">
        <f t="shared" si="448"/>
        <v>-0.43247621687911453</v>
      </c>
      <c r="Y755" s="31">
        <f t="shared" si="450"/>
        <v>-124.1764010468184</v>
      </c>
      <c r="Z755" s="31">
        <f t="shared" si="451"/>
        <v>-89.999964575593737</v>
      </c>
      <c r="AA755" s="31">
        <f t="shared" si="452"/>
        <v>93.199838074226477</v>
      </c>
      <c r="AB755" s="31">
        <f t="shared" si="453"/>
        <v>-89.998746481555202</v>
      </c>
      <c r="AC755" s="31">
        <f t="shared" si="454"/>
        <v>58.832972160575274</v>
      </c>
      <c r="AD755" s="31">
        <f t="shared" si="455"/>
        <v>89.934464876969358</v>
      </c>
      <c r="AE755" s="31">
        <f t="shared" si="456"/>
        <v>27.423932971104243</v>
      </c>
      <c r="AF755" s="31">
        <f t="shared" si="457"/>
        <v>-90.06424618017958</v>
      </c>
      <c r="AG755" s="31">
        <f t="shared" si="445"/>
        <v>92.110410468749379</v>
      </c>
      <c r="AH755" s="31">
        <f t="shared" si="458"/>
        <v>-193.42530222795145</v>
      </c>
      <c r="AI755" s="31">
        <f t="shared" si="459"/>
        <v>-89.999999987786012</v>
      </c>
      <c r="AJ755" s="31">
        <f t="shared" si="460"/>
        <v>117.40945465630212</v>
      </c>
      <c r="AK755" s="31">
        <f t="shared" si="461"/>
        <v>89.999922794204963</v>
      </c>
      <c r="AL755" s="32">
        <f t="shared" si="462"/>
        <v>-86.951879759449341</v>
      </c>
      <c r="AM755" s="31">
        <f t="shared" si="463"/>
        <v>-89.997426473500141</v>
      </c>
      <c r="AN755" s="31">
        <f t="shared" si="464"/>
        <v>-70.857316862349293</v>
      </c>
      <c r="AO755" s="31">
        <f t="shared" si="465"/>
        <v>-89.99750366708119</v>
      </c>
      <c r="AP755" s="30">
        <f t="shared" si="446"/>
        <v>23.609121289162623</v>
      </c>
      <c r="AQ755" s="30">
        <f t="shared" si="447"/>
        <v>-26.68237036067254</v>
      </c>
      <c r="AR755" s="31">
        <f t="shared" si="466"/>
        <v>-46.506632962754964</v>
      </c>
      <c r="AS755" s="33">
        <f t="shared" si="467"/>
        <v>-180.06174984726078</v>
      </c>
      <c r="AT755" s="31">
        <f t="shared" si="468"/>
        <v>10.600141591852761</v>
      </c>
      <c r="AU755" s="31">
        <f t="shared" si="469"/>
        <v>72.835499926177178</v>
      </c>
      <c r="AV755" s="32">
        <f t="shared" si="470"/>
        <v>-9.6637764837696094E-2</v>
      </c>
      <c r="AW755" s="31">
        <f t="shared" si="471"/>
        <v>-8.5309678117196928</v>
      </c>
      <c r="AX755" s="34">
        <f t="shared" si="472"/>
        <v>10.503503827015065</v>
      </c>
      <c r="AY755" s="35">
        <f t="shared" si="473"/>
        <v>64.304532114457487</v>
      </c>
      <c r="AZ755" s="10">
        <f t="shared" si="474"/>
        <v>-36.003129135739897</v>
      </c>
      <c r="BA755" s="10">
        <f t="shared" si="475"/>
        <v>-115.7572177328033</v>
      </c>
      <c r="BB755" s="10">
        <f t="shared" si="476"/>
        <v>64.242782267196702</v>
      </c>
      <c r="BC755" s="37"/>
      <c r="BD755" s="46">
        <f t="shared" si="477"/>
        <v>-36</v>
      </c>
      <c r="BE755" s="46">
        <f t="shared" si="478"/>
        <v>-116</v>
      </c>
      <c r="BF755" s="46">
        <f t="shared" si="479"/>
        <v>64</v>
      </c>
    </row>
    <row r="756" spans="22:58" x14ac:dyDescent="0.2">
      <c r="V756" s="29">
        <v>8.5200000000001204</v>
      </c>
      <c r="W756" s="36">
        <f t="shared" si="449"/>
        <v>3311311214.8268294</v>
      </c>
      <c r="X756" s="30">
        <f t="shared" si="448"/>
        <v>-0.43247621687911453</v>
      </c>
      <c r="Y756" s="31">
        <f t="shared" si="450"/>
        <v>-124.3764010468183</v>
      </c>
      <c r="Z756" s="31">
        <f t="shared" si="451"/>
        <v>-89.999965381951654</v>
      </c>
      <c r="AA756" s="31">
        <f t="shared" si="452"/>
        <v>93.399838074132902</v>
      </c>
      <c r="AB756" s="31">
        <f t="shared" si="453"/>
        <v>-89.998775015118582</v>
      </c>
      <c r="AC756" s="31">
        <f t="shared" si="454"/>
        <v>59.032971904851422</v>
      </c>
      <c r="AD756" s="31">
        <f t="shared" si="455"/>
        <v>89.935956637237524</v>
      </c>
      <c r="AE756" s="31">
        <f t="shared" si="456"/>
        <v>27.623932715286912</v>
      </c>
      <c r="AF756" s="31">
        <f t="shared" si="457"/>
        <v>-90.062783759832712</v>
      </c>
      <c r="AG756" s="31">
        <f t="shared" si="445"/>
        <v>92.110410468749379</v>
      </c>
      <c r="AH756" s="31">
        <f t="shared" si="458"/>
        <v>-193.62530222795141</v>
      </c>
      <c r="AI756" s="31">
        <f t="shared" si="459"/>
        <v>-89.999999988064033</v>
      </c>
      <c r="AJ756" s="31">
        <f t="shared" si="460"/>
        <v>117.60945465630174</v>
      </c>
      <c r="AK756" s="31">
        <f t="shared" si="461"/>
        <v>89.999924551623408</v>
      </c>
      <c r="AL756" s="32">
        <f t="shared" si="462"/>
        <v>-87.151879759054964</v>
      </c>
      <c r="AM756" s="31">
        <f t="shared" si="463"/>
        <v>-89.997485054115145</v>
      </c>
      <c r="AN756" s="31">
        <f t="shared" si="464"/>
        <v>-71.057316861955258</v>
      </c>
      <c r="AO756" s="31">
        <f t="shared" si="465"/>
        <v>-89.99756049055577</v>
      </c>
      <c r="AP756" s="30">
        <f t="shared" si="446"/>
        <v>23.609121289162623</v>
      </c>
      <c r="AQ756" s="30">
        <f t="shared" si="447"/>
        <v>-26.68237036067254</v>
      </c>
      <c r="AR756" s="31">
        <f t="shared" si="466"/>
        <v>-46.506633218178266</v>
      </c>
      <c r="AS756" s="33">
        <f t="shared" si="467"/>
        <v>-180.06034425038848</v>
      </c>
      <c r="AT756" s="31">
        <f t="shared" si="468"/>
        <v>10.783084429183599</v>
      </c>
      <c r="AU756" s="31">
        <f t="shared" si="469"/>
        <v>73.203976457548947</v>
      </c>
      <c r="AV756" s="32">
        <f t="shared" si="470"/>
        <v>-0.10113953066731576</v>
      </c>
      <c r="AW756" s="31">
        <f t="shared" si="471"/>
        <v>-8.7266546432071905</v>
      </c>
      <c r="AX756" s="34">
        <f t="shared" si="472"/>
        <v>10.681944898516283</v>
      </c>
      <c r="AY756" s="35">
        <f t="shared" si="473"/>
        <v>64.477321814341764</v>
      </c>
      <c r="AZ756" s="10">
        <f t="shared" si="474"/>
        <v>-35.824688319661981</v>
      </c>
      <c r="BA756" s="10">
        <f t="shared" si="475"/>
        <v>-115.58302243604672</v>
      </c>
      <c r="BB756" s="10">
        <f t="shared" si="476"/>
        <v>64.416977563953282</v>
      </c>
      <c r="BC756" s="48"/>
      <c r="BD756" s="46">
        <f t="shared" si="477"/>
        <v>-36</v>
      </c>
      <c r="BE756" s="46">
        <f t="shared" si="478"/>
        <v>-116</v>
      </c>
      <c r="BF756" s="46">
        <f t="shared" si="479"/>
        <v>64</v>
      </c>
    </row>
    <row r="757" spans="22:58" x14ac:dyDescent="0.2">
      <c r="V757" s="29">
        <v>8.5300000000001202</v>
      </c>
      <c r="W757" s="38">
        <f t="shared" si="449"/>
        <v>3388441561.3929653</v>
      </c>
      <c r="X757" s="30">
        <f t="shared" si="448"/>
        <v>-0.43247621687911453</v>
      </c>
      <c r="Y757" s="31">
        <f t="shared" si="450"/>
        <v>-124.57640104681823</v>
      </c>
      <c r="Z757" s="31">
        <f t="shared" si="451"/>
        <v>-89.999966169954646</v>
      </c>
      <c r="AA757" s="31">
        <f t="shared" si="452"/>
        <v>93.599838074043546</v>
      </c>
      <c r="AB757" s="31">
        <f t="shared" si="453"/>
        <v>-89.99880289917877</v>
      </c>
      <c r="AC757" s="31">
        <f t="shared" si="454"/>
        <v>59.232971660637077</v>
      </c>
      <c r="AD757" s="31">
        <f t="shared" si="455"/>
        <v>89.93741444098022</v>
      </c>
      <c r="AE757" s="31">
        <f t="shared" si="456"/>
        <v>27.82393247098328</v>
      </c>
      <c r="AF757" s="31">
        <f t="shared" si="457"/>
        <v>-90.061354628153182</v>
      </c>
      <c r="AG757" s="31">
        <f t="shared" si="445"/>
        <v>92.110410468749379</v>
      </c>
      <c r="AH757" s="31">
        <f t="shared" si="458"/>
        <v>-193.8253022279514</v>
      </c>
      <c r="AI757" s="31">
        <f t="shared" si="459"/>
        <v>-89.99999998833573</v>
      </c>
      <c r="AJ757" s="31">
        <f t="shared" si="460"/>
        <v>117.8094546563014</v>
      </c>
      <c r="AK757" s="31">
        <f t="shared" si="461"/>
        <v>89.999926269038127</v>
      </c>
      <c r="AL757" s="32">
        <f t="shared" si="462"/>
        <v>-87.351879758678365</v>
      </c>
      <c r="AM757" s="31">
        <f t="shared" si="463"/>
        <v>-89.99754230127256</v>
      </c>
      <c r="AN757" s="31">
        <f t="shared" si="464"/>
        <v>-71.257316861578985</v>
      </c>
      <c r="AO757" s="31">
        <f t="shared" si="465"/>
        <v>-89.997616020570163</v>
      </c>
      <c r="AP757" s="30">
        <f t="shared" si="446"/>
        <v>23.609121289162623</v>
      </c>
      <c r="AQ757" s="30">
        <f t="shared" si="447"/>
        <v>-26.68237036067254</v>
      </c>
      <c r="AR757" s="31">
        <f t="shared" si="466"/>
        <v>-46.506633462105626</v>
      </c>
      <c r="AS757" s="33">
        <f t="shared" si="467"/>
        <v>-180.05897064872335</v>
      </c>
      <c r="AT757" s="31">
        <f t="shared" si="468"/>
        <v>10.966732188000956</v>
      </c>
      <c r="AU757" s="31">
        <f t="shared" si="469"/>
        <v>73.565453058594642</v>
      </c>
      <c r="AV757" s="32">
        <f t="shared" si="470"/>
        <v>-0.10584846206739996</v>
      </c>
      <c r="AW757" s="31">
        <f t="shared" si="471"/>
        <v>-8.9266873926567953</v>
      </c>
      <c r="AX757" s="34">
        <f t="shared" si="472"/>
        <v>10.860883725933556</v>
      </c>
      <c r="AY757" s="35">
        <f t="shared" si="473"/>
        <v>64.638765665937854</v>
      </c>
      <c r="AZ757" s="10">
        <f t="shared" si="474"/>
        <v>-35.645749736172071</v>
      </c>
      <c r="BA757" s="10">
        <f t="shared" si="475"/>
        <v>-115.42020498278549</v>
      </c>
      <c r="BB757" s="10">
        <f t="shared" si="476"/>
        <v>64.579795017214508</v>
      </c>
      <c r="BC757" s="37"/>
      <c r="BD757" s="46">
        <f t="shared" si="477"/>
        <v>-36</v>
      </c>
      <c r="BE757" s="46">
        <f t="shared" si="478"/>
        <v>-115</v>
      </c>
      <c r="BF757" s="46">
        <f t="shared" si="479"/>
        <v>65</v>
      </c>
    </row>
    <row r="758" spans="22:58" x14ac:dyDescent="0.2">
      <c r="V758" s="29">
        <v>8.5400000000001199</v>
      </c>
      <c r="W758" s="38">
        <f t="shared" si="449"/>
        <v>3467368504.5262775</v>
      </c>
      <c r="X758" s="30">
        <f t="shared" si="448"/>
        <v>-0.43247621687911453</v>
      </c>
      <c r="Y758" s="31">
        <f t="shared" si="450"/>
        <v>-124.77640104681817</v>
      </c>
      <c r="Z758" s="31">
        <f t="shared" si="451"/>
        <v>-89.999966940020499</v>
      </c>
      <c r="AA758" s="31">
        <f t="shared" si="452"/>
        <v>93.799838073958227</v>
      </c>
      <c r="AB758" s="31">
        <f t="shared" si="453"/>
        <v>-89.998830148520241</v>
      </c>
      <c r="AC758" s="31">
        <f t="shared" si="454"/>
        <v>59.432971427414152</v>
      </c>
      <c r="AD758" s="31">
        <f t="shared" si="455"/>
        <v>89.938839061136733</v>
      </c>
      <c r="AE758" s="31">
        <f t="shared" si="456"/>
        <v>28.023932237675105</v>
      </c>
      <c r="AF758" s="31">
        <f t="shared" si="457"/>
        <v>-90.059958027404022</v>
      </c>
      <c r="AG758" s="31">
        <f t="shared" si="445"/>
        <v>92.110410468749379</v>
      </c>
      <c r="AH758" s="31">
        <f t="shared" si="458"/>
        <v>-194.02530222795139</v>
      </c>
      <c r="AI758" s="31">
        <f t="shared" si="459"/>
        <v>-89.999999988601246</v>
      </c>
      <c r="AJ758" s="31">
        <f t="shared" si="460"/>
        <v>118.00945465630107</v>
      </c>
      <c r="AK758" s="31">
        <f t="shared" si="461"/>
        <v>89.999927947359723</v>
      </c>
      <c r="AL758" s="32">
        <f t="shared" si="462"/>
        <v>-87.551879758318719</v>
      </c>
      <c r="AM758" s="31">
        <f t="shared" si="463"/>
        <v>-89.997598245325591</v>
      </c>
      <c r="AN758" s="31">
        <f t="shared" si="464"/>
        <v>-71.457316861219653</v>
      </c>
      <c r="AO758" s="31">
        <f t="shared" si="465"/>
        <v>-89.997670286567114</v>
      </c>
      <c r="AP758" s="30">
        <f t="shared" si="446"/>
        <v>23.609121289162623</v>
      </c>
      <c r="AQ758" s="30">
        <f t="shared" si="447"/>
        <v>-26.68237036067254</v>
      </c>
      <c r="AR758" s="31">
        <f t="shared" si="466"/>
        <v>-46.506633695054461</v>
      </c>
      <c r="AS758" s="33">
        <f t="shared" si="467"/>
        <v>-180.05762831397112</v>
      </c>
      <c r="AT758" s="31">
        <f t="shared" si="468"/>
        <v>11.15105823231108</v>
      </c>
      <c r="AU758" s="31">
        <f t="shared" si="469"/>
        <v>73.92000624314764</v>
      </c>
      <c r="AV758" s="32">
        <f t="shared" si="470"/>
        <v>-0.11077385230875192</v>
      </c>
      <c r="AW758" s="31">
        <f t="shared" si="471"/>
        <v>-9.1311526049705591</v>
      </c>
      <c r="AX758" s="34">
        <f t="shared" si="472"/>
        <v>11.040284380002328</v>
      </c>
      <c r="AY758" s="35">
        <f t="shared" si="473"/>
        <v>64.788853638177073</v>
      </c>
      <c r="AZ758" s="10">
        <f t="shared" si="474"/>
        <v>-35.466349315052135</v>
      </c>
      <c r="BA758" s="10">
        <f t="shared" si="475"/>
        <v>-115.26877467579405</v>
      </c>
      <c r="BB758" s="10">
        <f t="shared" si="476"/>
        <v>64.731225324205951</v>
      </c>
      <c r="BC758" s="37"/>
      <c r="BD758" s="46">
        <f t="shared" si="477"/>
        <v>-35</v>
      </c>
      <c r="BE758" s="46">
        <f t="shared" si="478"/>
        <v>-115</v>
      </c>
      <c r="BF758" s="46">
        <f t="shared" si="479"/>
        <v>65</v>
      </c>
    </row>
    <row r="759" spans="22:58" x14ac:dyDescent="0.2">
      <c r="V759" s="29">
        <v>8.5500000000001197</v>
      </c>
      <c r="W759" s="36">
        <f t="shared" si="449"/>
        <v>3548133892.3367381</v>
      </c>
      <c r="X759" s="30">
        <f t="shared" si="448"/>
        <v>-0.43247621687911453</v>
      </c>
      <c r="Y759" s="31">
        <f t="shared" si="450"/>
        <v>-124.9764010468181</v>
      </c>
      <c r="Z759" s="31">
        <f t="shared" si="451"/>
        <v>-89.99996769255749</v>
      </c>
      <c r="AA759" s="31">
        <f t="shared" si="452"/>
        <v>93.999838073876731</v>
      </c>
      <c r="AB759" s="31">
        <f t="shared" si="453"/>
        <v>-89.998856777590987</v>
      </c>
      <c r="AC759" s="31">
        <f t="shared" si="454"/>
        <v>59.632971204687991</v>
      </c>
      <c r="AD759" s="31">
        <f t="shared" si="455"/>
        <v>89.940231253052474</v>
      </c>
      <c r="AE759" s="31">
        <f t="shared" si="456"/>
        <v>28.223932014867515</v>
      </c>
      <c r="AF759" s="31">
        <f t="shared" si="457"/>
        <v>-90.058593217095989</v>
      </c>
      <c r="AG759" s="31">
        <f t="shared" si="445"/>
        <v>92.110410468749379</v>
      </c>
      <c r="AH759" s="31">
        <f t="shared" si="458"/>
        <v>-194.22530222795143</v>
      </c>
      <c r="AI759" s="31">
        <f t="shared" si="459"/>
        <v>-89.999999988860722</v>
      </c>
      <c r="AJ759" s="31">
        <f t="shared" si="460"/>
        <v>118.20945465630076</v>
      </c>
      <c r="AK759" s="31">
        <f t="shared" si="461"/>
        <v>89.99992958747805</v>
      </c>
      <c r="AL759" s="32">
        <f t="shared" si="462"/>
        <v>-87.751879757975246</v>
      </c>
      <c r="AM759" s="31">
        <f t="shared" si="463"/>
        <v>-89.997652915936499</v>
      </c>
      <c r="AN759" s="31">
        <f t="shared" si="464"/>
        <v>-71.657316860876534</v>
      </c>
      <c r="AO759" s="31">
        <f t="shared" si="465"/>
        <v>-89.997723317319171</v>
      </c>
      <c r="AP759" s="30">
        <f t="shared" si="446"/>
        <v>23.609121289162623</v>
      </c>
      <c r="AQ759" s="30">
        <f t="shared" si="447"/>
        <v>-26.68237036067254</v>
      </c>
      <c r="AR759" s="31">
        <f t="shared" si="466"/>
        <v>-46.50663391751894</v>
      </c>
      <c r="AS759" s="33">
        <f t="shared" si="467"/>
        <v>-180.05631653441515</v>
      </c>
      <c r="AT759" s="31">
        <f t="shared" si="468"/>
        <v>11.336036728688114</v>
      </c>
      <c r="AU759" s="31">
        <f t="shared" si="469"/>
        <v>74.267715343639196</v>
      </c>
      <c r="AV759" s="32">
        <f t="shared" si="470"/>
        <v>-0.11592538899602983</v>
      </c>
      <c r="AW759" s="31">
        <f t="shared" si="471"/>
        <v>-9.3401378490119242</v>
      </c>
      <c r="AX759" s="34">
        <f t="shared" si="472"/>
        <v>11.220111339692085</v>
      </c>
      <c r="AY759" s="35">
        <f t="shared" si="473"/>
        <v>64.927577494627272</v>
      </c>
      <c r="AZ759" s="10">
        <f t="shared" si="474"/>
        <v>-35.286522577826858</v>
      </c>
      <c r="BA759" s="10">
        <f t="shared" si="475"/>
        <v>-115.12873903978787</v>
      </c>
      <c r="BB759" s="10">
        <f t="shared" si="476"/>
        <v>64.871260960212126</v>
      </c>
      <c r="BC759" s="48"/>
      <c r="BD759" s="46">
        <f t="shared" si="477"/>
        <v>-35</v>
      </c>
      <c r="BE759" s="46">
        <f t="shared" si="478"/>
        <v>-115</v>
      </c>
      <c r="BF759" s="46">
        <f t="shared" si="479"/>
        <v>65</v>
      </c>
    </row>
    <row r="760" spans="22:58" x14ac:dyDescent="0.2">
      <c r="V760" s="29">
        <v>8.5600000000001195</v>
      </c>
      <c r="W760" s="38">
        <f t="shared" si="449"/>
        <v>3630780547.7020192</v>
      </c>
      <c r="X760" s="30">
        <f t="shared" si="448"/>
        <v>-0.43247621687911453</v>
      </c>
      <c r="Y760" s="31">
        <f t="shared" si="450"/>
        <v>-125.17640104681803</v>
      </c>
      <c r="Z760" s="31">
        <f t="shared" si="451"/>
        <v>-89.999968427964674</v>
      </c>
      <c r="AA760" s="31">
        <f t="shared" si="452"/>
        <v>94.199838073798915</v>
      </c>
      <c r="AB760" s="31">
        <f t="shared" si="453"/>
        <v>-89.998882800510074</v>
      </c>
      <c r="AC760" s="31">
        <f t="shared" si="454"/>
        <v>59.832970991986144</v>
      </c>
      <c r="AD760" s="31">
        <f t="shared" si="455"/>
        <v>89.941591754879454</v>
      </c>
      <c r="AE760" s="31">
        <f t="shared" si="456"/>
        <v>28.423931802087921</v>
      </c>
      <c r="AF760" s="31">
        <f t="shared" si="457"/>
        <v>-90.05725947359528</v>
      </c>
      <c r="AG760" s="31">
        <f t="shared" si="445"/>
        <v>92.110410468749379</v>
      </c>
      <c r="AH760" s="31">
        <f t="shared" si="458"/>
        <v>-194.42530222795142</v>
      </c>
      <c r="AI760" s="31">
        <f t="shared" si="459"/>
        <v>-89.999999989114272</v>
      </c>
      <c r="AJ760" s="31">
        <f t="shared" si="460"/>
        <v>118.40945465630045</v>
      </c>
      <c r="AK760" s="31">
        <f t="shared" si="461"/>
        <v>89.999931190262728</v>
      </c>
      <c r="AL760" s="32">
        <f t="shared" si="462"/>
        <v>-87.951879757647248</v>
      </c>
      <c r="AM760" s="31">
        <f t="shared" si="463"/>
        <v>-89.997706342092371</v>
      </c>
      <c r="AN760" s="31">
        <f t="shared" si="464"/>
        <v>-71.857316860548835</v>
      </c>
      <c r="AO760" s="31">
        <f t="shared" si="465"/>
        <v>-89.997775140943915</v>
      </c>
      <c r="AP760" s="30">
        <f t="shared" si="446"/>
        <v>23.609121289162623</v>
      </c>
      <c r="AQ760" s="30">
        <f t="shared" si="447"/>
        <v>-26.68237036067254</v>
      </c>
      <c r="AR760" s="31">
        <f t="shared" si="466"/>
        <v>-46.506634129970834</v>
      </c>
      <c r="AS760" s="33">
        <f t="shared" si="467"/>
        <v>-180.05503461453918</v>
      </c>
      <c r="AT760" s="31">
        <f t="shared" si="468"/>
        <v>11.521642639005487</v>
      </c>
      <c r="AU760" s="31">
        <f t="shared" si="469"/>
        <v>74.608662234558295</v>
      </c>
      <c r="AV760" s="32">
        <f t="shared" si="470"/>
        <v>-0.12131316868639468</v>
      </c>
      <c r="AW760" s="31">
        <f t="shared" si="471"/>
        <v>-9.5537316773165486</v>
      </c>
      <c r="AX760" s="34">
        <f t="shared" si="472"/>
        <v>11.400329470319091</v>
      </c>
      <c r="AY760" s="35">
        <f t="shared" si="473"/>
        <v>65.054930557241747</v>
      </c>
      <c r="AZ760" s="10">
        <f t="shared" si="474"/>
        <v>-35.106304659651741</v>
      </c>
      <c r="BA760" s="10">
        <f t="shared" si="475"/>
        <v>-115.00010405729743</v>
      </c>
      <c r="BB760" s="10">
        <f t="shared" si="476"/>
        <v>64.999895942702565</v>
      </c>
      <c r="BC760" s="37"/>
      <c r="BD760" s="46">
        <f t="shared" si="477"/>
        <v>-35</v>
      </c>
      <c r="BE760" s="46">
        <f t="shared" si="478"/>
        <v>-115</v>
      </c>
      <c r="BF760" s="46">
        <f t="shared" si="479"/>
        <v>65</v>
      </c>
    </row>
    <row r="761" spans="22:58" x14ac:dyDescent="0.2">
      <c r="V761" s="29">
        <v>8.5700000000001193</v>
      </c>
      <c r="W761" s="38">
        <f t="shared" si="449"/>
        <v>3715352290.9727545</v>
      </c>
      <c r="X761" s="30">
        <f t="shared" si="448"/>
        <v>-0.43247621687911453</v>
      </c>
      <c r="Y761" s="31">
        <f t="shared" si="450"/>
        <v>-125.37640104681797</v>
      </c>
      <c r="Z761" s="31">
        <f t="shared" si="451"/>
        <v>-89.99996914663194</v>
      </c>
      <c r="AA761" s="31">
        <f t="shared" si="452"/>
        <v>94.399838073724595</v>
      </c>
      <c r="AB761" s="31">
        <f t="shared" si="453"/>
        <v>-89.998908231075205</v>
      </c>
      <c r="AC761" s="31">
        <f t="shared" si="454"/>
        <v>60.03297078885744</v>
      </c>
      <c r="AD761" s="31">
        <f t="shared" si="455"/>
        <v>89.942921287967593</v>
      </c>
      <c r="AE761" s="31">
        <f t="shared" si="456"/>
        <v>28.623931598884951</v>
      </c>
      <c r="AF761" s="31">
        <f t="shared" si="457"/>
        <v>-90.055956089739553</v>
      </c>
      <c r="AG761" s="31">
        <f t="shared" si="445"/>
        <v>92.110410468749379</v>
      </c>
      <c r="AH761" s="31">
        <f t="shared" si="458"/>
        <v>-194.62530222795141</v>
      </c>
      <c r="AI761" s="31">
        <f t="shared" si="459"/>
        <v>-89.999999989362067</v>
      </c>
      <c r="AJ761" s="31">
        <f t="shared" si="460"/>
        <v>118.60945465630017</v>
      </c>
      <c r="AK761" s="31">
        <f t="shared" si="461"/>
        <v>89.999932756563581</v>
      </c>
      <c r="AL761" s="32">
        <f t="shared" si="462"/>
        <v>-88.151879757334001</v>
      </c>
      <c r="AM761" s="31">
        <f t="shared" si="463"/>
        <v>-89.997758552120473</v>
      </c>
      <c r="AN761" s="31">
        <f t="shared" si="464"/>
        <v>-72.057316860235858</v>
      </c>
      <c r="AO761" s="31">
        <f t="shared" si="465"/>
        <v>-89.997825784918959</v>
      </c>
      <c r="AP761" s="30">
        <f t="shared" si="446"/>
        <v>23.609121289162623</v>
      </c>
      <c r="AQ761" s="30">
        <f t="shared" si="447"/>
        <v>-26.68237036067254</v>
      </c>
      <c r="AR761" s="31">
        <f t="shared" si="466"/>
        <v>-46.506634332860827</v>
      </c>
      <c r="AS761" s="33">
        <f t="shared" si="467"/>
        <v>-180.05378187465851</v>
      </c>
      <c r="AT761" s="31">
        <f t="shared" si="468"/>
        <v>11.707851711631021</v>
      </c>
      <c r="AU761" s="31">
        <f t="shared" si="469"/>
        <v>74.942931068142954</v>
      </c>
      <c r="AV761" s="32">
        <f t="shared" si="470"/>
        <v>-0.12694771184904854</v>
      </c>
      <c r="AW761" s="31">
        <f t="shared" si="471"/>
        <v>-9.7720235810550644</v>
      </c>
      <c r="AX761" s="34">
        <f t="shared" si="472"/>
        <v>11.580903999781972</v>
      </c>
      <c r="AY761" s="35">
        <f t="shared" si="473"/>
        <v>65.170907487087888</v>
      </c>
      <c r="AZ761" s="10">
        <f t="shared" si="474"/>
        <v>-34.925730333078853</v>
      </c>
      <c r="BA761" s="10">
        <f t="shared" si="475"/>
        <v>-114.88287438757062</v>
      </c>
      <c r="BB761" s="10">
        <f t="shared" si="476"/>
        <v>65.117125612429376</v>
      </c>
      <c r="BC761" s="37"/>
      <c r="BD761" s="46">
        <f t="shared" si="477"/>
        <v>-35</v>
      </c>
      <c r="BE761" s="46">
        <f t="shared" si="478"/>
        <v>-115</v>
      </c>
      <c r="BF761" s="46">
        <f t="shared" si="479"/>
        <v>65</v>
      </c>
    </row>
    <row r="762" spans="22:58" x14ac:dyDescent="0.2">
      <c r="V762" s="29">
        <v>8.5800000000001209</v>
      </c>
      <c r="W762" s="36">
        <f t="shared" si="449"/>
        <v>3801893963.2066779</v>
      </c>
      <c r="X762" s="30">
        <f t="shared" si="448"/>
        <v>-0.43247621687911453</v>
      </c>
      <c r="Y762" s="31">
        <f t="shared" si="450"/>
        <v>-125.57640104681795</v>
      </c>
      <c r="Z762" s="31">
        <f t="shared" si="451"/>
        <v>-89.999969848940339</v>
      </c>
      <c r="AA762" s="31">
        <f t="shared" si="452"/>
        <v>94.599838073653643</v>
      </c>
      <c r="AB762" s="31">
        <f t="shared" si="453"/>
        <v>-89.998933082769994</v>
      </c>
      <c r="AC762" s="31">
        <f t="shared" si="454"/>
        <v>60.232970594871063</v>
      </c>
      <c r="AD762" s="31">
        <f t="shared" si="455"/>
        <v>89.944220557247206</v>
      </c>
      <c r="AE762" s="31">
        <f t="shared" si="456"/>
        <v>28.823931404827647</v>
      </c>
      <c r="AF762" s="31">
        <f t="shared" si="457"/>
        <v>-90.054682374463141</v>
      </c>
      <c r="AG762" s="31">
        <f t="shared" si="445"/>
        <v>92.110410468749379</v>
      </c>
      <c r="AH762" s="31">
        <f t="shared" si="458"/>
        <v>-194.82530222795145</v>
      </c>
      <c r="AI762" s="31">
        <f t="shared" si="459"/>
        <v>-89.99999998960422</v>
      </c>
      <c r="AJ762" s="31">
        <f t="shared" si="460"/>
        <v>118.80945465629993</v>
      </c>
      <c r="AK762" s="31">
        <f t="shared" si="461"/>
        <v>89.999934287211062</v>
      </c>
      <c r="AL762" s="32">
        <f t="shared" si="462"/>
        <v>-88.351879757034894</v>
      </c>
      <c r="AM762" s="31">
        <f t="shared" si="463"/>
        <v>-89.99780957370325</v>
      </c>
      <c r="AN762" s="31">
        <f t="shared" si="464"/>
        <v>-72.257316859937035</v>
      </c>
      <c r="AO762" s="31">
        <f t="shared" si="465"/>
        <v>-89.997875276096408</v>
      </c>
      <c r="AP762" s="30">
        <f t="shared" si="446"/>
        <v>23.609121289162623</v>
      </c>
      <c r="AQ762" s="30">
        <f t="shared" si="447"/>
        <v>-26.68237036067254</v>
      </c>
      <c r="AR762" s="31">
        <f t="shared" si="466"/>
        <v>-46.506634526619308</v>
      </c>
      <c r="AS762" s="33">
        <f t="shared" si="467"/>
        <v>-180.05255765055955</v>
      </c>
      <c r="AT762" s="31">
        <f t="shared" si="468"/>
        <v>11.894640471246856</v>
      </c>
      <c r="AU762" s="31">
        <f t="shared" si="469"/>
        <v>75.270608022297125</v>
      </c>
      <c r="AV762" s="32">
        <f t="shared" si="470"/>
        <v>-0.13283997815295479</v>
      </c>
      <c r="AW762" s="31">
        <f t="shared" si="471"/>
        <v>-9.995103939950857</v>
      </c>
      <c r="AX762" s="34">
        <f t="shared" si="472"/>
        <v>11.761800493093901</v>
      </c>
      <c r="AY762" s="35">
        <f t="shared" si="473"/>
        <v>65.275504082346274</v>
      </c>
      <c r="AZ762" s="10">
        <f t="shared" si="474"/>
        <v>-34.744834033525407</v>
      </c>
      <c r="BA762" s="10">
        <f t="shared" si="475"/>
        <v>-114.77705356821328</v>
      </c>
      <c r="BB762" s="10">
        <f t="shared" si="476"/>
        <v>65.222946431786724</v>
      </c>
      <c r="BC762" s="48"/>
      <c r="BD762" s="46">
        <f t="shared" si="477"/>
        <v>-35</v>
      </c>
      <c r="BE762" s="46">
        <f t="shared" si="478"/>
        <v>-115</v>
      </c>
      <c r="BF762" s="46">
        <f t="shared" si="479"/>
        <v>65</v>
      </c>
    </row>
    <row r="763" spans="22:58" x14ac:dyDescent="0.2">
      <c r="V763" s="29">
        <v>8.5900000000001207</v>
      </c>
      <c r="W763" s="38">
        <f t="shared" si="449"/>
        <v>3890451449.9438963</v>
      </c>
      <c r="X763" s="30">
        <f t="shared" si="448"/>
        <v>-0.43247621687911453</v>
      </c>
      <c r="Y763" s="31">
        <f t="shared" si="450"/>
        <v>-125.7764010468179</v>
      </c>
      <c r="Z763" s="31">
        <f t="shared" si="451"/>
        <v>-89.99997053526225</v>
      </c>
      <c r="AA763" s="31">
        <f t="shared" si="452"/>
        <v>94.799838073585875</v>
      </c>
      <c r="AB763" s="31">
        <f t="shared" si="453"/>
        <v>-89.998957368771173</v>
      </c>
      <c r="AC763" s="31">
        <f t="shared" si="454"/>
        <v>60.432970409615479</v>
      </c>
      <c r="AD763" s="31">
        <f t="shared" si="455"/>
        <v>89.945490251602735</v>
      </c>
      <c r="AE763" s="31">
        <f t="shared" si="456"/>
        <v>29.023931219504348</v>
      </c>
      <c r="AF763" s="31">
        <f t="shared" si="457"/>
        <v>-90.053437652430688</v>
      </c>
      <c r="AG763" s="31">
        <f t="shared" si="445"/>
        <v>92.110410468749379</v>
      </c>
      <c r="AH763" s="31">
        <f t="shared" si="458"/>
        <v>-195.02530222795144</v>
      </c>
      <c r="AI763" s="31">
        <f t="shared" si="459"/>
        <v>-89.999999989840845</v>
      </c>
      <c r="AJ763" s="31">
        <f t="shared" si="460"/>
        <v>119.00945465629968</v>
      </c>
      <c r="AK763" s="31">
        <f t="shared" si="461"/>
        <v>89.999935783016753</v>
      </c>
      <c r="AL763" s="32">
        <f t="shared" si="462"/>
        <v>-88.551879756749216</v>
      </c>
      <c r="AM763" s="31">
        <f t="shared" si="463"/>
        <v>-89.997859433893012</v>
      </c>
      <c r="AN763" s="31">
        <f t="shared" si="464"/>
        <v>-72.457316859651598</v>
      </c>
      <c r="AO763" s="31">
        <f t="shared" si="465"/>
        <v>-89.997923640717104</v>
      </c>
      <c r="AP763" s="30">
        <f t="shared" si="446"/>
        <v>23.609121289162623</v>
      </c>
      <c r="AQ763" s="30">
        <f t="shared" si="447"/>
        <v>-26.68237036067254</v>
      </c>
      <c r="AR763" s="31">
        <f t="shared" si="466"/>
        <v>-46.506634711657171</v>
      </c>
      <c r="AS763" s="33">
        <f t="shared" si="467"/>
        <v>-180.05136129314781</v>
      </c>
      <c r="AT763" s="31">
        <f t="shared" si="468"/>
        <v>12.081986207446798</v>
      </c>
      <c r="AU763" s="31">
        <f t="shared" si="469"/>
        <v>75.591781060663479</v>
      </c>
      <c r="AV763" s="32">
        <f t="shared" si="470"/>
        <v>-0.13900138206725532</v>
      </c>
      <c r="AW763" s="31">
        <f t="shared" si="471"/>
        <v>-10.223063966844734</v>
      </c>
      <c r="AX763" s="34">
        <f t="shared" si="472"/>
        <v>11.942984825379543</v>
      </c>
      <c r="AY763" s="35">
        <f t="shared" si="473"/>
        <v>65.368717093818745</v>
      </c>
      <c r="AZ763" s="10">
        <f t="shared" si="474"/>
        <v>-34.563649886277631</v>
      </c>
      <c r="BA763" s="10">
        <f t="shared" si="475"/>
        <v>-114.68264419932906</v>
      </c>
      <c r="BB763" s="10">
        <f t="shared" si="476"/>
        <v>65.317355800670938</v>
      </c>
      <c r="BC763" s="37"/>
      <c r="BD763" s="46">
        <f t="shared" si="477"/>
        <v>-35</v>
      </c>
      <c r="BE763" s="46">
        <f t="shared" si="478"/>
        <v>-115</v>
      </c>
      <c r="BF763" s="46">
        <f t="shared" si="479"/>
        <v>65</v>
      </c>
    </row>
    <row r="764" spans="22:58" x14ac:dyDescent="0.2">
      <c r="V764" s="29">
        <v>8.6000000000001204</v>
      </c>
      <c r="W764" s="38">
        <f t="shared" si="449"/>
        <v>3981071705.5360885</v>
      </c>
      <c r="X764" s="30">
        <f t="shared" si="448"/>
        <v>-0.43247621687911453</v>
      </c>
      <c r="Y764" s="31">
        <f t="shared" si="450"/>
        <v>-125.97640104681784</v>
      </c>
      <c r="Z764" s="31">
        <f t="shared" si="451"/>
        <v>-89.999971205961558</v>
      </c>
      <c r="AA764" s="31">
        <f t="shared" si="452"/>
        <v>94.999838073521161</v>
      </c>
      <c r="AB764" s="31">
        <f t="shared" si="453"/>
        <v>-89.998981101955451</v>
      </c>
      <c r="AC764" s="31">
        <f t="shared" si="454"/>
        <v>60.632970232697751</v>
      </c>
      <c r="AD764" s="31">
        <f t="shared" si="455"/>
        <v>89.946731044237922</v>
      </c>
      <c r="AE764" s="31">
        <f t="shared" si="456"/>
        <v>29.223931042521961</v>
      </c>
      <c r="AF764" s="31">
        <f t="shared" si="457"/>
        <v>-90.052221263679101</v>
      </c>
      <c r="AG764" s="31">
        <f t="shared" si="445"/>
        <v>92.110410468749379</v>
      </c>
      <c r="AH764" s="31">
        <f t="shared" si="458"/>
        <v>-195.22530222795143</v>
      </c>
      <c r="AI764" s="31">
        <f t="shared" si="459"/>
        <v>-89.999999990072098</v>
      </c>
      <c r="AJ764" s="31">
        <f t="shared" si="460"/>
        <v>119.20945465629943</v>
      </c>
      <c r="AK764" s="31">
        <f t="shared" si="461"/>
        <v>89.999937244773761</v>
      </c>
      <c r="AL764" s="32">
        <f t="shared" si="462"/>
        <v>-88.75187975647637</v>
      </c>
      <c r="AM764" s="31">
        <f t="shared" si="463"/>
        <v>-89.997908159126283</v>
      </c>
      <c r="AN764" s="31">
        <f t="shared" si="464"/>
        <v>-72.657316859378994</v>
      </c>
      <c r="AO764" s="31">
        <f t="shared" si="465"/>
        <v>-89.997970904424619</v>
      </c>
      <c r="AP764" s="30">
        <f t="shared" si="446"/>
        <v>23.609121289162623</v>
      </c>
      <c r="AQ764" s="30">
        <f t="shared" si="447"/>
        <v>-26.68237036067254</v>
      </c>
      <c r="AR764" s="31">
        <f t="shared" si="466"/>
        <v>-46.506634888366946</v>
      </c>
      <c r="AS764" s="33">
        <f t="shared" si="467"/>
        <v>-180.05019216810371</v>
      </c>
      <c r="AT764" s="31">
        <f t="shared" si="468"/>
        <v>12.26986696225593</v>
      </c>
      <c r="AU764" s="31">
        <f t="shared" si="469"/>
        <v>75.906539704728644</v>
      </c>
      <c r="AV764" s="32">
        <f t="shared" si="470"/>
        <v>-0.14544380875596402</v>
      </c>
      <c r="AW764" s="31">
        <f t="shared" si="471"/>
        <v>-10.4559956465882</v>
      </c>
      <c r="AX764" s="34">
        <f t="shared" si="472"/>
        <v>12.124423153499967</v>
      </c>
      <c r="AY764" s="35">
        <f t="shared" si="473"/>
        <v>65.450544058140451</v>
      </c>
      <c r="AZ764" s="10">
        <f t="shared" si="474"/>
        <v>-34.382211734866978</v>
      </c>
      <c r="BA764" s="10">
        <f t="shared" si="475"/>
        <v>-114.59964810996325</v>
      </c>
      <c r="BB764" s="10">
        <f t="shared" si="476"/>
        <v>65.400351890036745</v>
      </c>
      <c r="BC764" s="37"/>
      <c r="BD764" s="46">
        <f t="shared" si="477"/>
        <v>-34</v>
      </c>
      <c r="BE764" s="46">
        <f t="shared" si="478"/>
        <v>-115</v>
      </c>
      <c r="BF764" s="46">
        <f t="shared" si="479"/>
        <v>65</v>
      </c>
    </row>
    <row r="765" spans="22:58" x14ac:dyDescent="0.2">
      <c r="V765" s="29">
        <v>8.6100000000001202</v>
      </c>
      <c r="W765" s="36">
        <f t="shared" si="449"/>
        <v>4073802778.0422688</v>
      </c>
      <c r="X765" s="30">
        <f t="shared" si="448"/>
        <v>-0.43247621687911453</v>
      </c>
      <c r="Y765" s="31">
        <f t="shared" si="450"/>
        <v>-126.1764010468178</v>
      </c>
      <c r="Z765" s="31">
        <f t="shared" si="451"/>
        <v>-89.999971861393902</v>
      </c>
      <c r="AA765" s="31">
        <f t="shared" si="452"/>
        <v>95.199838073459347</v>
      </c>
      <c r="AB765" s="31">
        <f t="shared" si="453"/>
        <v>-89.999004294906499</v>
      </c>
      <c r="AC765" s="31">
        <f t="shared" si="454"/>
        <v>60.832970063742628</v>
      </c>
      <c r="AD765" s="31">
        <f t="shared" si="455"/>
        <v>89.94794359303279</v>
      </c>
      <c r="AE765" s="31">
        <f t="shared" si="456"/>
        <v>29.423930873505064</v>
      </c>
      <c r="AF765" s="31">
        <f t="shared" si="457"/>
        <v>-90.051032563267597</v>
      </c>
      <c r="AG765" s="31">
        <f t="shared" si="445"/>
        <v>92.110410468749379</v>
      </c>
      <c r="AH765" s="31">
        <f t="shared" si="458"/>
        <v>-195.42530222795142</v>
      </c>
      <c r="AI765" s="31">
        <f t="shared" si="459"/>
        <v>-89.999999990298093</v>
      </c>
      <c r="AJ765" s="31">
        <f t="shared" si="460"/>
        <v>119.4094546562992</v>
      </c>
      <c r="AK765" s="31">
        <f t="shared" si="461"/>
        <v>89.99993867325712</v>
      </c>
      <c r="AL765" s="32">
        <f t="shared" si="462"/>
        <v>-88.951879756215831</v>
      </c>
      <c r="AM765" s="31">
        <f t="shared" si="463"/>
        <v>-89.997955775237841</v>
      </c>
      <c r="AN765" s="31">
        <f t="shared" si="464"/>
        <v>-72.857316859118669</v>
      </c>
      <c r="AO765" s="31">
        <f t="shared" si="465"/>
        <v>-89.998017092278815</v>
      </c>
      <c r="AP765" s="30">
        <f t="shared" si="446"/>
        <v>23.609121289162623</v>
      </c>
      <c r="AQ765" s="30">
        <f t="shared" si="447"/>
        <v>-26.68237036067254</v>
      </c>
      <c r="AR765" s="31">
        <f t="shared" si="466"/>
        <v>-46.506635057123518</v>
      </c>
      <c r="AS765" s="33">
        <f t="shared" si="467"/>
        <v>-180.04904965554641</v>
      </c>
      <c r="AT765" s="31">
        <f t="shared" si="468"/>
        <v>12.458261516707934</v>
      </c>
      <c r="AU765" s="31">
        <f t="shared" si="469"/>
        <v>76.214974817786882</v>
      </c>
      <c r="AV765" s="32">
        <f t="shared" si="470"/>
        <v>-0.15217963024519793</v>
      </c>
      <c r="AW765" s="31">
        <f t="shared" si="471"/>
        <v>-10.693991668935483</v>
      </c>
      <c r="AX765" s="34">
        <f t="shared" si="472"/>
        <v>12.306081886462735</v>
      </c>
      <c r="AY765" s="35">
        <f t="shared" si="473"/>
        <v>65.5209831488514</v>
      </c>
      <c r="AZ765" s="10">
        <f t="shared" si="474"/>
        <v>-34.200553170660783</v>
      </c>
      <c r="BA765" s="10">
        <f t="shared" si="475"/>
        <v>-114.52806650669501</v>
      </c>
      <c r="BB765" s="10">
        <f t="shared" si="476"/>
        <v>65.471933493304988</v>
      </c>
      <c r="BC765" s="48"/>
      <c r="BD765" s="46">
        <f t="shared" si="477"/>
        <v>-34</v>
      </c>
      <c r="BE765" s="46">
        <f t="shared" si="478"/>
        <v>-115</v>
      </c>
      <c r="BF765" s="46">
        <f t="shared" si="479"/>
        <v>65</v>
      </c>
    </row>
    <row r="766" spans="22:58" x14ac:dyDescent="0.2">
      <c r="V766" s="29">
        <v>8.62000000000012</v>
      </c>
      <c r="W766" s="38">
        <f t="shared" si="449"/>
        <v>4168693834.7045064</v>
      </c>
      <c r="X766" s="30">
        <f t="shared" si="448"/>
        <v>-0.43247621687911453</v>
      </c>
      <c r="Y766" s="31">
        <f t="shared" si="450"/>
        <v>-126.3764010468177</v>
      </c>
      <c r="Z766" s="31">
        <f t="shared" si="451"/>
        <v>-89.999972501906768</v>
      </c>
      <c r="AA766" s="31">
        <f t="shared" si="452"/>
        <v>95.399838073400275</v>
      </c>
      <c r="AB766" s="31">
        <f t="shared" si="453"/>
        <v>-89.999026959921537</v>
      </c>
      <c r="AC766" s="31">
        <f t="shared" si="454"/>
        <v>61.032969902391713</v>
      </c>
      <c r="AD766" s="31">
        <f t="shared" si="455"/>
        <v>89.949128540892417</v>
      </c>
      <c r="AE766" s="31">
        <f t="shared" si="456"/>
        <v>29.623930712095174</v>
      </c>
      <c r="AF766" s="31">
        <f t="shared" si="457"/>
        <v>-90.049870920935888</v>
      </c>
      <c r="AG766" s="31">
        <f t="shared" si="445"/>
        <v>92.110410468749379</v>
      </c>
      <c r="AH766" s="31">
        <f t="shared" si="458"/>
        <v>-195.62530222795141</v>
      </c>
      <c r="AI766" s="31">
        <f t="shared" si="459"/>
        <v>-89.99999999051893</v>
      </c>
      <c r="AJ766" s="31">
        <f t="shared" si="460"/>
        <v>119.60945465629894</v>
      </c>
      <c r="AK766" s="31">
        <f t="shared" si="461"/>
        <v>89.999940069224209</v>
      </c>
      <c r="AL766" s="32">
        <f t="shared" si="462"/>
        <v>-89.151879755966974</v>
      </c>
      <c r="AM766" s="31">
        <f t="shared" si="463"/>
        <v>-89.99800230747438</v>
      </c>
      <c r="AN766" s="31">
        <f t="shared" si="464"/>
        <v>-73.057316858870067</v>
      </c>
      <c r="AO766" s="31">
        <f t="shared" si="465"/>
        <v>-89.998062228769101</v>
      </c>
      <c r="AP766" s="30">
        <f t="shared" si="446"/>
        <v>23.609121289162623</v>
      </c>
      <c r="AQ766" s="30">
        <f t="shared" si="447"/>
        <v>-26.68237036067254</v>
      </c>
      <c r="AR766" s="31">
        <f t="shared" si="466"/>
        <v>-46.506635218284814</v>
      </c>
      <c r="AS766" s="33">
        <f t="shared" si="467"/>
        <v>-180.04793314970499</v>
      </c>
      <c r="AT766" s="31">
        <f t="shared" si="468"/>
        <v>12.647149376608047</v>
      </c>
      <c r="AU766" s="31">
        <f t="shared" si="469"/>
        <v>76.517178400547621</v>
      </c>
      <c r="AV766" s="32">
        <f t="shared" si="470"/>
        <v>-0.15922172183774511</v>
      </c>
      <c r="AW766" s="31">
        <f t="shared" si="471"/>
        <v>-10.937145355095996</v>
      </c>
      <c r="AX766" s="34">
        <f t="shared" si="472"/>
        <v>12.487927654770301</v>
      </c>
      <c r="AY766" s="35">
        <f t="shared" si="473"/>
        <v>65.580033045451628</v>
      </c>
      <c r="AZ766" s="10">
        <f t="shared" si="474"/>
        <v>-34.018707563514511</v>
      </c>
      <c r="BA766" s="10">
        <f t="shared" si="475"/>
        <v>-114.46790010425336</v>
      </c>
      <c r="BB766" s="10">
        <f t="shared" si="476"/>
        <v>65.53209989574664</v>
      </c>
      <c r="BC766" s="37"/>
      <c r="BD766" s="46">
        <f t="shared" si="477"/>
        <v>-34</v>
      </c>
      <c r="BE766" s="46">
        <f t="shared" si="478"/>
        <v>-114</v>
      </c>
      <c r="BF766" s="46">
        <f t="shared" si="479"/>
        <v>66</v>
      </c>
    </row>
    <row r="767" spans="22:58" x14ac:dyDescent="0.2">
      <c r="V767" s="29">
        <v>8.6300000000001198</v>
      </c>
      <c r="W767" s="38">
        <f t="shared" si="449"/>
        <v>4265795188.0171056</v>
      </c>
      <c r="X767" s="30">
        <f t="shared" si="448"/>
        <v>-0.43247621687911453</v>
      </c>
      <c r="Y767" s="31">
        <f t="shared" si="450"/>
        <v>-126.57640104681767</v>
      </c>
      <c r="Z767" s="31">
        <f t="shared" si="451"/>
        <v>-89.999973127839795</v>
      </c>
      <c r="AA767" s="31">
        <f t="shared" si="452"/>
        <v>95.599838073343903</v>
      </c>
      <c r="AB767" s="31">
        <f t="shared" si="453"/>
        <v>-89.999049109017832</v>
      </c>
      <c r="AC767" s="31">
        <f t="shared" si="454"/>
        <v>61.232969748302793</v>
      </c>
      <c r="AD767" s="31">
        <f t="shared" si="455"/>
        <v>89.950286516087786</v>
      </c>
      <c r="AE767" s="31">
        <f t="shared" si="456"/>
        <v>29.823930557949922</v>
      </c>
      <c r="AF767" s="31">
        <f t="shared" si="457"/>
        <v>-90.048735720769841</v>
      </c>
      <c r="AG767" s="31">
        <f t="shared" si="445"/>
        <v>92.110410468749379</v>
      </c>
      <c r="AH767" s="31">
        <f t="shared" si="458"/>
        <v>-195.8253022279514</v>
      </c>
      <c r="AI767" s="31">
        <f t="shared" si="459"/>
        <v>-89.99999999073475</v>
      </c>
      <c r="AJ767" s="31">
        <f t="shared" si="460"/>
        <v>119.80945465629873</v>
      </c>
      <c r="AK767" s="31">
        <f t="shared" si="461"/>
        <v>89.999941433415216</v>
      </c>
      <c r="AL767" s="32">
        <f t="shared" si="462"/>
        <v>-89.351879755729371</v>
      </c>
      <c r="AM767" s="31">
        <f t="shared" si="463"/>
        <v>-89.998047780507918</v>
      </c>
      <c r="AN767" s="31">
        <f t="shared" si="464"/>
        <v>-73.257316858632663</v>
      </c>
      <c r="AO767" s="31">
        <f t="shared" si="465"/>
        <v>-89.998106337827451</v>
      </c>
      <c r="AP767" s="30">
        <f t="shared" si="446"/>
        <v>23.609121289162623</v>
      </c>
      <c r="AQ767" s="30">
        <f t="shared" si="447"/>
        <v>-26.68237036067254</v>
      </c>
      <c r="AR767" s="31">
        <f t="shared" si="466"/>
        <v>-46.506635372192662</v>
      </c>
      <c r="AS767" s="33">
        <f t="shared" si="467"/>
        <v>-180.04684205859729</v>
      </c>
      <c r="AT767" s="31">
        <f t="shared" si="468"/>
        <v>12.836510757600903</v>
      </c>
      <c r="AU767" s="31">
        <f t="shared" si="469"/>
        <v>76.813243398135697</v>
      </c>
      <c r="AV767" s="32">
        <f t="shared" si="470"/>
        <v>-0.16658347874592724</v>
      </c>
      <c r="AW767" s="31">
        <f t="shared" si="471"/>
        <v>-11.185550577599233</v>
      </c>
      <c r="AX767" s="34">
        <f t="shared" si="472"/>
        <v>12.669927278854976</v>
      </c>
      <c r="AY767" s="35">
        <f t="shared" si="473"/>
        <v>65.627692820536467</v>
      </c>
      <c r="AZ767" s="10">
        <f t="shared" si="474"/>
        <v>-33.836708093337684</v>
      </c>
      <c r="BA767" s="10">
        <f t="shared" si="475"/>
        <v>-114.41914923806083</v>
      </c>
      <c r="BB767" s="10">
        <f t="shared" si="476"/>
        <v>65.580850761939175</v>
      </c>
      <c r="BC767" s="37"/>
      <c r="BD767" s="46">
        <f t="shared" si="477"/>
        <v>-34</v>
      </c>
      <c r="BE767" s="46">
        <f t="shared" si="478"/>
        <v>-114</v>
      </c>
      <c r="BF767" s="46">
        <f t="shared" si="479"/>
        <v>66</v>
      </c>
    </row>
    <row r="768" spans="22:58" x14ac:dyDescent="0.2">
      <c r="V768" s="29">
        <v>8.6400000000001196</v>
      </c>
      <c r="W768" s="36">
        <f t="shared" si="449"/>
        <v>4365158322.4028664</v>
      </c>
      <c r="X768" s="30">
        <f t="shared" si="448"/>
        <v>-0.43247621687911453</v>
      </c>
      <c r="Y768" s="31">
        <f t="shared" si="450"/>
        <v>-126.77640104681763</v>
      </c>
      <c r="Z768" s="31">
        <f t="shared" si="451"/>
        <v>-89.999973739524833</v>
      </c>
      <c r="AA768" s="31">
        <f t="shared" si="452"/>
        <v>95.799838073290061</v>
      </c>
      <c r="AB768" s="31">
        <f t="shared" si="453"/>
        <v>-89.999070753939151</v>
      </c>
      <c r="AC768" s="31">
        <f t="shared" si="454"/>
        <v>61.432969601149019</v>
      </c>
      <c r="AD768" s="31">
        <f t="shared" si="455"/>
        <v>89.951418132588884</v>
      </c>
      <c r="AE768" s="31">
        <f t="shared" si="456"/>
        <v>30.023930410742345</v>
      </c>
      <c r="AF768" s="31">
        <f t="shared" si="457"/>
        <v>-90.047626360875114</v>
      </c>
      <c r="AG768" s="31">
        <f t="shared" si="445"/>
        <v>92.110410468749379</v>
      </c>
      <c r="AH768" s="31">
        <f t="shared" si="458"/>
        <v>-196.02530222795139</v>
      </c>
      <c r="AI768" s="31">
        <f t="shared" si="459"/>
        <v>-89.999999990945653</v>
      </c>
      <c r="AJ768" s="31">
        <f t="shared" si="460"/>
        <v>120.00945465629853</v>
      </c>
      <c r="AK768" s="31">
        <f t="shared" si="461"/>
        <v>89.999942766553445</v>
      </c>
      <c r="AL768" s="32">
        <f t="shared" si="462"/>
        <v>-89.551879755502441</v>
      </c>
      <c r="AM768" s="31">
        <f t="shared" si="463"/>
        <v>-89.998092218448818</v>
      </c>
      <c r="AN768" s="31">
        <f t="shared" si="464"/>
        <v>-73.457316858405918</v>
      </c>
      <c r="AO768" s="31">
        <f t="shared" si="465"/>
        <v>-89.998149442841026</v>
      </c>
      <c r="AP768" s="30">
        <f t="shared" si="446"/>
        <v>23.609121289162623</v>
      </c>
      <c r="AQ768" s="30">
        <f t="shared" si="447"/>
        <v>-26.68237036067254</v>
      </c>
      <c r="AR768" s="31">
        <f t="shared" si="466"/>
        <v>-46.506635519173486</v>
      </c>
      <c r="AS768" s="33">
        <f t="shared" si="467"/>
        <v>-180.04577580371614</v>
      </c>
      <c r="AT768" s="31">
        <f t="shared" si="468"/>
        <v>13.026326569653845</v>
      </c>
      <c r="AU768" s="31">
        <f t="shared" si="469"/>
        <v>77.103263518201658</v>
      </c>
      <c r="AV768" s="32">
        <f t="shared" si="470"/>
        <v>-0.17427883290954574</v>
      </c>
      <c r="AW768" s="31">
        <f t="shared" si="471"/>
        <v>-11.439301673115674</v>
      </c>
      <c r="AX768" s="34">
        <f t="shared" si="472"/>
        <v>12.8520477367443</v>
      </c>
      <c r="AY768" s="35">
        <f t="shared" si="473"/>
        <v>65.663961845085979</v>
      </c>
      <c r="AZ768" s="10">
        <f t="shared" si="474"/>
        <v>-33.654587782429189</v>
      </c>
      <c r="BA768" s="10">
        <f t="shared" si="475"/>
        <v>-114.38181395863016</v>
      </c>
      <c r="BB768" s="10">
        <f t="shared" si="476"/>
        <v>65.618186041369839</v>
      </c>
      <c r="BC768" s="48"/>
      <c r="BD768" s="46">
        <f t="shared" si="477"/>
        <v>-34</v>
      </c>
      <c r="BE768" s="46">
        <f t="shared" si="478"/>
        <v>-114</v>
      </c>
      <c r="BF768" s="46">
        <f t="shared" si="479"/>
        <v>66</v>
      </c>
    </row>
    <row r="769" spans="22:58" x14ac:dyDescent="0.2">
      <c r="V769" s="29">
        <v>8.6500000000001194</v>
      </c>
      <c r="W769" s="38">
        <f t="shared" si="449"/>
        <v>4466835921.5108652</v>
      </c>
      <c r="X769" s="30">
        <f t="shared" si="448"/>
        <v>-0.43247621687911453</v>
      </c>
      <c r="Y769" s="31">
        <f t="shared" si="450"/>
        <v>-126.97640104681759</v>
      </c>
      <c r="Z769" s="31">
        <f t="shared" si="451"/>
        <v>-89.999974337286233</v>
      </c>
      <c r="AA769" s="31">
        <f t="shared" si="452"/>
        <v>95.999838073238649</v>
      </c>
      <c r="AB769" s="31">
        <f t="shared" si="453"/>
        <v>-89.999091906161908</v>
      </c>
      <c r="AC769" s="31">
        <f t="shared" si="454"/>
        <v>61.632969460618256</v>
      </c>
      <c r="AD769" s="31">
        <f t="shared" si="455"/>
        <v>89.952523990390247</v>
      </c>
      <c r="AE769" s="31">
        <f t="shared" si="456"/>
        <v>30.22393027016021</v>
      </c>
      <c r="AF769" s="31">
        <f t="shared" si="457"/>
        <v>-90.046542253057893</v>
      </c>
      <c r="AG769" s="31">
        <f t="shared" si="445"/>
        <v>92.110410468749379</v>
      </c>
      <c r="AH769" s="31">
        <f t="shared" si="458"/>
        <v>-196.22530222795143</v>
      </c>
      <c r="AI769" s="31">
        <f t="shared" si="459"/>
        <v>-89.999999991151753</v>
      </c>
      <c r="AJ769" s="31">
        <f t="shared" si="460"/>
        <v>120.20945465629833</v>
      </c>
      <c r="AK769" s="31">
        <f t="shared" si="461"/>
        <v>89.999944069345744</v>
      </c>
      <c r="AL769" s="32">
        <f t="shared" si="462"/>
        <v>-89.751879755285728</v>
      </c>
      <c r="AM769" s="31">
        <f t="shared" si="463"/>
        <v>-89.998135644858706</v>
      </c>
      <c r="AN769" s="31">
        <f t="shared" si="464"/>
        <v>-73.657316858189446</v>
      </c>
      <c r="AO769" s="31">
        <f t="shared" si="465"/>
        <v>-89.998191566664715</v>
      </c>
      <c r="AP769" s="30">
        <f t="shared" si="446"/>
        <v>23.609121289162623</v>
      </c>
      <c r="AQ769" s="30">
        <f t="shared" si="447"/>
        <v>-26.68237036067254</v>
      </c>
      <c r="AR769" s="31">
        <f t="shared" si="466"/>
        <v>-46.506635659539157</v>
      </c>
      <c r="AS769" s="33">
        <f t="shared" si="467"/>
        <v>-180.04473381972261</v>
      </c>
      <c r="AT769" s="31">
        <f t="shared" si="468"/>
        <v>13.216578401059312</v>
      </c>
      <c r="AU769" s="31">
        <f t="shared" si="469"/>
        <v>77.387333059835981</v>
      </c>
      <c r="AV769" s="32">
        <f t="shared" si="470"/>
        <v>-0.18232226996136724</v>
      </c>
      <c r="AW769" s="31">
        <f t="shared" si="471"/>
        <v>-11.698493347871361</v>
      </c>
      <c r="AX769" s="34">
        <f t="shared" si="472"/>
        <v>13.034256131097944</v>
      </c>
      <c r="AY769" s="35">
        <f t="shared" si="473"/>
        <v>65.688839711964619</v>
      </c>
      <c r="AZ769" s="10">
        <f t="shared" si="474"/>
        <v>-33.472379528441209</v>
      </c>
      <c r="BA769" s="10">
        <f t="shared" si="475"/>
        <v>-114.35589410775799</v>
      </c>
      <c r="BB769" s="10">
        <f t="shared" si="476"/>
        <v>65.64410589224201</v>
      </c>
      <c r="BC769" s="37"/>
      <c r="BD769" s="46">
        <f t="shared" si="477"/>
        <v>-33</v>
      </c>
      <c r="BE769" s="46">
        <f t="shared" si="478"/>
        <v>-114</v>
      </c>
      <c r="BF769" s="46">
        <f t="shared" si="479"/>
        <v>66</v>
      </c>
    </row>
    <row r="770" spans="22:58" x14ac:dyDescent="0.2">
      <c r="V770" s="29">
        <v>8.6600000000001192</v>
      </c>
      <c r="W770" s="38">
        <f t="shared" si="449"/>
        <v>4570881896.150012</v>
      </c>
      <c r="X770" s="30">
        <f t="shared" si="448"/>
        <v>-0.43247621687911453</v>
      </c>
      <c r="Y770" s="31">
        <f t="shared" si="450"/>
        <v>-127.17640104681755</v>
      </c>
      <c r="Z770" s="31">
        <f t="shared" si="451"/>
        <v>-89.999974921440909</v>
      </c>
      <c r="AA770" s="31">
        <f t="shared" si="452"/>
        <v>96.19983807318954</v>
      </c>
      <c r="AB770" s="31">
        <f t="shared" si="453"/>
        <v>-89.999112576901283</v>
      </c>
      <c r="AC770" s="31">
        <f t="shared" si="454"/>
        <v>61.832969326412403</v>
      </c>
      <c r="AD770" s="31">
        <f t="shared" si="455"/>
        <v>89.953604675828984</v>
      </c>
      <c r="AE770" s="31">
        <f t="shared" si="456"/>
        <v>30.423930135905287</v>
      </c>
      <c r="AF770" s="31">
        <f t="shared" si="457"/>
        <v>-90.045482822513208</v>
      </c>
      <c r="AG770" s="31">
        <f t="shared" si="445"/>
        <v>92.110410468749379</v>
      </c>
      <c r="AH770" s="31">
        <f t="shared" si="458"/>
        <v>-196.42530222795142</v>
      </c>
      <c r="AI770" s="31">
        <f t="shared" si="459"/>
        <v>-89.999999991353164</v>
      </c>
      <c r="AJ770" s="31">
        <f t="shared" si="460"/>
        <v>120.40945465629815</v>
      </c>
      <c r="AK770" s="31">
        <f t="shared" si="461"/>
        <v>89.99994534248286</v>
      </c>
      <c r="AL770" s="32">
        <f t="shared" si="462"/>
        <v>-89.951879755078764</v>
      </c>
      <c r="AM770" s="31">
        <f t="shared" si="463"/>
        <v>-89.998178082762806</v>
      </c>
      <c r="AN770" s="31">
        <f t="shared" si="464"/>
        <v>-73.857316857982653</v>
      </c>
      <c r="AO770" s="31">
        <f t="shared" si="465"/>
        <v>-89.998232731633109</v>
      </c>
      <c r="AP770" s="30">
        <f t="shared" si="446"/>
        <v>23.609121289162623</v>
      </c>
      <c r="AQ770" s="30">
        <f t="shared" si="447"/>
        <v>-26.68237036067254</v>
      </c>
      <c r="AR770" s="31">
        <f t="shared" si="466"/>
        <v>-46.506635793587279</v>
      </c>
      <c r="AS770" s="33">
        <f t="shared" si="467"/>
        <v>-180.04371555414633</v>
      </c>
      <c r="AT770" s="31">
        <f t="shared" si="468"/>
        <v>13.407248502051161</v>
      </c>
      <c r="AU770" s="31">
        <f t="shared" si="469"/>
        <v>77.665546752958221</v>
      </c>
      <c r="AV770" s="32">
        <f t="shared" si="470"/>
        <v>-0.19072884629773604</v>
      </c>
      <c r="AW770" s="31">
        <f t="shared" si="471"/>
        <v>-11.963220575287036</v>
      </c>
      <c r="AX770" s="34">
        <f t="shared" si="472"/>
        <v>13.216519655753425</v>
      </c>
      <c r="AY770" s="35">
        <f t="shared" si="473"/>
        <v>65.702326177671182</v>
      </c>
      <c r="AZ770" s="10">
        <f t="shared" si="474"/>
        <v>-33.290116137833856</v>
      </c>
      <c r="BA770" s="10">
        <f t="shared" si="475"/>
        <v>-114.34138937647515</v>
      </c>
      <c r="BB770" s="10">
        <f t="shared" si="476"/>
        <v>65.658610623524851</v>
      </c>
      <c r="BC770" s="37"/>
      <c r="BD770" s="46">
        <f t="shared" si="477"/>
        <v>-33</v>
      </c>
      <c r="BE770" s="46">
        <f t="shared" si="478"/>
        <v>-114</v>
      </c>
      <c r="BF770" s="46">
        <f t="shared" si="479"/>
        <v>66</v>
      </c>
    </row>
    <row r="771" spans="22:58" x14ac:dyDescent="0.2">
      <c r="V771" s="29">
        <v>8.6700000000001207</v>
      </c>
      <c r="W771" s="36">
        <f t="shared" si="449"/>
        <v>4677351412.8732891</v>
      </c>
      <c r="X771" s="30">
        <f t="shared" si="448"/>
        <v>-0.43247621687911453</v>
      </c>
      <c r="Y771" s="31">
        <f t="shared" si="450"/>
        <v>-127.37640104681752</v>
      </c>
      <c r="Z771" s="31">
        <f t="shared" si="451"/>
        <v>-89.999975492298603</v>
      </c>
      <c r="AA771" s="31">
        <f t="shared" si="452"/>
        <v>96.399838073142675</v>
      </c>
      <c r="AB771" s="31">
        <f t="shared" si="453"/>
        <v>-89.999132777117211</v>
      </c>
      <c r="AC771" s="31">
        <f t="shared" si="454"/>
        <v>62.032969198246839</v>
      </c>
      <c r="AD771" s="31">
        <f t="shared" si="455"/>
        <v>89.954660761895781</v>
      </c>
      <c r="AE771" s="31">
        <f t="shared" si="456"/>
        <v>30.623930007692884</v>
      </c>
      <c r="AF771" s="31">
        <f t="shared" si="457"/>
        <v>-90.044447507520033</v>
      </c>
      <c r="AG771" s="31">
        <f t="shared" si="445"/>
        <v>92.110410468749379</v>
      </c>
      <c r="AH771" s="31">
        <f t="shared" si="458"/>
        <v>-196.62530222795144</v>
      </c>
      <c r="AI771" s="31">
        <f t="shared" si="459"/>
        <v>-89.999999991549984</v>
      </c>
      <c r="AJ771" s="31">
        <f t="shared" si="460"/>
        <v>120.609454656298</v>
      </c>
      <c r="AK771" s="31">
        <f t="shared" si="461"/>
        <v>89.999946586639851</v>
      </c>
      <c r="AL771" s="32">
        <f t="shared" si="462"/>
        <v>-90.151879754881165</v>
      </c>
      <c r="AM771" s="31">
        <f t="shared" si="463"/>
        <v>-89.998219554662299</v>
      </c>
      <c r="AN771" s="31">
        <f t="shared" si="464"/>
        <v>-74.057316857785224</v>
      </c>
      <c r="AO771" s="31">
        <f t="shared" si="465"/>
        <v>-89.998272959572432</v>
      </c>
      <c r="AP771" s="30">
        <f t="shared" si="446"/>
        <v>23.609121289162623</v>
      </c>
      <c r="AQ771" s="30">
        <f t="shared" si="447"/>
        <v>-26.68237036067254</v>
      </c>
      <c r="AR771" s="31">
        <f t="shared" si="466"/>
        <v>-46.506635921602253</v>
      </c>
      <c r="AS771" s="33">
        <f t="shared" si="467"/>
        <v>-180.04272046709247</v>
      </c>
      <c r="AT771" s="31">
        <f t="shared" si="468"/>
        <v>13.598319768122792</v>
      </c>
      <c r="AU771" s="31">
        <f t="shared" si="469"/>
        <v>77.937999607837369</v>
      </c>
      <c r="AV771" s="32">
        <f t="shared" si="470"/>
        <v>-0.19951420620688912</v>
      </c>
      <c r="AW771" s="31">
        <f t="shared" si="471"/>
        <v>-12.233578485469222</v>
      </c>
      <c r="AX771" s="34">
        <f t="shared" si="472"/>
        <v>13.398805561915903</v>
      </c>
      <c r="AY771" s="35">
        <f t="shared" si="473"/>
        <v>65.704421122368146</v>
      </c>
      <c r="AZ771" s="10">
        <f t="shared" si="474"/>
        <v>-33.107830359686346</v>
      </c>
      <c r="BA771" s="10">
        <f t="shared" si="475"/>
        <v>-114.33829934472432</v>
      </c>
      <c r="BB771" s="10">
        <f t="shared" si="476"/>
        <v>65.661700655275681</v>
      </c>
      <c r="BC771" s="48"/>
      <c r="BD771" s="46">
        <f t="shared" si="477"/>
        <v>-33</v>
      </c>
      <c r="BE771" s="46">
        <f t="shared" si="478"/>
        <v>-114</v>
      </c>
      <c r="BF771" s="46">
        <f t="shared" si="479"/>
        <v>66</v>
      </c>
    </row>
    <row r="772" spans="22:58" x14ac:dyDescent="0.2">
      <c r="V772" s="29">
        <v>8.6800000000001294</v>
      </c>
      <c r="W772" s="38">
        <f t="shared" si="449"/>
        <v>4786300923.2278233</v>
      </c>
      <c r="X772" s="30">
        <f t="shared" si="448"/>
        <v>-0.43247621687911453</v>
      </c>
      <c r="Y772" s="31">
        <f t="shared" si="450"/>
        <v>-127.57640104681768</v>
      </c>
      <c r="Z772" s="31">
        <f t="shared" si="451"/>
        <v>-89.999976050162005</v>
      </c>
      <c r="AA772" s="31">
        <f t="shared" si="452"/>
        <v>96.599838073098084</v>
      </c>
      <c r="AB772" s="31">
        <f t="shared" si="453"/>
        <v>-89.999152517520074</v>
      </c>
      <c r="AC772" s="31">
        <f t="shared" si="454"/>
        <v>62.232969075849837</v>
      </c>
      <c r="AD772" s="31">
        <f t="shared" si="455"/>
        <v>89.955692808538529</v>
      </c>
      <c r="AE772" s="31">
        <f t="shared" si="456"/>
        <v>30.823929885251118</v>
      </c>
      <c r="AF772" s="31">
        <f t="shared" si="457"/>
        <v>-90.043435759143549</v>
      </c>
      <c r="AG772" s="31">
        <f t="shared" ref="AG772:AG822" si="480">DC_gain_comp</f>
        <v>92.110410468749379</v>
      </c>
      <c r="AH772" s="31">
        <f t="shared" si="458"/>
        <v>-196.82530222795162</v>
      </c>
      <c r="AI772" s="31">
        <f t="shared" si="459"/>
        <v>-89.999999991742342</v>
      </c>
      <c r="AJ772" s="31">
        <f t="shared" si="460"/>
        <v>120.80945465629802</v>
      </c>
      <c r="AK772" s="31">
        <f t="shared" si="461"/>
        <v>89.99994780247637</v>
      </c>
      <c r="AL772" s="32">
        <f t="shared" si="462"/>
        <v>-90.35187975469259</v>
      </c>
      <c r="AM772" s="31">
        <f t="shared" si="463"/>
        <v>-89.998260082546096</v>
      </c>
      <c r="AN772" s="31">
        <f t="shared" si="464"/>
        <v>-74.25731685759682</v>
      </c>
      <c r="AO772" s="31">
        <f t="shared" si="465"/>
        <v>-89.998312271812068</v>
      </c>
      <c r="AP772" s="30">
        <f t="shared" ref="AP772:AP822" si="481">-20*LOG(GmPS*Rsns)</f>
        <v>23.609121289162623</v>
      </c>
      <c r="AQ772" s="30">
        <f t="shared" ref="AQ772:AQ822" si="482">20*LOG(Vref/Vout)</f>
        <v>-26.68237036067254</v>
      </c>
      <c r="AR772" s="31">
        <f t="shared" si="466"/>
        <v>-46.506636043855622</v>
      </c>
      <c r="AS772" s="33">
        <f t="shared" si="467"/>
        <v>-180.0417480309556</v>
      </c>
      <c r="AT772" s="31">
        <f t="shared" si="468"/>
        <v>13.789775723127697</v>
      </c>
      <c r="AU772" s="31">
        <f t="shared" si="469"/>
        <v>78.204786774386079</v>
      </c>
      <c r="AV772" s="32">
        <f t="shared" si="470"/>
        <v>-0.20869459900208509</v>
      </c>
      <c r="AW772" s="31">
        <f t="shared" si="471"/>
        <v>-12.509662246178138</v>
      </c>
      <c r="AX772" s="34">
        <f t="shared" si="472"/>
        <v>13.581081124125612</v>
      </c>
      <c r="AY772" s="35">
        <f t="shared" si="473"/>
        <v>65.695124528207941</v>
      </c>
      <c r="AZ772" s="10">
        <f t="shared" si="474"/>
        <v>-32.925554919730011</v>
      </c>
      <c r="BA772" s="10">
        <f t="shared" si="475"/>
        <v>-114.34662350274766</v>
      </c>
      <c r="BB772" s="10">
        <f t="shared" si="476"/>
        <v>65.653376497252339</v>
      </c>
      <c r="BC772" s="37"/>
      <c r="BD772" s="46">
        <f t="shared" si="477"/>
        <v>-33</v>
      </c>
      <c r="BE772" s="46">
        <f t="shared" si="478"/>
        <v>-114</v>
      </c>
      <c r="BF772" s="46">
        <f t="shared" si="479"/>
        <v>66</v>
      </c>
    </row>
    <row r="773" spans="22:58" x14ac:dyDescent="0.2">
      <c r="V773" s="29">
        <v>8.6900000000001292</v>
      </c>
      <c r="W773" s="38">
        <f t="shared" si="449"/>
        <v>4897788193.6859341</v>
      </c>
      <c r="X773" s="30">
        <f t="shared" ref="X773:X822" si="483">DC_gain_power</f>
        <v>-0.43247621687911453</v>
      </c>
      <c r="Y773" s="31">
        <f t="shared" si="450"/>
        <v>-127.77640104681764</v>
      </c>
      <c r="Z773" s="31">
        <f t="shared" si="451"/>
        <v>-89.999976595326885</v>
      </c>
      <c r="AA773" s="31">
        <f t="shared" si="452"/>
        <v>96.799838073055327</v>
      </c>
      <c r="AB773" s="31">
        <f t="shared" si="453"/>
        <v>-89.999171808576492</v>
      </c>
      <c r="AC773" s="31">
        <f t="shared" si="454"/>
        <v>62.432968958961425</v>
      </c>
      <c r="AD773" s="31">
        <f t="shared" si="455"/>
        <v>89.956701362959379</v>
      </c>
      <c r="AE773" s="31">
        <f t="shared" si="456"/>
        <v>31.023929768319988</v>
      </c>
      <c r="AF773" s="31">
        <f t="shared" si="457"/>
        <v>-90.042447040943998</v>
      </c>
      <c r="AG773" s="31">
        <f t="shared" si="480"/>
        <v>92.110410468749379</v>
      </c>
      <c r="AH773" s="31">
        <f t="shared" si="458"/>
        <v>-197.02530222795161</v>
      </c>
      <c r="AI773" s="31">
        <f t="shared" si="459"/>
        <v>-89.999999991930295</v>
      </c>
      <c r="AJ773" s="31">
        <f t="shared" si="460"/>
        <v>121.00945465629785</v>
      </c>
      <c r="AK773" s="31">
        <f t="shared" si="461"/>
        <v>89.999948990637066</v>
      </c>
      <c r="AL773" s="32">
        <f t="shared" si="462"/>
        <v>-90.551879754512342</v>
      </c>
      <c r="AM773" s="31">
        <f t="shared" si="463"/>
        <v>-89.99829968790263</v>
      </c>
      <c r="AN773" s="31">
        <f t="shared" si="464"/>
        <v>-74.457316857416728</v>
      </c>
      <c r="AO773" s="31">
        <f t="shared" si="465"/>
        <v>-89.99835068919586</v>
      </c>
      <c r="AP773" s="30">
        <f t="shared" si="481"/>
        <v>23.609121289162623</v>
      </c>
      <c r="AQ773" s="30">
        <f t="shared" si="482"/>
        <v>-26.68237036067254</v>
      </c>
      <c r="AR773" s="31">
        <f t="shared" si="466"/>
        <v>-46.506636160606661</v>
      </c>
      <c r="AS773" s="33">
        <f t="shared" si="467"/>
        <v>-180.04079773013984</v>
      </c>
      <c r="AT773" s="31">
        <f t="shared" si="468"/>
        <v>13.981600502235361</v>
      </c>
      <c r="AU773" s="31">
        <f t="shared" si="469"/>
        <v>78.466003410862157</v>
      </c>
      <c r="AV773" s="32">
        <f t="shared" si="470"/>
        <v>-0.21828689610085955</v>
      </c>
      <c r="AW773" s="31">
        <f t="shared" si="471"/>
        <v>-12.791566934896219</v>
      </c>
      <c r="AX773" s="34">
        <f t="shared" si="472"/>
        <v>13.763313606134501</v>
      </c>
      <c r="AY773" s="35">
        <f t="shared" si="473"/>
        <v>65.674436475965933</v>
      </c>
      <c r="AZ773" s="10">
        <f t="shared" si="474"/>
        <v>-32.743322554472158</v>
      </c>
      <c r="BA773" s="10">
        <f t="shared" si="475"/>
        <v>-114.36636125417391</v>
      </c>
      <c r="BB773" s="10">
        <f t="shared" si="476"/>
        <v>65.63363874582609</v>
      </c>
      <c r="BC773" s="37"/>
      <c r="BD773" s="46">
        <f t="shared" si="477"/>
        <v>-33</v>
      </c>
      <c r="BE773" s="46">
        <f t="shared" si="478"/>
        <v>-114</v>
      </c>
      <c r="BF773" s="46">
        <f t="shared" si="479"/>
        <v>66</v>
      </c>
    </row>
    <row r="774" spans="22:58" x14ac:dyDescent="0.2">
      <c r="V774" s="29">
        <v>8.7000000000001307</v>
      </c>
      <c r="W774" s="36">
        <f t="shared" si="449"/>
        <v>5011872336.2742472</v>
      </c>
      <c r="X774" s="30">
        <f t="shared" si="483"/>
        <v>-0.43247621687911453</v>
      </c>
      <c r="Y774" s="31">
        <f t="shared" si="450"/>
        <v>-127.97640104681763</v>
      </c>
      <c r="Z774" s="31">
        <f t="shared" si="451"/>
        <v>-89.999977128082278</v>
      </c>
      <c r="AA774" s="31">
        <f t="shared" si="452"/>
        <v>96.999838073014516</v>
      </c>
      <c r="AB774" s="31">
        <f t="shared" si="453"/>
        <v>-89.999190660514884</v>
      </c>
      <c r="AC774" s="31">
        <f t="shared" si="454"/>
        <v>62.632968847333871</v>
      </c>
      <c r="AD774" s="31">
        <f t="shared" si="455"/>
        <v>89.95768695990472</v>
      </c>
      <c r="AE774" s="31">
        <f t="shared" si="456"/>
        <v>31.223929656651634</v>
      </c>
      <c r="AF774" s="31">
        <f t="shared" si="457"/>
        <v>-90.041480828692443</v>
      </c>
      <c r="AG774" s="31">
        <f t="shared" si="480"/>
        <v>92.110410468749379</v>
      </c>
      <c r="AH774" s="31">
        <f t="shared" si="458"/>
        <v>-197.22530222795166</v>
      </c>
      <c r="AI774" s="31">
        <f t="shared" si="459"/>
        <v>-89.999999992113999</v>
      </c>
      <c r="AJ774" s="31">
        <f t="shared" si="460"/>
        <v>121.20945465629772</v>
      </c>
      <c r="AK774" s="31">
        <f t="shared" si="461"/>
        <v>89.999950151751932</v>
      </c>
      <c r="AL774" s="32">
        <f t="shared" si="462"/>
        <v>-90.751879754340223</v>
      </c>
      <c r="AM774" s="31">
        <f t="shared" si="463"/>
        <v>-89.998338391731195</v>
      </c>
      <c r="AN774" s="31">
        <f t="shared" si="464"/>
        <v>-74.65731685724478</v>
      </c>
      <c r="AO774" s="31">
        <f t="shared" si="465"/>
        <v>-89.998388232093262</v>
      </c>
      <c r="AP774" s="30">
        <f t="shared" si="481"/>
        <v>23.609121289162623</v>
      </c>
      <c r="AQ774" s="30">
        <f t="shared" si="482"/>
        <v>-26.68237036067254</v>
      </c>
      <c r="AR774" s="31">
        <f t="shared" si="466"/>
        <v>-46.506636272103066</v>
      </c>
      <c r="AS774" s="33">
        <f t="shared" si="467"/>
        <v>-180.03986906078569</v>
      </c>
      <c r="AT774" s="31">
        <f t="shared" si="468"/>
        <v>14.173778834811806</v>
      </c>
      <c r="AU774" s="31">
        <f t="shared" si="469"/>
        <v>78.721744561608475</v>
      </c>
      <c r="AV774" s="32">
        <f t="shared" si="470"/>
        <v>-0.22830860798580332</v>
      </c>
      <c r="AW774" s="31">
        <f t="shared" si="471"/>
        <v>-13.079387401626999</v>
      </c>
      <c r="AX774" s="34">
        <f t="shared" si="472"/>
        <v>13.945470226826002</v>
      </c>
      <c r="AY774" s="35">
        <f t="shared" si="473"/>
        <v>65.642357159981472</v>
      </c>
      <c r="AZ774" s="10">
        <f t="shared" si="474"/>
        <v>-32.561166045277062</v>
      </c>
      <c r="BA774" s="10">
        <f t="shared" si="475"/>
        <v>-114.39751190080422</v>
      </c>
      <c r="BB774" s="10">
        <f t="shared" si="476"/>
        <v>65.602488099195782</v>
      </c>
      <c r="BC774" s="48"/>
      <c r="BD774" s="46">
        <f t="shared" si="477"/>
        <v>-33</v>
      </c>
      <c r="BE774" s="46">
        <f t="shared" si="478"/>
        <v>-114</v>
      </c>
      <c r="BF774" s="46">
        <f t="shared" si="479"/>
        <v>66</v>
      </c>
    </row>
    <row r="775" spans="22:58" x14ac:dyDescent="0.2">
      <c r="V775" s="29">
        <v>8.7100000000001305</v>
      </c>
      <c r="W775" s="38">
        <f t="shared" si="449"/>
        <v>5128613839.9152079</v>
      </c>
      <c r="X775" s="30">
        <f t="shared" si="483"/>
        <v>-0.43247621687911453</v>
      </c>
      <c r="Y775" s="31">
        <f t="shared" si="450"/>
        <v>-128.1764010468176</v>
      </c>
      <c r="Z775" s="31">
        <f t="shared" si="451"/>
        <v>-89.999977648710683</v>
      </c>
      <c r="AA775" s="31">
        <f t="shared" si="452"/>
        <v>97.19983807297551</v>
      </c>
      <c r="AB775" s="31">
        <f t="shared" si="453"/>
        <v>-89.99920908333074</v>
      </c>
      <c r="AC775" s="31">
        <f t="shared" si="454"/>
        <v>62.832968740730372</v>
      </c>
      <c r="AD775" s="31">
        <f t="shared" si="455"/>
        <v>89.958650121948764</v>
      </c>
      <c r="AE775" s="31">
        <f t="shared" si="456"/>
        <v>31.42392955000917</v>
      </c>
      <c r="AF775" s="31">
        <f t="shared" si="457"/>
        <v>-90.040536610092673</v>
      </c>
      <c r="AG775" s="31">
        <f t="shared" si="480"/>
        <v>92.110410468749379</v>
      </c>
      <c r="AH775" s="31">
        <f t="shared" si="458"/>
        <v>-197.42530222795165</v>
      </c>
      <c r="AI775" s="31">
        <f t="shared" si="459"/>
        <v>-89.999999992293496</v>
      </c>
      <c r="AJ775" s="31">
        <f t="shared" si="460"/>
        <v>121.40945465629757</v>
      </c>
      <c r="AK775" s="31">
        <f t="shared" si="461"/>
        <v>89.999951286436584</v>
      </c>
      <c r="AL775" s="32">
        <f t="shared" si="462"/>
        <v>-90.951879754175849</v>
      </c>
      <c r="AM775" s="31">
        <f t="shared" si="463"/>
        <v>-89.998376214553048</v>
      </c>
      <c r="AN775" s="31">
        <f t="shared" si="464"/>
        <v>-74.857316857080548</v>
      </c>
      <c r="AO775" s="31">
        <f t="shared" si="465"/>
        <v>-89.99842492040996</v>
      </c>
      <c r="AP775" s="30">
        <f t="shared" si="481"/>
        <v>23.609121289162623</v>
      </c>
      <c r="AQ775" s="30">
        <f t="shared" si="482"/>
        <v>-26.68237036067254</v>
      </c>
      <c r="AR775" s="31">
        <f t="shared" si="466"/>
        <v>-46.506636378581291</v>
      </c>
      <c r="AS775" s="33">
        <f t="shared" si="467"/>
        <v>-180.03896153050263</v>
      </c>
      <c r="AT775" s="31">
        <f t="shared" si="468"/>
        <v>14.366296027282244</v>
      </c>
      <c r="AU775" s="31">
        <f t="shared" si="469"/>
        <v>78.972105043451563</v>
      </c>
      <c r="AV775" s="32">
        <f t="shared" si="470"/>
        <v>-0.23877790097542184</v>
      </c>
      <c r="AW775" s="31">
        <f t="shared" si="471"/>
        <v>-13.373218122051131</v>
      </c>
      <c r="AX775" s="34">
        <f t="shared" si="472"/>
        <v>14.127518126306823</v>
      </c>
      <c r="AY775" s="35">
        <f t="shared" si="473"/>
        <v>65.598886921400435</v>
      </c>
      <c r="AZ775" s="10">
        <f t="shared" si="474"/>
        <v>-32.379118252274466</v>
      </c>
      <c r="BA775" s="10">
        <f t="shared" si="475"/>
        <v>-114.4400746091022</v>
      </c>
      <c r="BB775" s="10">
        <f t="shared" si="476"/>
        <v>65.559925390897803</v>
      </c>
      <c r="BC775" s="37"/>
      <c r="BD775" s="46">
        <f t="shared" si="477"/>
        <v>-32</v>
      </c>
      <c r="BE775" s="46">
        <f t="shared" si="478"/>
        <v>-114</v>
      </c>
      <c r="BF775" s="46">
        <f t="shared" si="479"/>
        <v>66</v>
      </c>
    </row>
    <row r="776" spans="22:58" x14ac:dyDescent="0.2">
      <c r="V776" s="29">
        <v>8.7200000000001303</v>
      </c>
      <c r="W776" s="38">
        <f t="shared" si="449"/>
        <v>5248074602.4993029</v>
      </c>
      <c r="X776" s="30">
        <f t="shared" si="483"/>
        <v>-0.43247621687911453</v>
      </c>
      <c r="Y776" s="31">
        <f t="shared" si="450"/>
        <v>-128.37640104681756</v>
      </c>
      <c r="Z776" s="31">
        <f t="shared" si="451"/>
        <v>-89.999978157488144</v>
      </c>
      <c r="AA776" s="31">
        <f t="shared" si="452"/>
        <v>97.399838072938238</v>
      </c>
      <c r="AB776" s="31">
        <f t="shared" si="453"/>
        <v>-89.999227086792132</v>
      </c>
      <c r="AC776" s="31">
        <f t="shared" si="454"/>
        <v>63.032968638924778</v>
      </c>
      <c r="AD776" s="31">
        <f t="shared" si="455"/>
        <v>89.959591359770613</v>
      </c>
      <c r="AE776" s="31">
        <f t="shared" si="456"/>
        <v>31.623929448166344</v>
      </c>
      <c r="AF776" s="31">
        <f t="shared" si="457"/>
        <v>-90.039613884509677</v>
      </c>
      <c r="AG776" s="31">
        <f t="shared" si="480"/>
        <v>92.110410468749379</v>
      </c>
      <c r="AH776" s="31">
        <f t="shared" si="458"/>
        <v>-197.62530222795161</v>
      </c>
      <c r="AI776" s="31">
        <f t="shared" si="459"/>
        <v>-89.999999992468915</v>
      </c>
      <c r="AJ776" s="31">
        <f t="shared" si="460"/>
        <v>121.6094546562974</v>
      </c>
      <c r="AK776" s="31">
        <f t="shared" si="461"/>
        <v>89.999952395292652</v>
      </c>
      <c r="AL776" s="32">
        <f t="shared" si="462"/>
        <v>-91.151879754018822</v>
      </c>
      <c r="AM776" s="31">
        <f t="shared" si="463"/>
        <v>-89.998413176422375</v>
      </c>
      <c r="AN776" s="31">
        <f t="shared" si="464"/>
        <v>-75.057316856923649</v>
      </c>
      <c r="AO776" s="31">
        <f t="shared" si="465"/>
        <v>-89.998460773598637</v>
      </c>
      <c r="AP776" s="30">
        <f t="shared" si="481"/>
        <v>23.609121289162623</v>
      </c>
      <c r="AQ776" s="30">
        <f t="shared" si="482"/>
        <v>-26.68237036067254</v>
      </c>
      <c r="AR776" s="31">
        <f t="shared" si="466"/>
        <v>-46.506636480267218</v>
      </c>
      <c r="AS776" s="33">
        <f t="shared" si="467"/>
        <v>-180.03807465810831</v>
      </c>
      <c r="AT776" s="31">
        <f t="shared" si="468"/>
        <v>14.559137946033783</v>
      </c>
      <c r="AU776" s="31">
        <f t="shared" si="469"/>
        <v>79.217179340387901</v>
      </c>
      <c r="AV776" s="32">
        <f t="shared" si="470"/>
        <v>-0.24971361372734296</v>
      </c>
      <c r="AW776" s="31">
        <f t="shared" si="471"/>
        <v>-13.673153040683205</v>
      </c>
      <c r="AX776" s="34">
        <f t="shared" si="472"/>
        <v>14.30942433230644</v>
      </c>
      <c r="AY776" s="35">
        <f t="shared" si="473"/>
        <v>65.544026299704697</v>
      </c>
      <c r="AZ776" s="10">
        <f t="shared" si="474"/>
        <v>-32.197212147960776</v>
      </c>
      <c r="BA776" s="10">
        <f t="shared" si="475"/>
        <v>-114.49404835840362</v>
      </c>
      <c r="BB776" s="10">
        <f t="shared" si="476"/>
        <v>65.505951641596383</v>
      </c>
      <c r="BC776" s="37"/>
      <c r="BD776" s="46">
        <f t="shared" si="477"/>
        <v>-32</v>
      </c>
      <c r="BE776" s="46">
        <f t="shared" si="478"/>
        <v>-114</v>
      </c>
      <c r="BF776" s="46">
        <f t="shared" si="479"/>
        <v>66</v>
      </c>
    </row>
    <row r="777" spans="22:58" x14ac:dyDescent="0.2">
      <c r="V777" s="29">
        <v>8.7300000000001301</v>
      </c>
      <c r="W777" s="36">
        <f t="shared" si="449"/>
        <v>5370317963.7041397</v>
      </c>
      <c r="X777" s="30">
        <f t="shared" si="483"/>
        <v>-0.43247621687911453</v>
      </c>
      <c r="Y777" s="31">
        <f t="shared" si="450"/>
        <v>-128.57640104681752</v>
      </c>
      <c r="Z777" s="31">
        <f t="shared" si="451"/>
        <v>-89.999978654684426</v>
      </c>
      <c r="AA777" s="31">
        <f t="shared" si="452"/>
        <v>97.599838072902671</v>
      </c>
      <c r="AB777" s="31">
        <f t="shared" si="453"/>
        <v>-89.99924468044469</v>
      </c>
      <c r="AC777" s="31">
        <f t="shared" si="454"/>
        <v>63.232968541701212</v>
      </c>
      <c r="AD777" s="31">
        <f t="shared" si="455"/>
        <v>89.960511172424958</v>
      </c>
      <c r="AE777" s="31">
        <f t="shared" si="456"/>
        <v>31.82392935090725</v>
      </c>
      <c r="AF777" s="31">
        <f t="shared" si="457"/>
        <v>-90.038712162704144</v>
      </c>
      <c r="AG777" s="31">
        <f t="shared" si="480"/>
        <v>92.110410468749379</v>
      </c>
      <c r="AH777" s="31">
        <f t="shared" si="458"/>
        <v>-197.8253022279516</v>
      </c>
      <c r="AI777" s="31">
        <f t="shared" si="459"/>
        <v>-89.999999992640355</v>
      </c>
      <c r="AJ777" s="31">
        <f t="shared" si="460"/>
        <v>121.80945465629726</v>
      </c>
      <c r="AK777" s="31">
        <f t="shared" si="461"/>
        <v>89.999953478908097</v>
      </c>
      <c r="AL777" s="32">
        <f t="shared" si="462"/>
        <v>-91.3518797538689</v>
      </c>
      <c r="AM777" s="31">
        <f t="shared" si="463"/>
        <v>-89.99844929693684</v>
      </c>
      <c r="AN777" s="31">
        <f t="shared" si="464"/>
        <v>-75.257316856773855</v>
      </c>
      <c r="AO777" s="31">
        <f t="shared" si="465"/>
        <v>-89.998495810669098</v>
      </c>
      <c r="AP777" s="30">
        <f t="shared" si="481"/>
        <v>23.609121289162623</v>
      </c>
      <c r="AQ777" s="30">
        <f t="shared" si="482"/>
        <v>-26.68237036067254</v>
      </c>
      <c r="AR777" s="31">
        <f t="shared" si="466"/>
        <v>-46.506636577376526</v>
      </c>
      <c r="AS777" s="33">
        <f t="shared" si="467"/>
        <v>-180.03720797337326</v>
      </c>
      <c r="AT777" s="31">
        <f t="shared" si="468"/>
        <v>14.752291000406075</v>
      </c>
      <c r="AU777" s="31">
        <f t="shared" si="469"/>
        <v>79.457061506181603</v>
      </c>
      <c r="AV777" s="32">
        <f t="shared" si="470"/>
        <v>-0.26113527338865411</v>
      </c>
      <c r="AW777" s="31">
        <f t="shared" si="471"/>
        <v>-13.97928540367767</v>
      </c>
      <c r="AX777" s="34">
        <f t="shared" si="472"/>
        <v>14.491155727017421</v>
      </c>
      <c r="AY777" s="35">
        <f t="shared" si="473"/>
        <v>65.477776102503938</v>
      </c>
      <c r="AZ777" s="10">
        <f t="shared" si="474"/>
        <v>-32.015480850359104</v>
      </c>
      <c r="BA777" s="10">
        <f t="shared" si="475"/>
        <v>-114.55943187086932</v>
      </c>
      <c r="BB777" s="10">
        <f t="shared" si="476"/>
        <v>65.440568129130682</v>
      </c>
      <c r="BC777" s="48"/>
      <c r="BD777" s="46">
        <f t="shared" si="477"/>
        <v>-32</v>
      </c>
      <c r="BE777" s="46">
        <f t="shared" si="478"/>
        <v>-115</v>
      </c>
      <c r="BF777" s="46">
        <f t="shared" si="479"/>
        <v>65</v>
      </c>
    </row>
    <row r="778" spans="22:58" x14ac:dyDescent="0.2">
      <c r="V778" s="29">
        <v>8.7400000000001299</v>
      </c>
      <c r="W778" s="38">
        <f t="shared" si="449"/>
        <v>5495408738.5778952</v>
      </c>
      <c r="X778" s="30">
        <f t="shared" si="483"/>
        <v>-0.43247621687911453</v>
      </c>
      <c r="Y778" s="31">
        <f t="shared" si="450"/>
        <v>-128.77640104681748</v>
      </c>
      <c r="Z778" s="31">
        <f t="shared" si="451"/>
        <v>-89.999979140563113</v>
      </c>
      <c r="AA778" s="31">
        <f t="shared" si="452"/>
        <v>97.799838072868681</v>
      </c>
      <c r="AB778" s="31">
        <f t="shared" si="453"/>
        <v>-89.999261873616831</v>
      </c>
      <c r="AC778" s="31">
        <f t="shared" si="454"/>
        <v>63.432968448853437</v>
      </c>
      <c r="AD778" s="31">
        <f t="shared" si="455"/>
        <v>89.961410047606748</v>
      </c>
      <c r="AE778" s="31">
        <f t="shared" si="456"/>
        <v>32.023929258025525</v>
      </c>
      <c r="AF778" s="31">
        <f t="shared" si="457"/>
        <v>-90.037830966573196</v>
      </c>
      <c r="AG778" s="31">
        <f t="shared" si="480"/>
        <v>92.110410468749379</v>
      </c>
      <c r="AH778" s="31">
        <f t="shared" si="458"/>
        <v>-198.02530222795158</v>
      </c>
      <c r="AI778" s="31">
        <f t="shared" si="459"/>
        <v>-89.999999992807872</v>
      </c>
      <c r="AJ778" s="31">
        <f t="shared" si="460"/>
        <v>122.00945465629714</v>
      </c>
      <c r="AK778" s="31">
        <f t="shared" si="461"/>
        <v>89.999954537857434</v>
      </c>
      <c r="AL778" s="32">
        <f t="shared" si="462"/>
        <v>-91.551879753725714</v>
      </c>
      <c r="AM778" s="31">
        <f t="shared" si="463"/>
        <v>-89.998484595248001</v>
      </c>
      <c r="AN778" s="31">
        <f t="shared" si="464"/>
        <v>-75.457316856630783</v>
      </c>
      <c r="AO778" s="31">
        <f t="shared" si="465"/>
        <v>-89.99853005019844</v>
      </c>
      <c r="AP778" s="30">
        <f t="shared" si="481"/>
        <v>23.609121289162623</v>
      </c>
      <c r="AQ778" s="30">
        <f t="shared" si="482"/>
        <v>-26.68237036067254</v>
      </c>
      <c r="AR778" s="31">
        <f t="shared" si="466"/>
        <v>-46.506636670115171</v>
      </c>
      <c r="AS778" s="33">
        <f t="shared" si="467"/>
        <v>-180.03636101677165</v>
      </c>
      <c r="AT778" s="31">
        <f t="shared" si="468"/>
        <v>14.945742125814354</v>
      </c>
      <c r="AU778" s="31">
        <f t="shared" si="469"/>
        <v>79.691845074503675</v>
      </c>
      <c r="AV778" s="32">
        <f t="shared" si="470"/>
        <v>-0.27306311130095134</v>
      </c>
      <c r="AW778" s="31">
        <f t="shared" si="471"/>
        <v>-14.291707580949717</v>
      </c>
      <c r="AX778" s="34">
        <f t="shared" si="472"/>
        <v>14.672679014513403</v>
      </c>
      <c r="AY778" s="35">
        <f t="shared" si="473"/>
        <v>65.400137493553956</v>
      </c>
      <c r="AZ778" s="10">
        <f t="shared" si="474"/>
        <v>-31.833957655601768</v>
      </c>
      <c r="BA778" s="10">
        <f t="shared" si="475"/>
        <v>-114.63622352321769</v>
      </c>
      <c r="BB778" s="10">
        <f t="shared" si="476"/>
        <v>65.363776476782306</v>
      </c>
      <c r="BC778" s="37"/>
      <c r="BD778" s="46">
        <f t="shared" si="477"/>
        <v>-32</v>
      </c>
      <c r="BE778" s="46">
        <f t="shared" si="478"/>
        <v>-115</v>
      </c>
      <c r="BF778" s="46">
        <f t="shared" si="479"/>
        <v>65</v>
      </c>
    </row>
    <row r="779" spans="22:58" x14ac:dyDescent="0.2">
      <c r="V779" s="29">
        <v>8.7500000000001297</v>
      </c>
      <c r="W779" s="38">
        <f t="shared" si="449"/>
        <v>5623413251.9051781</v>
      </c>
      <c r="X779" s="30">
        <f t="shared" si="483"/>
        <v>-0.43247621687911453</v>
      </c>
      <c r="Y779" s="31">
        <f t="shared" si="450"/>
        <v>-128.97640104681747</v>
      </c>
      <c r="Z779" s="31">
        <f t="shared" si="451"/>
        <v>-89.999979615381875</v>
      </c>
      <c r="AA779" s="31">
        <f t="shared" si="452"/>
        <v>97.999838072836241</v>
      </c>
      <c r="AB779" s="31">
        <f t="shared" si="453"/>
        <v>-89.999278675424591</v>
      </c>
      <c r="AC779" s="31">
        <f t="shared" si="454"/>
        <v>63.632968360184492</v>
      </c>
      <c r="AD779" s="31">
        <f t="shared" si="455"/>
        <v>89.962288461909765</v>
      </c>
      <c r="AE779" s="31">
        <f t="shared" si="456"/>
        <v>32.223929169324151</v>
      </c>
      <c r="AF779" s="31">
        <f t="shared" si="457"/>
        <v>-90.036969828896702</v>
      </c>
      <c r="AG779" s="31">
        <f t="shared" si="480"/>
        <v>92.110410468749379</v>
      </c>
      <c r="AH779" s="31">
        <f t="shared" si="458"/>
        <v>-198.22530222795163</v>
      </c>
      <c r="AI779" s="31">
        <f t="shared" si="459"/>
        <v>-89.999999992971581</v>
      </c>
      <c r="AJ779" s="31">
        <f t="shared" si="460"/>
        <v>122.209454656297</v>
      </c>
      <c r="AK779" s="31">
        <f t="shared" si="461"/>
        <v>89.999955572702135</v>
      </c>
      <c r="AL779" s="32">
        <f t="shared" si="462"/>
        <v>-91.751879753588966</v>
      </c>
      <c r="AM779" s="31">
        <f t="shared" si="463"/>
        <v>-89.998519090071525</v>
      </c>
      <c r="AN779" s="31">
        <f t="shared" si="464"/>
        <v>-75.657316856494219</v>
      </c>
      <c r="AO779" s="31">
        <f t="shared" si="465"/>
        <v>-89.998563510340972</v>
      </c>
      <c r="AP779" s="30">
        <f t="shared" si="481"/>
        <v>23.609121289162623</v>
      </c>
      <c r="AQ779" s="30">
        <f t="shared" si="482"/>
        <v>-26.68237036067254</v>
      </c>
      <c r="AR779" s="31">
        <f t="shared" si="466"/>
        <v>-46.506636758679988</v>
      </c>
      <c r="AS779" s="33">
        <f t="shared" si="467"/>
        <v>-180.03553333923767</v>
      </c>
      <c r="AT779" s="31">
        <f t="shared" si="468"/>
        <v>15.139478767044521</v>
      </c>
      <c r="AU779" s="31">
        <f t="shared" si="469"/>
        <v>79.921622976248003</v>
      </c>
      <c r="AV779" s="32">
        <f t="shared" si="470"/>
        <v>-0.28551807815999519</v>
      </c>
      <c r="AW779" s="31">
        <f t="shared" si="471"/>
        <v>-14.61051087729625</v>
      </c>
      <c r="AX779" s="34">
        <f t="shared" si="472"/>
        <v>14.853960688884525</v>
      </c>
      <c r="AY779" s="35">
        <f t="shared" si="473"/>
        <v>65.311112098951753</v>
      </c>
      <c r="AZ779" s="10">
        <f t="shared" si="474"/>
        <v>-31.652676069795461</v>
      </c>
      <c r="BA779" s="10">
        <f t="shared" si="475"/>
        <v>-114.72442124028592</v>
      </c>
      <c r="BB779" s="10">
        <f t="shared" si="476"/>
        <v>65.27557875971408</v>
      </c>
      <c r="BC779" s="37"/>
      <c r="BD779" s="46">
        <f t="shared" si="477"/>
        <v>-32</v>
      </c>
      <c r="BE779" s="46">
        <f t="shared" si="478"/>
        <v>-115</v>
      </c>
      <c r="BF779" s="46">
        <f t="shared" si="479"/>
        <v>65</v>
      </c>
    </row>
    <row r="780" spans="22:58" x14ac:dyDescent="0.2">
      <c r="V780" s="29">
        <v>8.7600000000001295</v>
      </c>
      <c r="W780" s="36">
        <f t="shared" si="449"/>
        <v>5754399373.3732967</v>
      </c>
      <c r="X780" s="30">
        <f t="shared" si="483"/>
        <v>-0.43247621687911453</v>
      </c>
      <c r="Y780" s="31">
        <f t="shared" si="450"/>
        <v>-129.17640104681743</v>
      </c>
      <c r="Z780" s="31">
        <f t="shared" si="451"/>
        <v>-89.999980079392429</v>
      </c>
      <c r="AA780" s="31">
        <f t="shared" si="452"/>
        <v>98.199838072805278</v>
      </c>
      <c r="AB780" s="31">
        <f t="shared" si="453"/>
        <v>-89.999295094776528</v>
      </c>
      <c r="AC780" s="31">
        <f t="shared" si="454"/>
        <v>63.832968275506303</v>
      </c>
      <c r="AD780" s="31">
        <f t="shared" si="455"/>
        <v>89.963146881079197</v>
      </c>
      <c r="AE780" s="31">
        <f t="shared" si="456"/>
        <v>32.42392908461504</v>
      </c>
      <c r="AF780" s="31">
        <f t="shared" si="457"/>
        <v>-90.03612829308976</v>
      </c>
      <c r="AG780" s="31">
        <f t="shared" si="480"/>
        <v>92.110410468749379</v>
      </c>
      <c r="AH780" s="31">
        <f t="shared" si="458"/>
        <v>-198.42530222795162</v>
      </c>
      <c r="AI780" s="31">
        <f t="shared" si="459"/>
        <v>-89.999999993131567</v>
      </c>
      <c r="AJ780" s="31">
        <f t="shared" si="460"/>
        <v>122.4094546562969</v>
      </c>
      <c r="AK780" s="31">
        <f t="shared" si="461"/>
        <v>89.999956583990894</v>
      </c>
      <c r="AL780" s="32">
        <f t="shared" si="462"/>
        <v>-91.9518797534584</v>
      </c>
      <c r="AM780" s="31">
        <f t="shared" si="463"/>
        <v>-89.998552799696995</v>
      </c>
      <c r="AN780" s="31">
        <f t="shared" si="464"/>
        <v>-75.857316856363738</v>
      </c>
      <c r="AO780" s="31">
        <f t="shared" si="465"/>
        <v>-89.998596208837668</v>
      </c>
      <c r="AP780" s="30">
        <f t="shared" si="481"/>
        <v>23.609121289162623</v>
      </c>
      <c r="AQ780" s="30">
        <f t="shared" si="482"/>
        <v>-26.68237036067254</v>
      </c>
      <c r="AR780" s="31">
        <f t="shared" si="466"/>
        <v>-46.506636843258619</v>
      </c>
      <c r="AS780" s="33">
        <f t="shared" si="467"/>
        <v>-180.03472450192743</v>
      </c>
      <c r="AT780" s="31">
        <f t="shared" si="468"/>
        <v>15.333488861754667</v>
      </c>
      <c r="AU780" s="31">
        <f t="shared" si="469"/>
        <v>80.146487463664911</v>
      </c>
      <c r="AV780" s="32">
        <f t="shared" si="470"/>
        <v>-0.29852185852188773</v>
      </c>
      <c r="AW780" s="31">
        <f t="shared" si="471"/>
        <v>-14.935785332224594</v>
      </c>
      <c r="AX780" s="34">
        <f t="shared" si="472"/>
        <v>15.034967003232779</v>
      </c>
      <c r="AY780" s="35">
        <f t="shared" si="473"/>
        <v>65.210702131440314</v>
      </c>
      <c r="AZ780" s="10">
        <f t="shared" si="474"/>
        <v>-31.471669840025839</v>
      </c>
      <c r="BA780" s="10">
        <f t="shared" si="475"/>
        <v>-114.82402237048711</v>
      </c>
      <c r="BB780" s="10">
        <f t="shared" si="476"/>
        <v>65.175977629512886</v>
      </c>
      <c r="BC780" s="48"/>
      <c r="BD780" s="46">
        <f t="shared" si="477"/>
        <v>-31</v>
      </c>
      <c r="BE780" s="46">
        <f t="shared" si="478"/>
        <v>-115</v>
      </c>
      <c r="BF780" s="46">
        <f t="shared" si="479"/>
        <v>65</v>
      </c>
    </row>
    <row r="781" spans="22:58" x14ac:dyDescent="0.2">
      <c r="V781" s="29">
        <v>8.7700000000001292</v>
      </c>
      <c r="W781" s="38">
        <f t="shared" si="449"/>
        <v>5888436553.5576553</v>
      </c>
      <c r="X781" s="30">
        <f t="shared" si="483"/>
        <v>-0.43247621687911453</v>
      </c>
      <c r="Y781" s="31">
        <f t="shared" si="450"/>
        <v>-129.37640104681742</v>
      </c>
      <c r="Z781" s="31">
        <f t="shared" si="451"/>
        <v>-89.999980532840823</v>
      </c>
      <c r="AA781" s="31">
        <f t="shared" si="452"/>
        <v>98.39983807277568</v>
      </c>
      <c r="AB781" s="31">
        <f t="shared" si="453"/>
        <v>-89.999311140378367</v>
      </c>
      <c r="AC781" s="31">
        <f t="shared" si="454"/>
        <v>64.032968194639267</v>
      </c>
      <c r="AD781" s="31">
        <f t="shared" si="455"/>
        <v>89.963985760258751</v>
      </c>
      <c r="AE781" s="31">
        <f t="shared" si="456"/>
        <v>32.623929003718416</v>
      </c>
      <c r="AF781" s="31">
        <f t="shared" si="457"/>
        <v>-90.035305912960453</v>
      </c>
      <c r="AG781" s="31">
        <f t="shared" si="480"/>
        <v>92.110410468749379</v>
      </c>
      <c r="AH781" s="31">
        <f t="shared" si="458"/>
        <v>-198.62530222795161</v>
      </c>
      <c r="AI781" s="31">
        <f t="shared" si="459"/>
        <v>-89.999999993287929</v>
      </c>
      <c r="AJ781" s="31">
        <f t="shared" si="460"/>
        <v>122.60945465629678</v>
      </c>
      <c r="AK781" s="31">
        <f t="shared" si="461"/>
        <v>89.999957572259916</v>
      </c>
      <c r="AL781" s="32">
        <f t="shared" si="462"/>
        <v>-92.151879753333674</v>
      </c>
      <c r="AM781" s="31">
        <f t="shared" si="463"/>
        <v>-89.998585741997715</v>
      </c>
      <c r="AN781" s="31">
        <f t="shared" si="464"/>
        <v>-76.057316856239126</v>
      </c>
      <c r="AO781" s="31">
        <f t="shared" si="465"/>
        <v>-89.998628163025728</v>
      </c>
      <c r="AP781" s="30">
        <f t="shared" si="481"/>
        <v>23.609121289162623</v>
      </c>
      <c r="AQ781" s="30">
        <f t="shared" si="482"/>
        <v>-26.68237036067254</v>
      </c>
      <c r="AR781" s="31">
        <f t="shared" si="466"/>
        <v>-46.50663692403063</v>
      </c>
      <c r="AS781" s="33">
        <f t="shared" si="467"/>
        <v>-180.03393407598617</v>
      </c>
      <c r="AT781" s="31">
        <f t="shared" si="468"/>
        <v>15.527760824213743</v>
      </c>
      <c r="AU781" s="31">
        <f t="shared" si="469"/>
        <v>80.366530040961379</v>
      </c>
      <c r="AV781" s="32">
        <f t="shared" si="470"/>
        <v>-0.31209688453958995</v>
      </c>
      <c r="AW781" s="31">
        <f t="shared" si="471"/>
        <v>-15.267619508226005</v>
      </c>
      <c r="AX781" s="34">
        <f t="shared" si="472"/>
        <v>15.215663939674153</v>
      </c>
      <c r="AY781" s="35">
        <f t="shared" si="473"/>
        <v>65.098910532735374</v>
      </c>
      <c r="AZ781" s="10">
        <f t="shared" si="474"/>
        <v>-31.290972984356479</v>
      </c>
      <c r="BA781" s="10">
        <f t="shared" si="475"/>
        <v>-114.93502354325079</v>
      </c>
      <c r="BB781" s="10">
        <f t="shared" si="476"/>
        <v>65.064976456749207</v>
      </c>
      <c r="BC781" s="37"/>
      <c r="BD781" s="46">
        <f t="shared" si="477"/>
        <v>-31</v>
      </c>
      <c r="BE781" s="46">
        <f t="shared" si="478"/>
        <v>-115</v>
      </c>
      <c r="BF781" s="46">
        <f t="shared" si="479"/>
        <v>65</v>
      </c>
    </row>
    <row r="782" spans="22:58" x14ac:dyDescent="0.2">
      <c r="V782" s="29">
        <v>8.7800000000001308</v>
      </c>
      <c r="W782" s="38">
        <f t="shared" si="449"/>
        <v>6025595860.7454052</v>
      </c>
      <c r="X782" s="30">
        <f t="shared" si="483"/>
        <v>-0.43247621687911453</v>
      </c>
      <c r="Y782" s="31">
        <f t="shared" si="450"/>
        <v>-129.57640104681741</v>
      </c>
      <c r="Z782" s="31">
        <f t="shared" si="451"/>
        <v>-89.99998097596746</v>
      </c>
      <c r="AA782" s="31">
        <f t="shared" si="452"/>
        <v>98.59983807274746</v>
      </c>
      <c r="AB782" s="31">
        <f t="shared" si="453"/>
        <v>-89.999326820737735</v>
      </c>
      <c r="AC782" s="31">
        <f t="shared" si="454"/>
        <v>64.232968117411872</v>
      </c>
      <c r="AD782" s="31">
        <f t="shared" si="455"/>
        <v>89.964805544231822</v>
      </c>
      <c r="AE782" s="31">
        <f t="shared" si="456"/>
        <v>32.823928926462813</v>
      </c>
      <c r="AF782" s="31">
        <f t="shared" si="457"/>
        <v>-90.034502252473359</v>
      </c>
      <c r="AG782" s="31">
        <f t="shared" si="480"/>
        <v>92.110410468749379</v>
      </c>
      <c r="AH782" s="31">
        <f t="shared" si="458"/>
        <v>-198.82530222795165</v>
      </c>
      <c r="AI782" s="31">
        <f t="shared" si="459"/>
        <v>-89.99999999344071</v>
      </c>
      <c r="AJ782" s="31">
        <f t="shared" si="460"/>
        <v>122.80945465629671</v>
      </c>
      <c r="AK782" s="31">
        <f t="shared" si="461"/>
        <v>89.999958538033198</v>
      </c>
      <c r="AL782" s="32">
        <f t="shared" si="462"/>
        <v>-92.351879753214632</v>
      </c>
      <c r="AM782" s="31">
        <f t="shared" si="463"/>
        <v>-89.998617934440105</v>
      </c>
      <c r="AN782" s="31">
        <f t="shared" si="464"/>
        <v>-76.257316856120198</v>
      </c>
      <c r="AO782" s="31">
        <f t="shared" si="465"/>
        <v>-89.998659389847617</v>
      </c>
      <c r="AP782" s="30">
        <f t="shared" si="481"/>
        <v>23.609121289162623</v>
      </c>
      <c r="AQ782" s="30">
        <f t="shared" si="482"/>
        <v>-26.68237036067254</v>
      </c>
      <c r="AR782" s="31">
        <f t="shared" si="466"/>
        <v>-46.506637001167306</v>
      </c>
      <c r="AS782" s="33">
        <f t="shared" si="467"/>
        <v>-180.03316164232098</v>
      </c>
      <c r="AT782" s="31">
        <f t="shared" si="468"/>
        <v>15.722283529303958</v>
      </c>
      <c r="AU782" s="31">
        <f t="shared" si="469"/>
        <v>80.581841401025855</v>
      </c>
      <c r="AV782" s="32">
        <f t="shared" si="470"/>
        <v>-0.32626634880531907</v>
      </c>
      <c r="AW782" s="31">
        <f t="shared" si="471"/>
        <v>-15.606100267264976</v>
      </c>
      <c r="AX782" s="34">
        <f t="shared" si="472"/>
        <v>15.396017180498639</v>
      </c>
      <c r="AY782" s="35">
        <f t="shared" si="473"/>
        <v>64.975741133760877</v>
      </c>
      <c r="AZ782" s="10">
        <f t="shared" si="474"/>
        <v>-31.110619820668667</v>
      </c>
      <c r="BA782" s="10">
        <f t="shared" si="475"/>
        <v>-115.0574205085601</v>
      </c>
      <c r="BB782" s="10">
        <f t="shared" si="476"/>
        <v>64.942579491439901</v>
      </c>
      <c r="BC782" s="37"/>
      <c r="BD782" s="46">
        <f t="shared" si="477"/>
        <v>-31</v>
      </c>
      <c r="BE782" s="46">
        <f t="shared" si="478"/>
        <v>-115</v>
      </c>
      <c r="BF782" s="46">
        <f t="shared" si="479"/>
        <v>65</v>
      </c>
    </row>
    <row r="783" spans="22:58" x14ac:dyDescent="0.2">
      <c r="V783" s="29">
        <v>8.7900000000001306</v>
      </c>
      <c r="W783" s="36">
        <f t="shared" si="449"/>
        <v>6165950018.6166916</v>
      </c>
      <c r="X783" s="30">
        <f t="shared" si="483"/>
        <v>-0.43247621687911453</v>
      </c>
      <c r="Y783" s="31">
        <f t="shared" si="450"/>
        <v>-129.7764010468174</v>
      </c>
      <c r="Z783" s="31">
        <f t="shared" si="451"/>
        <v>-89.999981409007304</v>
      </c>
      <c r="AA783" s="31">
        <f t="shared" si="452"/>
        <v>98.799838072720476</v>
      </c>
      <c r="AB783" s="31">
        <f t="shared" si="453"/>
        <v>-89.999342144168537</v>
      </c>
      <c r="AC783" s="31">
        <f t="shared" si="454"/>
        <v>64.432968043660253</v>
      </c>
      <c r="AD783" s="31">
        <f t="shared" si="455"/>
        <v>89.965606667657369</v>
      </c>
      <c r="AE783" s="31">
        <f t="shared" si="456"/>
        <v>33.023928852684222</v>
      </c>
      <c r="AF783" s="31">
        <f t="shared" si="457"/>
        <v>-90.033716885518459</v>
      </c>
      <c r="AG783" s="31">
        <f t="shared" si="480"/>
        <v>92.110410468749379</v>
      </c>
      <c r="AH783" s="31">
        <f t="shared" si="458"/>
        <v>-199.02530222795164</v>
      </c>
      <c r="AI783" s="31">
        <f t="shared" si="459"/>
        <v>-89.999999993590009</v>
      </c>
      <c r="AJ783" s="31">
        <f t="shared" si="460"/>
        <v>123.0094546562966</v>
      </c>
      <c r="AK783" s="31">
        <f t="shared" si="461"/>
        <v>89.999959481822785</v>
      </c>
      <c r="AL783" s="32">
        <f t="shared" si="462"/>
        <v>-92.551879753100906</v>
      </c>
      <c r="AM783" s="31">
        <f t="shared" si="463"/>
        <v>-89.998649394093064</v>
      </c>
      <c r="AN783" s="31">
        <f t="shared" si="464"/>
        <v>-76.457316856006571</v>
      </c>
      <c r="AO783" s="31">
        <f t="shared" si="465"/>
        <v>-89.998689905860289</v>
      </c>
      <c r="AP783" s="30">
        <f t="shared" si="481"/>
        <v>23.609121289162623</v>
      </c>
      <c r="AQ783" s="30">
        <f t="shared" si="482"/>
        <v>-26.68237036067254</v>
      </c>
      <c r="AR783" s="31">
        <f t="shared" si="466"/>
        <v>-46.50663707483227</v>
      </c>
      <c r="AS783" s="33">
        <f t="shared" si="467"/>
        <v>-180.03240679137875</v>
      </c>
      <c r="AT783" s="31">
        <f t="shared" si="468"/>
        <v>15.917046296809684</v>
      </c>
      <c r="AU783" s="31">
        <f t="shared" si="469"/>
        <v>80.792511367944329</v>
      </c>
      <c r="AV783" s="32">
        <f t="shared" si="470"/>
        <v>-0.34105421616592574</v>
      </c>
      <c r="AW783" s="31">
        <f t="shared" si="471"/>
        <v>-15.951312535294621</v>
      </c>
      <c r="AX783" s="34">
        <f t="shared" si="472"/>
        <v>15.575992080643758</v>
      </c>
      <c r="AY783" s="35">
        <f t="shared" si="473"/>
        <v>64.84119883264971</v>
      </c>
      <c r="AZ783" s="10">
        <f t="shared" si="474"/>
        <v>-30.930644994188512</v>
      </c>
      <c r="BA783" s="10">
        <f t="shared" si="475"/>
        <v>-115.19120795872904</v>
      </c>
      <c r="BB783" s="10">
        <f t="shared" si="476"/>
        <v>64.808792041270962</v>
      </c>
      <c r="BC783" s="48"/>
      <c r="BD783" s="46">
        <f t="shared" si="477"/>
        <v>-31</v>
      </c>
      <c r="BE783" s="46">
        <f t="shared" si="478"/>
        <v>-115</v>
      </c>
      <c r="BF783" s="46">
        <f t="shared" si="479"/>
        <v>65</v>
      </c>
    </row>
    <row r="784" spans="22:58" x14ac:dyDescent="0.2">
      <c r="V784" s="29">
        <v>8.8000000000001304</v>
      </c>
      <c r="W784" s="38">
        <f t="shared" si="449"/>
        <v>6309573444.8038464</v>
      </c>
      <c r="X784" s="30">
        <f t="shared" si="483"/>
        <v>-0.43247621687911453</v>
      </c>
      <c r="Y784" s="31">
        <f t="shared" si="450"/>
        <v>-129.97640104681739</v>
      </c>
      <c r="Z784" s="31">
        <f t="shared" si="451"/>
        <v>-89.999981832189974</v>
      </c>
      <c r="AA784" s="31">
        <f t="shared" si="452"/>
        <v>98.999838072694715</v>
      </c>
      <c r="AB784" s="31">
        <f t="shared" si="453"/>
        <v>-89.999357118795473</v>
      </c>
      <c r="AC784" s="31">
        <f t="shared" si="454"/>
        <v>64.632967973227991</v>
      </c>
      <c r="AD784" s="31">
        <f t="shared" si="455"/>
        <v>89.966389555300381</v>
      </c>
      <c r="AE784" s="31">
        <f t="shared" si="456"/>
        <v>33.22392878222621</v>
      </c>
      <c r="AF784" s="31">
        <f t="shared" si="457"/>
        <v>-90.032949395685065</v>
      </c>
      <c r="AG784" s="31">
        <f t="shared" si="480"/>
        <v>92.110410468749379</v>
      </c>
      <c r="AH784" s="31">
        <f t="shared" si="458"/>
        <v>-199.22530222795163</v>
      </c>
      <c r="AI784" s="31">
        <f t="shared" si="459"/>
        <v>-89.999999993735926</v>
      </c>
      <c r="AJ784" s="31">
        <f t="shared" si="460"/>
        <v>123.2094546562965</v>
      </c>
      <c r="AK784" s="31">
        <f t="shared" si="461"/>
        <v>89.999960404129112</v>
      </c>
      <c r="AL784" s="32">
        <f t="shared" si="462"/>
        <v>-92.751879752992295</v>
      </c>
      <c r="AM784" s="31">
        <f t="shared" si="463"/>
        <v>-89.998680137636896</v>
      </c>
      <c r="AN784" s="31">
        <f t="shared" si="464"/>
        <v>-76.657316855898046</v>
      </c>
      <c r="AO784" s="31">
        <f t="shared" si="465"/>
        <v>-89.99871972724371</v>
      </c>
      <c r="AP784" s="30">
        <f t="shared" si="481"/>
        <v>23.609121289162623</v>
      </c>
      <c r="AQ784" s="30">
        <f t="shared" si="482"/>
        <v>-26.68237036067254</v>
      </c>
      <c r="AR784" s="31">
        <f t="shared" si="466"/>
        <v>-46.506637145181756</v>
      </c>
      <c r="AS784" s="33">
        <f t="shared" si="467"/>
        <v>-180.03166912292878</v>
      </c>
      <c r="AT784" s="31">
        <f t="shared" si="468"/>
        <v>16.112038876012953</v>
      </c>
      <c r="AU784" s="31">
        <f t="shared" si="469"/>
        <v>80.998628844985959</v>
      </c>
      <c r="AV784" s="32">
        <f t="shared" si="470"/>
        <v>-0.35648523436996438</v>
      </c>
      <c r="AW784" s="31">
        <f t="shared" si="471"/>
        <v>-16.30333905465606</v>
      </c>
      <c r="AX784" s="34">
        <f t="shared" si="472"/>
        <v>15.755553641642988</v>
      </c>
      <c r="AY784" s="35">
        <f t="shared" si="473"/>
        <v>64.695289790329895</v>
      </c>
      <c r="AZ784" s="10">
        <f t="shared" si="474"/>
        <v>-30.751083503538766</v>
      </c>
      <c r="BA784" s="10">
        <f t="shared" si="475"/>
        <v>-115.33637933259888</v>
      </c>
      <c r="BB784" s="10">
        <f t="shared" si="476"/>
        <v>64.663620667401119</v>
      </c>
      <c r="BC784" s="37"/>
      <c r="BD784" s="46">
        <f t="shared" si="477"/>
        <v>-31</v>
      </c>
      <c r="BE784" s="46">
        <f t="shared" si="478"/>
        <v>-115</v>
      </c>
      <c r="BF784" s="46">
        <f t="shared" si="479"/>
        <v>65</v>
      </c>
    </row>
    <row r="785" spans="22:58" x14ac:dyDescent="0.2">
      <c r="V785" s="29">
        <v>8.8100000000001302</v>
      </c>
      <c r="W785" s="38">
        <f t="shared" si="449"/>
        <v>6456542290.3485117</v>
      </c>
      <c r="X785" s="30">
        <f t="shared" si="483"/>
        <v>-0.43247621687911453</v>
      </c>
      <c r="Y785" s="31">
        <f t="shared" si="450"/>
        <v>-130.17640104681735</v>
      </c>
      <c r="Z785" s="31">
        <f t="shared" si="451"/>
        <v>-89.99998224573983</v>
      </c>
      <c r="AA785" s="31">
        <f t="shared" si="452"/>
        <v>99.19983807267009</v>
      </c>
      <c r="AB785" s="31">
        <f t="shared" si="453"/>
        <v>-89.999371752558275</v>
      </c>
      <c r="AC785" s="31">
        <f t="shared" si="454"/>
        <v>64.832967905965717</v>
      </c>
      <c r="AD785" s="31">
        <f t="shared" si="455"/>
        <v>89.967154622257084</v>
      </c>
      <c r="AE785" s="31">
        <f t="shared" si="456"/>
        <v>33.42392871493935</v>
      </c>
      <c r="AF785" s="31">
        <f t="shared" si="457"/>
        <v>-90.032199376041007</v>
      </c>
      <c r="AG785" s="31">
        <f t="shared" si="480"/>
        <v>92.110410468749379</v>
      </c>
      <c r="AH785" s="31">
        <f t="shared" si="458"/>
        <v>-199.42530222795165</v>
      </c>
      <c r="AI785" s="31">
        <f t="shared" si="459"/>
        <v>-89.999999993878518</v>
      </c>
      <c r="AJ785" s="31">
        <f t="shared" si="460"/>
        <v>123.40945465629642</v>
      </c>
      <c r="AK785" s="31">
        <f t="shared" si="461"/>
        <v>89.999961305441161</v>
      </c>
      <c r="AL785" s="32">
        <f t="shared" si="462"/>
        <v>-92.951879752888559</v>
      </c>
      <c r="AM785" s="31">
        <f t="shared" si="463"/>
        <v>-89.998710181372232</v>
      </c>
      <c r="AN785" s="31">
        <f t="shared" si="464"/>
        <v>-76.857316855794409</v>
      </c>
      <c r="AO785" s="31">
        <f t="shared" si="465"/>
        <v>-89.998748869809589</v>
      </c>
      <c r="AP785" s="30">
        <f t="shared" si="481"/>
        <v>23.609121289162623</v>
      </c>
      <c r="AQ785" s="30">
        <f t="shared" si="482"/>
        <v>-26.68237036067254</v>
      </c>
      <c r="AR785" s="31">
        <f t="shared" si="466"/>
        <v>-46.506637212364978</v>
      </c>
      <c r="AS785" s="33">
        <f t="shared" si="467"/>
        <v>-180.0309482458506</v>
      </c>
      <c r="AT785" s="31">
        <f t="shared" si="468"/>
        <v>16.307251430611483</v>
      </c>
      <c r="AU785" s="31">
        <f t="shared" si="469"/>
        <v>81.200281767745096</v>
      </c>
      <c r="AV785" s="32">
        <f t="shared" si="470"/>
        <v>-0.37258494339666681</v>
      </c>
      <c r="AW785" s="31">
        <f t="shared" si="471"/>
        <v>-16.662260124270365</v>
      </c>
      <c r="AX785" s="34">
        <f t="shared" si="472"/>
        <v>15.934666487214816</v>
      </c>
      <c r="AY785" s="35">
        <f t="shared" si="473"/>
        <v>64.538021643474735</v>
      </c>
      <c r="AZ785" s="10">
        <f t="shared" si="474"/>
        <v>-30.571970725150162</v>
      </c>
      <c r="BA785" s="10">
        <f t="shared" si="475"/>
        <v>-115.49292660237586</v>
      </c>
      <c r="BB785" s="10">
        <f t="shared" si="476"/>
        <v>64.50707339762414</v>
      </c>
      <c r="BC785" s="37"/>
      <c r="BD785" s="46">
        <f t="shared" si="477"/>
        <v>-31</v>
      </c>
      <c r="BE785" s="46">
        <f t="shared" si="478"/>
        <v>-115</v>
      </c>
      <c r="BF785" s="46">
        <f t="shared" si="479"/>
        <v>65</v>
      </c>
    </row>
    <row r="786" spans="22:58" x14ac:dyDescent="0.2">
      <c r="V786" s="29">
        <v>8.82000000000013</v>
      </c>
      <c r="W786" s="36">
        <f t="shared" si="449"/>
        <v>6606934480.0779381</v>
      </c>
      <c r="X786" s="30">
        <f t="shared" si="483"/>
        <v>-0.43247621687911453</v>
      </c>
      <c r="Y786" s="31">
        <f t="shared" si="450"/>
        <v>-130.37640104681731</v>
      </c>
      <c r="Z786" s="31">
        <f t="shared" si="451"/>
        <v>-89.999982649876117</v>
      </c>
      <c r="AA786" s="31">
        <f t="shared" si="452"/>
        <v>99.39983807264656</v>
      </c>
      <c r="AB786" s="31">
        <f t="shared" si="453"/>
        <v>-89.999386053215972</v>
      </c>
      <c r="AC786" s="31">
        <f t="shared" si="454"/>
        <v>65.032967841730709</v>
      </c>
      <c r="AD786" s="31">
        <f t="shared" si="455"/>
        <v>89.967902274175017</v>
      </c>
      <c r="AE786" s="31">
        <f t="shared" si="456"/>
        <v>33.623928650680853</v>
      </c>
      <c r="AF786" s="31">
        <f t="shared" si="457"/>
        <v>-90.031466428917085</v>
      </c>
      <c r="AG786" s="31">
        <f t="shared" si="480"/>
        <v>92.110410468749379</v>
      </c>
      <c r="AH786" s="31">
        <f t="shared" si="458"/>
        <v>-199.62530222795158</v>
      </c>
      <c r="AI786" s="31">
        <f t="shared" si="459"/>
        <v>-89.999999994017841</v>
      </c>
      <c r="AJ786" s="31">
        <f t="shared" si="460"/>
        <v>123.60945465629628</v>
      </c>
      <c r="AK786" s="31">
        <f t="shared" si="461"/>
        <v>89.999962186236857</v>
      </c>
      <c r="AL786" s="32">
        <f t="shared" si="462"/>
        <v>-93.151879752789469</v>
      </c>
      <c r="AM786" s="31">
        <f t="shared" si="463"/>
        <v>-89.998739541228645</v>
      </c>
      <c r="AN786" s="31">
        <f t="shared" si="464"/>
        <v>-77.05731685569539</v>
      </c>
      <c r="AO786" s="31">
        <f t="shared" si="465"/>
        <v>-89.998777349009629</v>
      </c>
      <c r="AP786" s="30">
        <f t="shared" si="481"/>
        <v>23.609121289162623</v>
      </c>
      <c r="AQ786" s="30">
        <f t="shared" si="482"/>
        <v>-26.68237036067254</v>
      </c>
      <c r="AR786" s="31">
        <f t="shared" si="466"/>
        <v>-46.506637276524458</v>
      </c>
      <c r="AS786" s="33">
        <f t="shared" si="467"/>
        <v>-180.03024377792673</v>
      </c>
      <c r="AT786" s="31">
        <f t="shared" si="468"/>
        <v>16.502674523973319</v>
      </c>
      <c r="AU786" s="31">
        <f t="shared" si="469"/>
        <v>81.397557062139612</v>
      </c>
      <c r="AV786" s="32">
        <f t="shared" si="470"/>
        <v>-0.389379683308825</v>
      </c>
      <c r="AW786" s="31">
        <f t="shared" si="471"/>
        <v>-17.028153327593728</v>
      </c>
      <c r="AX786" s="34">
        <f t="shared" si="472"/>
        <v>16.113294840664494</v>
      </c>
      <c r="AY786" s="35">
        <f t="shared" si="473"/>
        <v>64.369403734545884</v>
      </c>
      <c r="AZ786" s="10">
        <f t="shared" si="474"/>
        <v>-30.393342435859964</v>
      </c>
      <c r="BA786" s="10">
        <f t="shared" si="475"/>
        <v>-115.66084004338084</v>
      </c>
      <c r="BB786" s="10">
        <f t="shared" si="476"/>
        <v>64.339159956619156</v>
      </c>
      <c r="BC786" s="48"/>
      <c r="BD786" s="46">
        <f t="shared" si="477"/>
        <v>-30</v>
      </c>
      <c r="BE786" s="46">
        <f t="shared" si="478"/>
        <v>-116</v>
      </c>
      <c r="BF786" s="46">
        <f t="shared" si="479"/>
        <v>64</v>
      </c>
    </row>
    <row r="787" spans="22:58" x14ac:dyDescent="0.2">
      <c r="V787" s="29">
        <v>8.8300000000001297</v>
      </c>
      <c r="W787" s="38">
        <f t="shared" si="449"/>
        <v>6760829753.9218416</v>
      </c>
      <c r="X787" s="30">
        <f t="shared" si="483"/>
        <v>-0.43247621687911453</v>
      </c>
      <c r="Y787" s="31">
        <f t="shared" si="450"/>
        <v>-130.5764010468173</v>
      </c>
      <c r="Z787" s="31">
        <f t="shared" si="451"/>
        <v>-89.999983044813163</v>
      </c>
      <c r="AA787" s="31">
        <f t="shared" si="452"/>
        <v>99.599838072624124</v>
      </c>
      <c r="AB787" s="31">
        <f t="shared" si="453"/>
        <v>-89.999400028350976</v>
      </c>
      <c r="AC787" s="31">
        <f t="shared" si="454"/>
        <v>65.232967780386787</v>
      </c>
      <c r="AD787" s="31">
        <f t="shared" si="455"/>
        <v>89.96863290746812</v>
      </c>
      <c r="AE787" s="31">
        <f t="shared" si="456"/>
        <v>33.823928589314505</v>
      </c>
      <c r="AF787" s="31">
        <f t="shared" si="457"/>
        <v>-90.030750165696034</v>
      </c>
      <c r="AG787" s="31">
        <f t="shared" si="480"/>
        <v>92.110410468749379</v>
      </c>
      <c r="AH787" s="31">
        <f t="shared" si="458"/>
        <v>-199.8253022279516</v>
      </c>
      <c r="AI787" s="31">
        <f t="shared" si="459"/>
        <v>-89.999999994154024</v>
      </c>
      <c r="AJ787" s="31">
        <f t="shared" si="460"/>
        <v>123.80945465629621</v>
      </c>
      <c r="AK787" s="31">
        <f t="shared" si="461"/>
        <v>89.999963046983197</v>
      </c>
      <c r="AL787" s="32">
        <f t="shared" si="462"/>
        <v>-93.351879752694884</v>
      </c>
      <c r="AM787" s="31">
        <f t="shared" si="463"/>
        <v>-89.998768232773145</v>
      </c>
      <c r="AN787" s="31">
        <f t="shared" si="464"/>
        <v>-77.257316855600891</v>
      </c>
      <c r="AO787" s="31">
        <f t="shared" si="465"/>
        <v>-89.998805179943972</v>
      </c>
      <c r="AP787" s="30">
        <f t="shared" si="481"/>
        <v>23.609121289162623</v>
      </c>
      <c r="AQ787" s="30">
        <f t="shared" si="482"/>
        <v>-26.68237036067254</v>
      </c>
      <c r="AR787" s="31">
        <f t="shared" si="466"/>
        <v>-46.506637337796306</v>
      </c>
      <c r="AS787" s="33">
        <f t="shared" si="467"/>
        <v>-180.02955534564001</v>
      </c>
      <c r="AT787" s="31">
        <f t="shared" si="468"/>
        <v>16.69829910473927</v>
      </c>
      <c r="AU787" s="31">
        <f t="shared" si="469"/>
        <v>81.590540606975594</v>
      </c>
      <c r="AV787" s="32">
        <f t="shared" si="470"/>
        <v>-0.40689660046346798</v>
      </c>
      <c r="AW787" s="31">
        <f t="shared" si="471"/>
        <v>-17.401093248372984</v>
      </c>
      <c r="AX787" s="34">
        <f t="shared" si="472"/>
        <v>16.291402504275801</v>
      </c>
      <c r="AY787" s="35">
        <f t="shared" si="473"/>
        <v>64.189447358602607</v>
      </c>
      <c r="AZ787" s="10">
        <f t="shared" si="474"/>
        <v>-30.215234833520505</v>
      </c>
      <c r="BA787" s="10">
        <f t="shared" si="475"/>
        <v>-115.8401079870374</v>
      </c>
      <c r="BB787" s="10">
        <f t="shared" si="476"/>
        <v>64.159892012962601</v>
      </c>
      <c r="BC787" s="37"/>
      <c r="BD787" s="46">
        <f t="shared" si="477"/>
        <v>-30</v>
      </c>
      <c r="BE787" s="46">
        <f t="shared" si="478"/>
        <v>-116</v>
      </c>
      <c r="BF787" s="46">
        <f t="shared" si="479"/>
        <v>64</v>
      </c>
    </row>
    <row r="788" spans="22:58" x14ac:dyDescent="0.2">
      <c r="V788" s="29">
        <v>8.8400000000001295</v>
      </c>
      <c r="W788" s="38">
        <f t="shared" si="449"/>
        <v>6918309709.1914358</v>
      </c>
      <c r="X788" s="30">
        <f t="shared" si="483"/>
        <v>-0.43247621687911453</v>
      </c>
      <c r="Y788" s="31">
        <f t="shared" si="450"/>
        <v>-130.77640104681728</v>
      </c>
      <c r="Z788" s="31">
        <f t="shared" si="451"/>
        <v>-89.999983430760324</v>
      </c>
      <c r="AA788" s="31">
        <f t="shared" si="452"/>
        <v>99.799838072602682</v>
      </c>
      <c r="AB788" s="31">
        <f t="shared" si="453"/>
        <v>-89.999413685373057</v>
      </c>
      <c r="AC788" s="31">
        <f t="shared" si="454"/>
        <v>65.432967721803777</v>
      </c>
      <c r="AD788" s="31">
        <f t="shared" si="455"/>
        <v>89.969346909526848</v>
      </c>
      <c r="AE788" s="31">
        <f t="shared" si="456"/>
        <v>34.023928530710066</v>
      </c>
      <c r="AF788" s="31">
        <f t="shared" si="457"/>
        <v>-90.030050206606518</v>
      </c>
      <c r="AG788" s="31">
        <f t="shared" si="480"/>
        <v>92.110410468749379</v>
      </c>
      <c r="AH788" s="31">
        <f t="shared" si="458"/>
        <v>-200.02530222795158</v>
      </c>
      <c r="AI788" s="31">
        <f t="shared" si="459"/>
        <v>-89.999999994287094</v>
      </c>
      <c r="AJ788" s="31">
        <f t="shared" si="460"/>
        <v>124.00945465629611</v>
      </c>
      <c r="AK788" s="31">
        <f t="shared" si="461"/>
        <v>89.999963888136548</v>
      </c>
      <c r="AL788" s="32">
        <f t="shared" si="462"/>
        <v>-93.55187975260452</v>
      </c>
      <c r="AM788" s="31">
        <f t="shared" si="463"/>
        <v>-89.998796271218353</v>
      </c>
      <c r="AN788" s="31">
        <f t="shared" si="464"/>
        <v>-77.457316855510612</v>
      </c>
      <c r="AO788" s="31">
        <f t="shared" si="465"/>
        <v>-89.998832377368899</v>
      </c>
      <c r="AP788" s="30">
        <f t="shared" si="481"/>
        <v>23.609121289162623</v>
      </c>
      <c r="AQ788" s="30">
        <f t="shared" si="482"/>
        <v>-26.68237036067254</v>
      </c>
      <c r="AR788" s="31">
        <f t="shared" si="466"/>
        <v>-46.506637396310467</v>
      </c>
      <c r="AS788" s="33">
        <f t="shared" si="467"/>
        <v>-180.02888258397542</v>
      </c>
      <c r="AT788" s="31">
        <f t="shared" si="468"/>
        <v>16.894116492781432</v>
      </c>
      <c r="AU788" s="31">
        <f t="shared" si="469"/>
        <v>81.779317200799724</v>
      </c>
      <c r="AV788" s="32">
        <f t="shared" si="470"/>
        <v>-0.42516365190643746</v>
      </c>
      <c r="AW788" s="31">
        <f t="shared" si="471"/>
        <v>-17.781151174313329</v>
      </c>
      <c r="AX788" s="34">
        <f t="shared" si="472"/>
        <v>16.468952840874994</v>
      </c>
      <c r="AY788" s="35">
        <f t="shared" si="473"/>
        <v>63.998166026486395</v>
      </c>
      <c r="AZ788" s="10">
        <f t="shared" si="474"/>
        <v>-30.037684555435472</v>
      </c>
      <c r="BA788" s="10">
        <f t="shared" si="475"/>
        <v>-116.03071655748903</v>
      </c>
      <c r="BB788" s="10">
        <f t="shared" si="476"/>
        <v>63.969283442510971</v>
      </c>
      <c r="BC788" s="37"/>
      <c r="BD788" s="46">
        <f t="shared" si="477"/>
        <v>-30</v>
      </c>
      <c r="BE788" s="46">
        <f t="shared" si="478"/>
        <v>-116</v>
      </c>
      <c r="BF788" s="46">
        <f t="shared" si="479"/>
        <v>64</v>
      </c>
    </row>
    <row r="789" spans="22:58" x14ac:dyDescent="0.2">
      <c r="V789" s="29">
        <v>8.8500000000001293</v>
      </c>
      <c r="W789" s="36">
        <f t="shared" si="449"/>
        <v>7079457843.8434973</v>
      </c>
      <c r="X789" s="30">
        <f t="shared" si="483"/>
        <v>-0.43247621687911453</v>
      </c>
      <c r="Y789" s="31">
        <f t="shared" si="450"/>
        <v>-130.97640104681724</v>
      </c>
      <c r="Z789" s="31">
        <f t="shared" si="451"/>
        <v>-89.999983807922263</v>
      </c>
      <c r="AA789" s="31">
        <f t="shared" si="452"/>
        <v>99.999838072582207</v>
      </c>
      <c r="AB789" s="31">
        <f t="shared" si="453"/>
        <v>-89.999427031523354</v>
      </c>
      <c r="AC789" s="31">
        <f t="shared" si="454"/>
        <v>65.63296766585745</v>
      </c>
      <c r="AD789" s="31">
        <f t="shared" si="455"/>
        <v>89.970044658923683</v>
      </c>
      <c r="AE789" s="31">
        <f t="shared" si="456"/>
        <v>34.223928474743303</v>
      </c>
      <c r="AF789" s="31">
        <f t="shared" si="457"/>
        <v>-90.029366180521919</v>
      </c>
      <c r="AG789" s="31">
        <f t="shared" si="480"/>
        <v>92.110410468749379</v>
      </c>
      <c r="AH789" s="31">
        <f t="shared" si="458"/>
        <v>-200.2253022279516</v>
      </c>
      <c r="AI789" s="31">
        <f t="shared" si="459"/>
        <v>-89.999999994417138</v>
      </c>
      <c r="AJ789" s="31">
        <f t="shared" si="460"/>
        <v>124.20945465629603</v>
      </c>
      <c r="AK789" s="31">
        <f t="shared" si="461"/>
        <v>89.999964710142905</v>
      </c>
      <c r="AL789" s="32">
        <f t="shared" si="462"/>
        <v>-93.751879752518249</v>
      </c>
      <c r="AM789" s="31">
        <f t="shared" si="463"/>
        <v>-89.998823671430628</v>
      </c>
      <c r="AN789" s="31">
        <f t="shared" si="464"/>
        <v>-77.65731685542444</v>
      </c>
      <c r="AO789" s="31">
        <f t="shared" si="465"/>
        <v>-89.998858955704861</v>
      </c>
      <c r="AP789" s="30">
        <f t="shared" si="481"/>
        <v>23.609121289162623</v>
      </c>
      <c r="AQ789" s="30">
        <f t="shared" si="482"/>
        <v>-26.68237036067254</v>
      </c>
      <c r="AR789" s="31">
        <f t="shared" si="466"/>
        <v>-46.506637452191057</v>
      </c>
      <c r="AS789" s="33">
        <f t="shared" si="467"/>
        <v>-180.02822513622678</v>
      </c>
      <c r="AT789" s="31">
        <f t="shared" si="468"/>
        <v>17.090118365525122</v>
      </c>
      <c r="AU789" s="31">
        <f t="shared" si="469"/>
        <v>81.963970532773331</v>
      </c>
      <c r="AV789" s="32">
        <f t="shared" si="470"/>
        <v>-0.44420960776974266</v>
      </c>
      <c r="AW789" s="31">
        <f t="shared" si="471"/>
        <v>-18.168394788855405</v>
      </c>
      <c r="AX789" s="34">
        <f t="shared" si="472"/>
        <v>16.645908757755379</v>
      </c>
      <c r="AY789" s="35">
        <f t="shared" si="473"/>
        <v>63.795575743917922</v>
      </c>
      <c r="AZ789" s="10">
        <f t="shared" si="474"/>
        <v>-29.860728694435679</v>
      </c>
      <c r="BA789" s="10">
        <f t="shared" si="475"/>
        <v>-116.23264939230886</v>
      </c>
      <c r="BB789" s="10">
        <f t="shared" si="476"/>
        <v>63.767350607691142</v>
      </c>
      <c r="BC789" s="48"/>
      <c r="BD789" s="46">
        <f t="shared" si="477"/>
        <v>-30</v>
      </c>
      <c r="BE789" s="46">
        <f t="shared" si="478"/>
        <v>-116</v>
      </c>
      <c r="BF789" s="46">
        <f t="shared" si="479"/>
        <v>64</v>
      </c>
    </row>
    <row r="790" spans="22:58" x14ac:dyDescent="0.2">
      <c r="V790" s="29">
        <v>8.8600000000001309</v>
      </c>
      <c r="W790" s="38">
        <f t="shared" si="449"/>
        <v>7244359600.7520924</v>
      </c>
      <c r="X790" s="30">
        <f t="shared" si="483"/>
        <v>-0.43247621687911453</v>
      </c>
      <c r="Y790" s="31">
        <f t="shared" si="450"/>
        <v>-131.17640104681726</v>
      </c>
      <c r="Z790" s="31">
        <f t="shared" si="451"/>
        <v>-89.999984176498955</v>
      </c>
      <c r="AA790" s="31">
        <f t="shared" si="452"/>
        <v>100.1998380725627</v>
      </c>
      <c r="AB790" s="31">
        <f t="shared" si="453"/>
        <v>-89.999440073878176</v>
      </c>
      <c r="AC790" s="31">
        <f t="shared" si="454"/>
        <v>65.832967612429144</v>
      </c>
      <c r="AD790" s="31">
        <f t="shared" si="455"/>
        <v>89.970726525613742</v>
      </c>
      <c r="AE790" s="31">
        <f t="shared" si="456"/>
        <v>34.423928421295471</v>
      </c>
      <c r="AF790" s="31">
        <f t="shared" si="457"/>
        <v>-90.02869772476339</v>
      </c>
      <c r="AG790" s="31">
        <f t="shared" si="480"/>
        <v>92.110410468749379</v>
      </c>
      <c r="AH790" s="31">
        <f t="shared" si="458"/>
        <v>-200.42530222795162</v>
      </c>
      <c r="AI790" s="31">
        <f t="shared" si="459"/>
        <v>-89.999999994544211</v>
      </c>
      <c r="AJ790" s="31">
        <f t="shared" si="460"/>
        <v>124.40945465629599</v>
      </c>
      <c r="AK790" s="31">
        <f t="shared" si="461"/>
        <v>89.999965513438141</v>
      </c>
      <c r="AL790" s="32">
        <f t="shared" si="462"/>
        <v>-93.951879752435886</v>
      </c>
      <c r="AM790" s="31">
        <f t="shared" si="463"/>
        <v>-89.998850447937926</v>
      </c>
      <c r="AN790" s="31">
        <f t="shared" si="464"/>
        <v>-77.857316855342134</v>
      </c>
      <c r="AO790" s="31">
        <f t="shared" si="465"/>
        <v>-89.998884929043996</v>
      </c>
      <c r="AP790" s="30">
        <f t="shared" si="481"/>
        <v>23.609121289162623</v>
      </c>
      <c r="AQ790" s="30">
        <f t="shared" si="482"/>
        <v>-26.68237036067254</v>
      </c>
      <c r="AR790" s="31">
        <f t="shared" si="466"/>
        <v>-46.506637505556583</v>
      </c>
      <c r="AS790" s="33">
        <f t="shared" si="467"/>
        <v>-180.02758265380737</v>
      </c>
      <c r="AT790" s="31">
        <f t="shared" si="468"/>
        <v>17.286296744638385</v>
      </c>
      <c r="AU790" s="31">
        <f t="shared" si="469"/>
        <v>82.144583157312184</v>
      </c>
      <c r="AV790" s="32">
        <f t="shared" si="470"/>
        <v>-0.46406405148383156</v>
      </c>
      <c r="AW790" s="31">
        <f t="shared" si="471"/>
        <v>-18.562887851348723</v>
      </c>
      <c r="AX790" s="34">
        <f t="shared" si="472"/>
        <v>16.822232693154554</v>
      </c>
      <c r="AY790" s="35">
        <f t="shared" si="473"/>
        <v>63.581695305963464</v>
      </c>
      <c r="AZ790" s="10">
        <f t="shared" si="474"/>
        <v>-29.684404812402029</v>
      </c>
      <c r="BA790" s="10">
        <f t="shared" si="475"/>
        <v>-116.44588734784391</v>
      </c>
      <c r="BB790" s="10">
        <f t="shared" si="476"/>
        <v>63.554112652156093</v>
      </c>
      <c r="BC790" s="37"/>
      <c r="BD790" s="46">
        <f t="shared" si="477"/>
        <v>-30</v>
      </c>
      <c r="BE790" s="46">
        <f t="shared" si="478"/>
        <v>-116</v>
      </c>
      <c r="BF790" s="46">
        <f t="shared" si="479"/>
        <v>64</v>
      </c>
    </row>
    <row r="791" spans="22:58" x14ac:dyDescent="0.2">
      <c r="V791" s="29">
        <v>8.8700000000001307</v>
      </c>
      <c r="W791" s="38">
        <f t="shared" si="449"/>
        <v>7413102413.0114174</v>
      </c>
      <c r="X791" s="30">
        <f t="shared" si="483"/>
        <v>-0.43247621687911453</v>
      </c>
      <c r="Y791" s="31">
        <f t="shared" si="450"/>
        <v>-131.37640104681725</v>
      </c>
      <c r="Z791" s="31">
        <f t="shared" si="451"/>
        <v>-89.999984536685815</v>
      </c>
      <c r="AA791" s="31">
        <f t="shared" si="452"/>
        <v>100.39983807254403</v>
      </c>
      <c r="AB791" s="31">
        <f t="shared" si="453"/>
        <v>-89.999452819352783</v>
      </c>
      <c r="AC791" s="31">
        <f t="shared" si="454"/>
        <v>66.032967561405485</v>
      </c>
      <c r="AD791" s="31">
        <f t="shared" si="455"/>
        <v>89.97139287113103</v>
      </c>
      <c r="AE791" s="31">
        <f t="shared" si="456"/>
        <v>34.623928370253154</v>
      </c>
      <c r="AF791" s="31">
        <f t="shared" si="457"/>
        <v>-90.028044484907554</v>
      </c>
      <c r="AG791" s="31">
        <f t="shared" si="480"/>
        <v>92.110410468749379</v>
      </c>
      <c r="AH791" s="31">
        <f t="shared" si="458"/>
        <v>-200.62530222795164</v>
      </c>
      <c r="AI791" s="31">
        <f t="shared" si="459"/>
        <v>-89.9999999946684</v>
      </c>
      <c r="AJ791" s="31">
        <f t="shared" si="460"/>
        <v>124.60945465629592</v>
      </c>
      <c r="AK791" s="31">
        <f t="shared" si="461"/>
        <v>89.999966298448129</v>
      </c>
      <c r="AL791" s="32">
        <f t="shared" si="462"/>
        <v>-94.151879752357218</v>
      </c>
      <c r="AM791" s="31">
        <f t="shared" si="463"/>
        <v>-89.998876614937515</v>
      </c>
      <c r="AN791" s="31">
        <f t="shared" si="464"/>
        <v>-78.057316855263551</v>
      </c>
      <c r="AO791" s="31">
        <f t="shared" si="465"/>
        <v>-89.998910311157786</v>
      </c>
      <c r="AP791" s="30">
        <f t="shared" si="481"/>
        <v>23.609121289162623</v>
      </c>
      <c r="AQ791" s="30">
        <f t="shared" si="482"/>
        <v>-26.68237036067254</v>
      </c>
      <c r="AR791" s="31">
        <f t="shared" si="466"/>
        <v>-46.506637556520317</v>
      </c>
      <c r="AS791" s="33">
        <f t="shared" si="467"/>
        <v>-180.02695479606535</v>
      </c>
      <c r="AT791" s="31">
        <f t="shared" si="468"/>
        <v>17.482643983092146</v>
      </c>
      <c r="AU791" s="31">
        <f t="shared" si="469"/>
        <v>82.321236472248358</v>
      </c>
      <c r="AV791" s="32">
        <f t="shared" si="470"/>
        <v>-0.48475737761090232</v>
      </c>
      <c r="AW791" s="31">
        <f t="shared" si="471"/>
        <v>-18.964689866009714</v>
      </c>
      <c r="AX791" s="34">
        <f t="shared" si="472"/>
        <v>16.997886605481245</v>
      </c>
      <c r="AY791" s="35">
        <f t="shared" si="473"/>
        <v>63.356546606238645</v>
      </c>
      <c r="AZ791" s="10">
        <f t="shared" si="474"/>
        <v>-29.508750951039072</v>
      </c>
      <c r="BA791" s="10">
        <f t="shared" si="475"/>
        <v>-116.6704081898267</v>
      </c>
      <c r="BB791" s="10">
        <f t="shared" si="476"/>
        <v>63.329591810173298</v>
      </c>
      <c r="BC791" s="37"/>
      <c r="BD791" s="46">
        <f t="shared" si="477"/>
        <v>-30</v>
      </c>
      <c r="BE791" s="46">
        <f t="shared" si="478"/>
        <v>-117</v>
      </c>
      <c r="BF791" s="46">
        <f t="shared" si="479"/>
        <v>63</v>
      </c>
    </row>
    <row r="792" spans="22:58" x14ac:dyDescent="0.2">
      <c r="V792" s="29">
        <v>8.8800000000001305</v>
      </c>
      <c r="W792" s="36">
        <f t="shared" si="449"/>
        <v>7585775750.2941322</v>
      </c>
      <c r="X792" s="30">
        <f t="shared" si="483"/>
        <v>-0.43247621687911453</v>
      </c>
      <c r="Y792" s="31">
        <f t="shared" si="450"/>
        <v>-131.57640104681724</v>
      </c>
      <c r="Z792" s="31">
        <f t="shared" si="451"/>
        <v>-89.999984888673822</v>
      </c>
      <c r="AA792" s="31">
        <f t="shared" si="452"/>
        <v>100.59983807252621</v>
      </c>
      <c r="AB792" s="31">
        <f t="shared" si="453"/>
        <v>-89.999465274704946</v>
      </c>
      <c r="AC792" s="31">
        <f t="shared" si="454"/>
        <v>66.232967512678272</v>
      </c>
      <c r="AD792" s="31">
        <f t="shared" si="455"/>
        <v>89.972044048780006</v>
      </c>
      <c r="AE792" s="31">
        <f t="shared" si="456"/>
        <v>34.823928321508134</v>
      </c>
      <c r="AF792" s="31">
        <f t="shared" si="457"/>
        <v>-90.027406114598747</v>
      </c>
      <c r="AG792" s="31">
        <f t="shared" si="480"/>
        <v>92.110410468749379</v>
      </c>
      <c r="AH792" s="31">
        <f t="shared" si="458"/>
        <v>-200.82530222795162</v>
      </c>
      <c r="AI792" s="31">
        <f t="shared" si="459"/>
        <v>-89.999999994789761</v>
      </c>
      <c r="AJ792" s="31">
        <f t="shared" si="460"/>
        <v>124.80945465629586</v>
      </c>
      <c r="AK792" s="31">
        <f t="shared" si="461"/>
        <v>89.999967065589104</v>
      </c>
      <c r="AL792" s="32">
        <f t="shared" si="462"/>
        <v>-94.351879752282059</v>
      </c>
      <c r="AM792" s="31">
        <f t="shared" si="463"/>
        <v>-89.998902186303468</v>
      </c>
      <c r="AN792" s="31">
        <f t="shared" si="464"/>
        <v>-78.257316855188449</v>
      </c>
      <c r="AO792" s="31">
        <f t="shared" si="465"/>
        <v>-89.998935115504125</v>
      </c>
      <c r="AP792" s="30">
        <f t="shared" si="481"/>
        <v>23.609121289162623</v>
      </c>
      <c r="AQ792" s="30">
        <f t="shared" si="482"/>
        <v>-26.68237036067254</v>
      </c>
      <c r="AR792" s="31">
        <f t="shared" si="466"/>
        <v>-46.506637605190235</v>
      </c>
      <c r="AS792" s="33">
        <f t="shared" si="467"/>
        <v>-180.02634123010287</v>
      </c>
      <c r="AT792" s="31">
        <f t="shared" si="468"/>
        <v>17.679152752592721</v>
      </c>
      <c r="AU792" s="31">
        <f t="shared" si="469"/>
        <v>82.494010700281891</v>
      </c>
      <c r="AV792" s="32">
        <f t="shared" si="470"/>
        <v>-0.5063207871004618</v>
      </c>
      <c r="AW792" s="31">
        <f t="shared" si="471"/>
        <v>-19.373855740162519</v>
      </c>
      <c r="AX792" s="34">
        <f t="shared" si="472"/>
        <v>17.172831965492257</v>
      </c>
      <c r="AY792" s="35">
        <f t="shared" si="473"/>
        <v>63.120154960119372</v>
      </c>
      <c r="AZ792" s="10">
        <f t="shared" si="474"/>
        <v>-29.333805639697978</v>
      </c>
      <c r="BA792" s="10">
        <f t="shared" si="475"/>
        <v>-116.90618626998349</v>
      </c>
      <c r="BB792" s="10">
        <f t="shared" si="476"/>
        <v>63.093813730016507</v>
      </c>
      <c r="BC792" s="48"/>
      <c r="BD792" s="46">
        <f t="shared" si="477"/>
        <v>-29</v>
      </c>
      <c r="BE792" s="46">
        <f t="shared" si="478"/>
        <v>-117</v>
      </c>
      <c r="BF792" s="46">
        <f t="shared" si="479"/>
        <v>63</v>
      </c>
    </row>
    <row r="793" spans="22:58" x14ac:dyDescent="0.2">
      <c r="V793" s="29">
        <v>8.8900000000001302</v>
      </c>
      <c r="W793" s="38">
        <f t="shared" si="449"/>
        <v>7762471166.2892637</v>
      </c>
      <c r="X793" s="30">
        <f t="shared" si="483"/>
        <v>-0.43247621687911453</v>
      </c>
      <c r="Y793" s="31">
        <f t="shared" si="450"/>
        <v>-131.77640104681723</v>
      </c>
      <c r="Z793" s="31">
        <f t="shared" si="451"/>
        <v>-89.999985232649607</v>
      </c>
      <c r="AA793" s="31">
        <f t="shared" si="452"/>
        <v>100.79983807250917</v>
      </c>
      <c r="AB793" s="31">
        <f t="shared" si="453"/>
        <v>-89.999477446538691</v>
      </c>
      <c r="AC793" s="31">
        <f t="shared" si="454"/>
        <v>66.432967466144135</v>
      </c>
      <c r="AD793" s="31">
        <f t="shared" si="455"/>
        <v>89.97268040382302</v>
      </c>
      <c r="AE793" s="31">
        <f t="shared" si="456"/>
        <v>35.023928274956972</v>
      </c>
      <c r="AF793" s="31">
        <f t="shared" si="457"/>
        <v>-90.026782275365278</v>
      </c>
      <c r="AG793" s="31">
        <f t="shared" si="480"/>
        <v>92.110410468749379</v>
      </c>
      <c r="AH793" s="31">
        <f t="shared" si="458"/>
        <v>-201.02530222795164</v>
      </c>
      <c r="AI793" s="31">
        <f t="shared" si="459"/>
        <v>-89.999999994908364</v>
      </c>
      <c r="AJ793" s="31">
        <f t="shared" si="460"/>
        <v>125.00945465629579</v>
      </c>
      <c r="AK793" s="31">
        <f t="shared" si="461"/>
        <v>89.999967815267823</v>
      </c>
      <c r="AL793" s="32">
        <f t="shared" si="462"/>
        <v>-94.551879752210311</v>
      </c>
      <c r="AM793" s="31">
        <f t="shared" si="463"/>
        <v>-89.998927175594062</v>
      </c>
      <c r="AN793" s="31">
        <f t="shared" si="464"/>
        <v>-78.457316855116787</v>
      </c>
      <c r="AO793" s="31">
        <f t="shared" si="465"/>
        <v>-89.998959355234604</v>
      </c>
      <c r="AP793" s="30">
        <f t="shared" si="481"/>
        <v>23.609121289162623</v>
      </c>
      <c r="AQ793" s="30">
        <f t="shared" si="482"/>
        <v>-26.68237036067254</v>
      </c>
      <c r="AR793" s="31">
        <f t="shared" si="466"/>
        <v>-46.506637651669735</v>
      </c>
      <c r="AS793" s="33">
        <f t="shared" si="467"/>
        <v>-180.0257416305999</v>
      </c>
      <c r="AT793" s="31">
        <f t="shared" si="468"/>
        <v>17.875816031386094</v>
      </c>
      <c r="AU793" s="31">
        <f t="shared" si="469"/>
        <v>82.662984873500079</v>
      </c>
      <c r="AV793" s="32">
        <f t="shared" si="470"/>
        <v>-0.52878627976413084</v>
      </c>
      <c r="AW793" s="31">
        <f t="shared" si="471"/>
        <v>-19.790435432376125</v>
      </c>
      <c r="AX793" s="34">
        <f t="shared" si="472"/>
        <v>17.347029751621964</v>
      </c>
      <c r="AY793" s="35">
        <f t="shared" si="473"/>
        <v>62.872549441123951</v>
      </c>
      <c r="AZ793" s="10">
        <f t="shared" si="474"/>
        <v>-29.159607900047771</v>
      </c>
      <c r="BA793" s="10">
        <f t="shared" si="475"/>
        <v>-117.15319218947594</v>
      </c>
      <c r="BB793" s="10">
        <f t="shared" si="476"/>
        <v>62.846807810524055</v>
      </c>
      <c r="BC793" s="37"/>
      <c r="BD793" s="46">
        <f t="shared" si="477"/>
        <v>-29</v>
      </c>
      <c r="BE793" s="46">
        <f t="shared" si="478"/>
        <v>-117</v>
      </c>
      <c r="BF793" s="46">
        <f t="shared" si="479"/>
        <v>63</v>
      </c>
    </row>
    <row r="794" spans="22:58" x14ac:dyDescent="0.2">
      <c r="V794" s="29">
        <v>8.90000000000013</v>
      </c>
      <c r="W794" s="38">
        <f t="shared" si="449"/>
        <v>7943282347.2452154</v>
      </c>
      <c r="X794" s="30">
        <f t="shared" si="483"/>
        <v>-0.43247621687911453</v>
      </c>
      <c r="Y794" s="31">
        <f t="shared" si="450"/>
        <v>-131.97640104681722</v>
      </c>
      <c r="Z794" s="31">
        <f t="shared" si="451"/>
        <v>-89.999985568795537</v>
      </c>
      <c r="AA794" s="31">
        <f t="shared" si="452"/>
        <v>100.99983807249291</v>
      </c>
      <c r="AB794" s="31">
        <f t="shared" si="453"/>
        <v>-89.999489341307665</v>
      </c>
      <c r="AC794" s="31">
        <f t="shared" si="454"/>
        <v>66.632967421704379</v>
      </c>
      <c r="AD794" s="31">
        <f t="shared" si="455"/>
        <v>89.973302273663307</v>
      </c>
      <c r="AE794" s="31">
        <f t="shared" si="456"/>
        <v>35.22392823050096</v>
      </c>
      <c r="AF794" s="31">
        <f t="shared" si="457"/>
        <v>-90.026172636439895</v>
      </c>
      <c r="AG794" s="31">
        <f t="shared" si="480"/>
        <v>92.110410468749379</v>
      </c>
      <c r="AH794" s="31">
        <f t="shared" si="458"/>
        <v>-201.22530222795163</v>
      </c>
      <c r="AI794" s="31">
        <f t="shared" si="459"/>
        <v>-89.999999995024268</v>
      </c>
      <c r="AJ794" s="31">
        <f t="shared" si="460"/>
        <v>125.20945465629573</v>
      </c>
      <c r="AK794" s="31">
        <f t="shared" si="461"/>
        <v>89.999968547881764</v>
      </c>
      <c r="AL794" s="32">
        <f t="shared" si="462"/>
        <v>-94.751879752141775</v>
      </c>
      <c r="AM794" s="31">
        <f t="shared" si="463"/>
        <v>-89.998951596058959</v>
      </c>
      <c r="AN794" s="31">
        <f t="shared" si="464"/>
        <v>-78.657316855048293</v>
      </c>
      <c r="AO794" s="31">
        <f t="shared" si="465"/>
        <v>-89.998983043201463</v>
      </c>
      <c r="AP794" s="30">
        <f t="shared" si="481"/>
        <v>23.609121289162623</v>
      </c>
      <c r="AQ794" s="30">
        <f t="shared" si="482"/>
        <v>-26.68237036067254</v>
      </c>
      <c r="AR794" s="31">
        <f t="shared" si="466"/>
        <v>-46.506637696057254</v>
      </c>
      <c r="AS794" s="33">
        <f t="shared" si="467"/>
        <v>-180.02515567964136</v>
      </c>
      <c r="AT794" s="31">
        <f t="shared" si="468"/>
        <v>18.072627092433176</v>
      </c>
      <c r="AU794" s="31">
        <f t="shared" si="469"/>
        <v>82.828236820754512</v>
      </c>
      <c r="AV794" s="32">
        <f t="shared" si="470"/>
        <v>-0.55218664376423121</v>
      </c>
      <c r="AW794" s="31">
        <f t="shared" si="471"/>
        <v>-20.214473591239816</v>
      </c>
      <c r="AX794" s="34">
        <f t="shared" si="472"/>
        <v>17.520440448668946</v>
      </c>
      <c r="AY794" s="35">
        <f t="shared" si="473"/>
        <v>62.613763229514696</v>
      </c>
      <c r="AZ794" s="10">
        <f t="shared" si="474"/>
        <v>-28.986197247388308</v>
      </c>
      <c r="BA794" s="10">
        <f t="shared" si="475"/>
        <v>-117.41139245012667</v>
      </c>
      <c r="BB794" s="10">
        <f t="shared" si="476"/>
        <v>62.588607549873331</v>
      </c>
      <c r="BC794" s="37"/>
      <c r="BD794" s="46">
        <f t="shared" si="477"/>
        <v>-29</v>
      </c>
      <c r="BE794" s="46">
        <f t="shared" si="478"/>
        <v>-117</v>
      </c>
      <c r="BF794" s="46">
        <f t="shared" si="479"/>
        <v>63</v>
      </c>
    </row>
    <row r="795" spans="22:58" x14ac:dyDescent="0.2">
      <c r="V795" s="29">
        <v>8.9100000000001298</v>
      </c>
      <c r="W795" s="36">
        <f t="shared" si="449"/>
        <v>8128305161.6434479</v>
      </c>
      <c r="X795" s="30">
        <f t="shared" si="483"/>
        <v>-0.43247621687911453</v>
      </c>
      <c r="Y795" s="31">
        <f t="shared" si="450"/>
        <v>-132.17640104681718</v>
      </c>
      <c r="Z795" s="31">
        <f t="shared" si="451"/>
        <v>-89.999985897289847</v>
      </c>
      <c r="AA795" s="31">
        <f t="shared" si="452"/>
        <v>101.19983807247738</v>
      </c>
      <c r="AB795" s="31">
        <f t="shared" si="453"/>
        <v>-89.999500965318646</v>
      </c>
      <c r="AC795" s="31">
        <f t="shared" si="454"/>
        <v>66.832967379264744</v>
      </c>
      <c r="AD795" s="31">
        <f t="shared" si="455"/>
        <v>89.973909988023905</v>
      </c>
      <c r="AE795" s="31">
        <f t="shared" si="456"/>
        <v>35.423928188045835</v>
      </c>
      <c r="AF795" s="31">
        <f t="shared" si="457"/>
        <v>-90.025576874584573</v>
      </c>
      <c r="AG795" s="31">
        <f t="shared" si="480"/>
        <v>92.110410468749379</v>
      </c>
      <c r="AH795" s="31">
        <f t="shared" si="458"/>
        <v>-201.42530222795162</v>
      </c>
      <c r="AI795" s="31">
        <f t="shared" si="459"/>
        <v>-89.999999995137529</v>
      </c>
      <c r="AJ795" s="31">
        <f t="shared" si="460"/>
        <v>125.40945465629568</v>
      </c>
      <c r="AK795" s="31">
        <f t="shared" si="461"/>
        <v>89.999969263819381</v>
      </c>
      <c r="AL795" s="32">
        <f t="shared" si="462"/>
        <v>-94.951879752076337</v>
      </c>
      <c r="AM795" s="31">
        <f t="shared" si="463"/>
        <v>-89.998975460646221</v>
      </c>
      <c r="AN795" s="31">
        <f t="shared" si="464"/>
        <v>-78.857316854982898</v>
      </c>
      <c r="AO795" s="31">
        <f t="shared" si="465"/>
        <v>-89.999006191964369</v>
      </c>
      <c r="AP795" s="30">
        <f t="shared" si="481"/>
        <v>23.609121289162623</v>
      </c>
      <c r="AQ795" s="30">
        <f t="shared" si="482"/>
        <v>-26.68237036067254</v>
      </c>
      <c r="AR795" s="31">
        <f t="shared" si="466"/>
        <v>-46.506637738446983</v>
      </c>
      <c r="AS795" s="33">
        <f t="shared" si="467"/>
        <v>-180.02458306654893</v>
      </c>
      <c r="AT795" s="31">
        <f t="shared" si="468"/>
        <v>18.26957949195338</v>
      </c>
      <c r="AU795" s="31">
        <f t="shared" si="469"/>
        <v>82.989843157695177</v>
      </c>
      <c r="AV795" s="32">
        <f t="shared" si="470"/>
        <v>-0.57655544190922292</v>
      </c>
      <c r="AW795" s="31">
        <f t="shared" si="471"/>
        <v>-20.646009185651589</v>
      </c>
      <c r="AX795" s="34">
        <f t="shared" si="472"/>
        <v>17.693024050044158</v>
      </c>
      <c r="AY795" s="35">
        <f t="shared" si="473"/>
        <v>62.343833972043583</v>
      </c>
      <c r="AZ795" s="10">
        <f t="shared" si="474"/>
        <v>-28.813613688402825</v>
      </c>
      <c r="BA795" s="10">
        <f t="shared" si="475"/>
        <v>-117.68074909450534</v>
      </c>
      <c r="BB795" s="10">
        <f t="shared" si="476"/>
        <v>62.319250905494656</v>
      </c>
      <c r="BC795" s="48"/>
      <c r="BD795" s="46">
        <f t="shared" si="477"/>
        <v>-29</v>
      </c>
      <c r="BE795" s="46">
        <f t="shared" si="478"/>
        <v>-118</v>
      </c>
      <c r="BF795" s="46">
        <f t="shared" si="479"/>
        <v>62</v>
      </c>
    </row>
    <row r="796" spans="22:58" x14ac:dyDescent="0.2">
      <c r="V796" s="29">
        <v>8.9200000000001296</v>
      </c>
      <c r="W796" s="38">
        <f t="shared" si="449"/>
        <v>8317637711.0292225</v>
      </c>
      <c r="X796" s="30">
        <f t="shared" si="483"/>
        <v>-0.43247621687911453</v>
      </c>
      <c r="Y796" s="31">
        <f t="shared" si="450"/>
        <v>-132.37640104681719</v>
      </c>
      <c r="Z796" s="31">
        <f t="shared" si="451"/>
        <v>-89.999986218306731</v>
      </c>
      <c r="AA796" s="31">
        <f t="shared" si="452"/>
        <v>101.39983807246256</v>
      </c>
      <c r="AB796" s="31">
        <f t="shared" si="453"/>
        <v>-89.999512324734823</v>
      </c>
      <c r="AC796" s="31">
        <f t="shared" si="454"/>
        <v>67.032967338735205</v>
      </c>
      <c r="AD796" s="31">
        <f t="shared" si="455"/>
        <v>89.974503869122458</v>
      </c>
      <c r="AE796" s="31">
        <f t="shared" si="456"/>
        <v>35.623928147501459</v>
      </c>
      <c r="AF796" s="31">
        <f t="shared" si="457"/>
        <v>-90.02499467391911</v>
      </c>
      <c r="AG796" s="31">
        <f t="shared" si="480"/>
        <v>92.110410468749379</v>
      </c>
      <c r="AH796" s="31">
        <f t="shared" si="458"/>
        <v>-201.62530222795164</v>
      </c>
      <c r="AI796" s="31">
        <f t="shared" si="459"/>
        <v>-89.999999995248217</v>
      </c>
      <c r="AJ796" s="31">
        <f t="shared" si="460"/>
        <v>125.60945465629561</v>
      </c>
      <c r="AK796" s="31">
        <f t="shared" si="461"/>
        <v>89.999969963460273</v>
      </c>
      <c r="AL796" s="32">
        <f t="shared" si="462"/>
        <v>-95.151879752013826</v>
      </c>
      <c r="AM796" s="31">
        <f t="shared" si="463"/>
        <v>-89.998998782009139</v>
      </c>
      <c r="AN796" s="31">
        <f t="shared" si="464"/>
        <v>-79.057316854920472</v>
      </c>
      <c r="AO796" s="31">
        <f t="shared" si="465"/>
        <v>-89.999028813797082</v>
      </c>
      <c r="AP796" s="30">
        <f t="shared" si="481"/>
        <v>23.609121289162623</v>
      </c>
      <c r="AQ796" s="30">
        <f t="shared" si="482"/>
        <v>-26.68237036067254</v>
      </c>
      <c r="AR796" s="31">
        <f t="shared" si="466"/>
        <v>-46.506637778928933</v>
      </c>
      <c r="AS796" s="33">
        <f t="shared" si="467"/>
        <v>-180.02402348771619</v>
      </c>
      <c r="AT796" s="31">
        <f t="shared" si="468"/>
        <v>18.466667058333268</v>
      </c>
      <c r="AU796" s="31">
        <f t="shared" si="469"/>
        <v>83.147879279272445</v>
      </c>
      <c r="AV796" s="32">
        <f t="shared" si="470"/>
        <v>-0.60192699454958798</v>
      </c>
      <c r="AW796" s="31">
        <f t="shared" si="471"/>
        <v>-21.085075127636951</v>
      </c>
      <c r="AX796" s="34">
        <f t="shared" si="472"/>
        <v>17.864740063783682</v>
      </c>
      <c r="AY796" s="35">
        <f t="shared" si="473"/>
        <v>62.06280415163549</v>
      </c>
      <c r="AZ796" s="10">
        <f t="shared" si="474"/>
        <v>-28.641897715145252</v>
      </c>
      <c r="BA796" s="10">
        <f t="shared" si="475"/>
        <v>-117.9612193360807</v>
      </c>
      <c r="BB796" s="10">
        <f t="shared" si="476"/>
        <v>62.038780663919297</v>
      </c>
      <c r="BC796" s="37"/>
      <c r="BD796" s="46">
        <f t="shared" si="477"/>
        <v>-29</v>
      </c>
      <c r="BE796" s="46">
        <f t="shared" si="478"/>
        <v>-118</v>
      </c>
      <c r="BF796" s="46">
        <f t="shared" si="479"/>
        <v>62</v>
      </c>
    </row>
    <row r="797" spans="22:58" x14ac:dyDescent="0.2">
      <c r="V797" s="29">
        <v>8.9300000000001294</v>
      </c>
      <c r="W797" s="38">
        <f t="shared" si="449"/>
        <v>8511380382.0263042</v>
      </c>
      <c r="X797" s="30">
        <f t="shared" si="483"/>
        <v>-0.43247621687911453</v>
      </c>
      <c r="Y797" s="31">
        <f t="shared" si="450"/>
        <v>-132.57640104681715</v>
      </c>
      <c r="Z797" s="31">
        <f t="shared" si="451"/>
        <v>-89.999986532016365</v>
      </c>
      <c r="AA797" s="31">
        <f t="shared" si="452"/>
        <v>101.59983807244836</v>
      </c>
      <c r="AB797" s="31">
        <f t="shared" si="453"/>
        <v>-89.999523425579127</v>
      </c>
      <c r="AC797" s="31">
        <f t="shared" si="454"/>
        <v>67.23296730002977</v>
      </c>
      <c r="AD797" s="31">
        <f t="shared" si="455"/>
        <v>89.975084231842089</v>
      </c>
      <c r="AE797" s="31">
        <f t="shared" si="456"/>
        <v>35.823928108781871</v>
      </c>
      <c r="AF797" s="31">
        <f t="shared" si="457"/>
        <v>-90.024425725753389</v>
      </c>
      <c r="AG797" s="31">
        <f t="shared" si="480"/>
        <v>92.110410468749379</v>
      </c>
      <c r="AH797" s="31">
        <f t="shared" si="458"/>
        <v>-201.82530222795157</v>
      </c>
      <c r="AI797" s="31">
        <f t="shared" si="459"/>
        <v>-89.999999995356376</v>
      </c>
      <c r="AJ797" s="31">
        <f t="shared" si="460"/>
        <v>125.80945465629553</v>
      </c>
      <c r="AK797" s="31">
        <f t="shared" si="461"/>
        <v>89.999970647175388</v>
      </c>
      <c r="AL797" s="32">
        <f t="shared" si="462"/>
        <v>-95.351879751954115</v>
      </c>
      <c r="AM797" s="31">
        <f t="shared" si="463"/>
        <v>-89.999021572513044</v>
      </c>
      <c r="AN797" s="31">
        <f t="shared" si="464"/>
        <v>-79.257316854860775</v>
      </c>
      <c r="AO797" s="31">
        <f t="shared" si="465"/>
        <v>-89.999050920694032</v>
      </c>
      <c r="AP797" s="30">
        <f t="shared" si="481"/>
        <v>23.609121289162623</v>
      </c>
      <c r="AQ797" s="30">
        <f t="shared" si="482"/>
        <v>-26.68237036067254</v>
      </c>
      <c r="AR797" s="31">
        <f t="shared" si="466"/>
        <v>-46.506637817588825</v>
      </c>
      <c r="AS797" s="33">
        <f t="shared" si="467"/>
        <v>-180.02347664644742</v>
      </c>
      <c r="AT797" s="31">
        <f t="shared" si="468"/>
        <v>18.663883881395954</v>
      </c>
      <c r="AU797" s="31">
        <f t="shared" si="469"/>
        <v>83.302419354527004</v>
      </c>
      <c r="AV797" s="32">
        <f t="shared" si="470"/>
        <v>-0.62833635887000328</v>
      </c>
      <c r="AW797" s="31">
        <f t="shared" si="471"/>
        <v>-21.531697888864045</v>
      </c>
      <c r="AX797" s="34">
        <f t="shared" si="472"/>
        <v>18.035547522525949</v>
      </c>
      <c r="AY797" s="35">
        <f t="shared" si="473"/>
        <v>61.770721465662959</v>
      </c>
      <c r="AZ797" s="10">
        <f t="shared" si="474"/>
        <v>-28.471090295062876</v>
      </c>
      <c r="BA797" s="10">
        <f t="shared" si="475"/>
        <v>-118.25275518078446</v>
      </c>
      <c r="BB797" s="10">
        <f t="shared" si="476"/>
        <v>61.747244819215538</v>
      </c>
      <c r="BC797" s="37"/>
      <c r="BD797" s="46">
        <f t="shared" si="477"/>
        <v>-28</v>
      </c>
      <c r="BE797" s="46">
        <f t="shared" si="478"/>
        <v>-118</v>
      </c>
      <c r="BF797" s="46">
        <f t="shared" si="479"/>
        <v>62</v>
      </c>
    </row>
    <row r="798" spans="22:58" x14ac:dyDescent="0.2">
      <c r="V798" s="29">
        <v>8.9400000000001292</v>
      </c>
      <c r="W798" s="36">
        <f t="shared" si="449"/>
        <v>8709635899.5634041</v>
      </c>
      <c r="X798" s="30">
        <f t="shared" si="483"/>
        <v>-0.43247621687911453</v>
      </c>
      <c r="Y798" s="31">
        <f t="shared" si="450"/>
        <v>-132.77640104681711</v>
      </c>
      <c r="Z798" s="31">
        <f t="shared" si="451"/>
        <v>-89.999986838585102</v>
      </c>
      <c r="AA798" s="31">
        <f t="shared" si="452"/>
        <v>101.79983807243485</v>
      </c>
      <c r="AB798" s="31">
        <f t="shared" si="453"/>
        <v>-89.999534273737382</v>
      </c>
      <c r="AC798" s="31">
        <f t="shared" si="454"/>
        <v>67.432967263066388</v>
      </c>
      <c r="AD798" s="31">
        <f t="shared" si="455"/>
        <v>89.97565138389831</v>
      </c>
      <c r="AE798" s="31">
        <f t="shared" si="456"/>
        <v>36.023928071805017</v>
      </c>
      <c r="AF798" s="31">
        <f t="shared" si="457"/>
        <v>-90.023869728424188</v>
      </c>
      <c r="AG798" s="31">
        <f t="shared" si="480"/>
        <v>92.110410468749379</v>
      </c>
      <c r="AH798" s="31">
        <f t="shared" si="458"/>
        <v>-202.02530222795158</v>
      </c>
      <c r="AI798" s="31">
        <f t="shared" si="459"/>
        <v>-89.999999995462076</v>
      </c>
      <c r="AJ798" s="31">
        <f t="shared" si="460"/>
        <v>126.00945465629547</v>
      </c>
      <c r="AK798" s="31">
        <f t="shared" si="461"/>
        <v>89.999971315327258</v>
      </c>
      <c r="AL798" s="32">
        <f t="shared" si="462"/>
        <v>-95.551879751897104</v>
      </c>
      <c r="AM798" s="31">
        <f t="shared" si="463"/>
        <v>-89.99904384424174</v>
      </c>
      <c r="AN798" s="31">
        <f t="shared" si="464"/>
        <v>-79.457316854803835</v>
      </c>
      <c r="AO798" s="31">
        <f t="shared" si="465"/>
        <v>-89.999072524376558</v>
      </c>
      <c r="AP798" s="30">
        <f t="shared" si="481"/>
        <v>23.609121289162623</v>
      </c>
      <c r="AQ798" s="30">
        <f t="shared" si="482"/>
        <v>-26.68237036067254</v>
      </c>
      <c r="AR798" s="31">
        <f t="shared" si="466"/>
        <v>-46.506637854508739</v>
      </c>
      <c r="AS798" s="33">
        <f t="shared" si="467"/>
        <v>-180.02294225280076</v>
      </c>
      <c r="AT798" s="31">
        <f t="shared" si="468"/>
        <v>18.86122430202645</v>
      </c>
      <c r="AU798" s="31">
        <f t="shared" si="469"/>
        <v>83.453536323497858</v>
      </c>
      <c r="AV798" s="32">
        <f t="shared" si="470"/>
        <v>-0.65581930437804403</v>
      </c>
      <c r="AW798" s="31">
        <f t="shared" si="471"/>
        <v>-21.985897112177231</v>
      </c>
      <c r="AX798" s="34">
        <f t="shared" si="472"/>
        <v>18.205404997648404</v>
      </c>
      <c r="AY798" s="35">
        <f t="shared" si="473"/>
        <v>61.46763921132063</v>
      </c>
      <c r="AZ798" s="10">
        <f t="shared" si="474"/>
        <v>-28.301232856860334</v>
      </c>
      <c r="BA798" s="10">
        <f t="shared" si="475"/>
        <v>-118.55530304148013</v>
      </c>
      <c r="BB798" s="10">
        <f t="shared" si="476"/>
        <v>61.44469695851987</v>
      </c>
      <c r="BC798" s="48"/>
      <c r="BD798" s="46">
        <f t="shared" si="477"/>
        <v>-28</v>
      </c>
      <c r="BE798" s="46">
        <f t="shared" si="478"/>
        <v>-119</v>
      </c>
      <c r="BF798" s="46">
        <f t="shared" si="479"/>
        <v>61</v>
      </c>
    </row>
    <row r="799" spans="22:58" x14ac:dyDescent="0.2">
      <c r="V799" s="29">
        <v>8.9500000000001307</v>
      </c>
      <c r="W799" s="38">
        <f t="shared" si="449"/>
        <v>8912509381.3401451</v>
      </c>
      <c r="X799" s="30">
        <f t="shared" si="483"/>
        <v>-0.43247621687911453</v>
      </c>
      <c r="Y799" s="31">
        <f t="shared" si="450"/>
        <v>-132.97640104681716</v>
      </c>
      <c r="Z799" s="31">
        <f t="shared" si="451"/>
        <v>-89.999987138175484</v>
      </c>
      <c r="AA799" s="31">
        <f t="shared" si="452"/>
        <v>101.99983807242197</v>
      </c>
      <c r="AB799" s="31">
        <f t="shared" si="453"/>
        <v>-89.999544874961387</v>
      </c>
      <c r="AC799" s="31">
        <f t="shared" si="454"/>
        <v>67.63296722776667</v>
      </c>
      <c r="AD799" s="31">
        <f t="shared" si="455"/>
        <v>89.976205626002198</v>
      </c>
      <c r="AE799" s="31">
        <f t="shared" si="456"/>
        <v>36.223928036492367</v>
      </c>
      <c r="AF799" s="31">
        <f t="shared" si="457"/>
        <v>-90.023326387134674</v>
      </c>
      <c r="AG799" s="31">
        <f t="shared" si="480"/>
        <v>92.110410468749379</v>
      </c>
      <c r="AH799" s="31">
        <f t="shared" si="458"/>
        <v>-202.2253022279516</v>
      </c>
      <c r="AI799" s="31">
        <f t="shared" si="459"/>
        <v>-89.999999995565375</v>
      </c>
      <c r="AJ799" s="31">
        <f t="shared" si="460"/>
        <v>126.20945465629546</v>
      </c>
      <c r="AK799" s="31">
        <f t="shared" si="461"/>
        <v>89.999971968270117</v>
      </c>
      <c r="AL799" s="32">
        <f t="shared" si="462"/>
        <v>-95.751879751842708</v>
      </c>
      <c r="AM799" s="31">
        <f t="shared" si="463"/>
        <v>-89.999065609003992</v>
      </c>
      <c r="AN799" s="31">
        <f t="shared" si="464"/>
        <v>-79.657316854749467</v>
      </c>
      <c r="AO799" s="31">
        <f t="shared" si="465"/>
        <v>-89.99909363629925</v>
      </c>
      <c r="AP799" s="30">
        <f t="shared" si="481"/>
        <v>23.609121289162623</v>
      </c>
      <c r="AQ799" s="30">
        <f t="shared" si="482"/>
        <v>-26.68237036067254</v>
      </c>
      <c r="AR799" s="31">
        <f t="shared" si="466"/>
        <v>-46.506637889767021</v>
      </c>
      <c r="AS799" s="33">
        <f t="shared" si="467"/>
        <v>-180.02242002343394</v>
      </c>
      <c r="AT799" s="31">
        <f t="shared" si="468"/>
        <v>19.058682902146955</v>
      </c>
      <c r="AU799" s="31">
        <f t="shared" si="469"/>
        <v>83.60130189608762</v>
      </c>
      <c r="AV799" s="32">
        <f t="shared" si="470"/>
        <v>-0.68441228439626134</v>
      </c>
      <c r="AW799" s="31">
        <f t="shared" si="471"/>
        <v>-22.44768521963034</v>
      </c>
      <c r="AX799" s="34">
        <f t="shared" si="472"/>
        <v>18.374270617750692</v>
      </c>
      <c r="AY799" s="35">
        <f t="shared" si="473"/>
        <v>61.153616676457276</v>
      </c>
      <c r="AZ799" s="10">
        <f t="shared" si="474"/>
        <v>-28.132367272016328</v>
      </c>
      <c r="BA799" s="10">
        <f t="shared" si="475"/>
        <v>-118.86880334697666</v>
      </c>
      <c r="BB799" s="10">
        <f t="shared" si="476"/>
        <v>61.131196653023338</v>
      </c>
      <c r="BC799" s="37"/>
      <c r="BD799" s="46">
        <f t="shared" si="477"/>
        <v>-28</v>
      </c>
      <c r="BE799" s="46">
        <f t="shared" si="478"/>
        <v>-119</v>
      </c>
      <c r="BF799" s="46">
        <f t="shared" si="479"/>
        <v>61</v>
      </c>
    </row>
    <row r="800" spans="22:58" x14ac:dyDescent="0.2">
      <c r="V800" s="29">
        <v>8.9600000000001305</v>
      </c>
      <c r="W800" s="38">
        <f t="shared" si="449"/>
        <v>9120108393.5618477</v>
      </c>
      <c r="X800" s="30">
        <f t="shared" si="483"/>
        <v>-0.43247621687911453</v>
      </c>
      <c r="Y800" s="31">
        <f t="shared" si="450"/>
        <v>-133.17640104681712</v>
      </c>
      <c r="Z800" s="31">
        <f t="shared" si="451"/>
        <v>-89.999987430946348</v>
      </c>
      <c r="AA800" s="31">
        <f t="shared" si="452"/>
        <v>102.19983807240963</v>
      </c>
      <c r="AB800" s="31">
        <f t="shared" si="453"/>
        <v>-89.999555234872076</v>
      </c>
      <c r="AC800" s="31">
        <f t="shared" si="454"/>
        <v>67.832967194055669</v>
      </c>
      <c r="AD800" s="31">
        <f t="shared" si="455"/>
        <v>89.976747252019834</v>
      </c>
      <c r="AE800" s="31">
        <f t="shared" si="456"/>
        <v>36.423928002769074</v>
      </c>
      <c r="AF800" s="31">
        <f t="shared" si="457"/>
        <v>-90.022795413798576</v>
      </c>
      <c r="AG800" s="31">
        <f t="shared" si="480"/>
        <v>92.110410468749379</v>
      </c>
      <c r="AH800" s="31">
        <f t="shared" si="458"/>
        <v>-202.42530222795159</v>
      </c>
      <c r="AI800" s="31">
        <f t="shared" si="459"/>
        <v>-89.999999995666315</v>
      </c>
      <c r="AJ800" s="31">
        <f t="shared" si="460"/>
        <v>126.40945465629541</v>
      </c>
      <c r="AK800" s="31">
        <f t="shared" si="461"/>
        <v>89.999972606350198</v>
      </c>
      <c r="AL800" s="32">
        <f t="shared" si="462"/>
        <v>-95.951879751790713</v>
      </c>
      <c r="AM800" s="31">
        <f t="shared" si="463"/>
        <v>-89.999086878339767</v>
      </c>
      <c r="AN800" s="31">
        <f t="shared" si="464"/>
        <v>-79.857316854697515</v>
      </c>
      <c r="AO800" s="31">
        <f t="shared" si="465"/>
        <v>-89.999114267655884</v>
      </c>
      <c r="AP800" s="30">
        <f t="shared" si="481"/>
        <v>23.609121289162623</v>
      </c>
      <c r="AQ800" s="30">
        <f t="shared" si="482"/>
        <v>-26.68237036067254</v>
      </c>
      <c r="AR800" s="31">
        <f t="shared" si="466"/>
        <v>-46.506637923438362</v>
      </c>
      <c r="AS800" s="33">
        <f t="shared" si="467"/>
        <v>-180.02190968145447</v>
      </c>
      <c r="AT800" s="31">
        <f t="shared" si="468"/>
        <v>19.256254495036185</v>
      </c>
      <c r="AU800" s="31">
        <f t="shared" si="469"/>
        <v>83.745786552733719</v>
      </c>
      <c r="AV800" s="32">
        <f t="shared" si="470"/>
        <v>-0.71415240337379515</v>
      </c>
      <c r="AW800" s="31">
        <f t="shared" si="471"/>
        <v>-22.91706701866736</v>
      </c>
      <c r="AX800" s="34">
        <f t="shared" si="472"/>
        <v>18.54210209166239</v>
      </c>
      <c r="AY800" s="35">
        <f t="shared" si="473"/>
        <v>60.828719534066359</v>
      </c>
      <c r="AZ800" s="10">
        <f t="shared" si="474"/>
        <v>-27.964535831775972</v>
      </c>
      <c r="BA800" s="10">
        <f t="shared" si="475"/>
        <v>-119.19319014738812</v>
      </c>
      <c r="BB800" s="10">
        <f t="shared" si="476"/>
        <v>60.806809852611877</v>
      </c>
      <c r="BC800" s="37"/>
      <c r="BD800" s="46">
        <f t="shared" si="477"/>
        <v>-28</v>
      </c>
      <c r="BE800" s="46">
        <f t="shared" si="478"/>
        <v>-119</v>
      </c>
      <c r="BF800" s="46">
        <f t="shared" si="479"/>
        <v>61</v>
      </c>
    </row>
    <row r="801" spans="22:58" x14ac:dyDescent="0.2">
      <c r="V801" s="29">
        <v>8.9700000000001303</v>
      </c>
      <c r="W801" s="36">
        <f t="shared" si="449"/>
        <v>9332543007.9727249</v>
      </c>
      <c r="X801" s="30">
        <f t="shared" si="483"/>
        <v>-0.43247621687911453</v>
      </c>
      <c r="Y801" s="31">
        <f t="shared" si="450"/>
        <v>-133.37640104681714</v>
      </c>
      <c r="Z801" s="31">
        <f t="shared" si="451"/>
        <v>-89.999987717052946</v>
      </c>
      <c r="AA801" s="31">
        <f t="shared" si="452"/>
        <v>102.39983807239784</v>
      </c>
      <c r="AB801" s="31">
        <f t="shared" si="453"/>
        <v>-89.999565358962414</v>
      </c>
      <c r="AC801" s="31">
        <f t="shared" si="454"/>
        <v>68.032967161861905</v>
      </c>
      <c r="AD801" s="31">
        <f t="shared" si="455"/>
        <v>89.977276549128135</v>
      </c>
      <c r="AE801" s="31">
        <f t="shared" si="456"/>
        <v>36.6239279705635</v>
      </c>
      <c r="AF801" s="31">
        <f t="shared" si="457"/>
        <v>-90.022276526887225</v>
      </c>
      <c r="AG801" s="31">
        <f t="shared" si="480"/>
        <v>92.110410468749379</v>
      </c>
      <c r="AH801" s="31">
        <f t="shared" si="458"/>
        <v>-202.62530222795164</v>
      </c>
      <c r="AI801" s="31">
        <f t="shared" si="459"/>
        <v>-89.999999995764966</v>
      </c>
      <c r="AJ801" s="31">
        <f t="shared" si="460"/>
        <v>126.60945465629537</v>
      </c>
      <c r="AK801" s="31">
        <f t="shared" si="461"/>
        <v>89.999973229905791</v>
      </c>
      <c r="AL801" s="32">
        <f t="shared" si="462"/>
        <v>-96.151879751741077</v>
      </c>
      <c r="AM801" s="31">
        <f t="shared" si="463"/>
        <v>-89.99910766352636</v>
      </c>
      <c r="AN801" s="31">
        <f t="shared" si="464"/>
        <v>-80.057316854647965</v>
      </c>
      <c r="AO801" s="31">
        <f t="shared" si="465"/>
        <v>-89.999134429385535</v>
      </c>
      <c r="AP801" s="30">
        <f t="shared" si="481"/>
        <v>23.609121289162623</v>
      </c>
      <c r="AQ801" s="30">
        <f t="shared" si="482"/>
        <v>-26.68237036067254</v>
      </c>
      <c r="AR801" s="31">
        <f t="shared" si="466"/>
        <v>-46.506637955594385</v>
      </c>
      <c r="AS801" s="33">
        <f t="shared" si="467"/>
        <v>-180.02141095627275</v>
      </c>
      <c r="AT801" s="31">
        <f t="shared" si="468"/>
        <v>19.453934115986254</v>
      </c>
      <c r="AU801" s="31">
        <f t="shared" si="469"/>
        <v>83.887059546742719</v>
      </c>
      <c r="AV801" s="32">
        <f t="shared" si="470"/>
        <v>-0.74507737984550559</v>
      </c>
      <c r="AW801" s="31">
        <f t="shared" si="471"/>
        <v>-23.394039308264912</v>
      </c>
      <c r="AX801" s="34">
        <f t="shared" si="472"/>
        <v>18.708856736140749</v>
      </c>
      <c r="AY801" s="35">
        <f t="shared" si="473"/>
        <v>60.493020238477811</v>
      </c>
      <c r="AZ801" s="10">
        <f t="shared" si="474"/>
        <v>-27.797781219453636</v>
      </c>
      <c r="BA801" s="10">
        <f t="shared" si="475"/>
        <v>-119.52839071779493</v>
      </c>
      <c r="BB801" s="10">
        <f t="shared" si="476"/>
        <v>60.471609282205065</v>
      </c>
      <c r="BC801" s="48"/>
      <c r="BD801" s="46">
        <f t="shared" si="477"/>
        <v>-28</v>
      </c>
      <c r="BE801" s="46">
        <f t="shared" si="478"/>
        <v>-120</v>
      </c>
      <c r="BF801" s="46">
        <f t="shared" si="479"/>
        <v>60</v>
      </c>
    </row>
    <row r="802" spans="22:58" x14ac:dyDescent="0.2">
      <c r="V802" s="29">
        <v>8.9800000000001301</v>
      </c>
      <c r="W802" s="38">
        <f t="shared" si="449"/>
        <v>9549925860.2172394</v>
      </c>
      <c r="X802" s="30">
        <f t="shared" si="483"/>
        <v>-0.43247621687911453</v>
      </c>
      <c r="Y802" s="31">
        <f t="shared" si="450"/>
        <v>-133.57640104681713</v>
      </c>
      <c r="Z802" s="31">
        <f t="shared" si="451"/>
        <v>-89.999987996646951</v>
      </c>
      <c r="AA802" s="31">
        <f t="shared" si="452"/>
        <v>102.5998380723866</v>
      </c>
      <c r="AB802" s="31">
        <f t="shared" si="453"/>
        <v>-89.999575252600309</v>
      </c>
      <c r="AC802" s="31">
        <f t="shared" si="454"/>
        <v>68.232967131117107</v>
      </c>
      <c r="AD802" s="31">
        <f t="shared" si="455"/>
        <v>89.977793797967053</v>
      </c>
      <c r="AE802" s="31">
        <f t="shared" si="456"/>
        <v>36.823927939807476</v>
      </c>
      <c r="AF802" s="31">
        <f t="shared" si="457"/>
        <v>-90.021769451280221</v>
      </c>
      <c r="AG802" s="31">
        <f t="shared" si="480"/>
        <v>92.110410468749379</v>
      </c>
      <c r="AH802" s="31">
        <f t="shared" si="458"/>
        <v>-202.82530222795162</v>
      </c>
      <c r="AI802" s="31">
        <f t="shared" si="459"/>
        <v>-89.999999995861359</v>
      </c>
      <c r="AJ802" s="31">
        <f t="shared" si="460"/>
        <v>126.80945465629533</v>
      </c>
      <c r="AK802" s="31">
        <f t="shared" si="461"/>
        <v>89.999973839267525</v>
      </c>
      <c r="AL802" s="32">
        <f t="shared" si="462"/>
        <v>-96.351879751693659</v>
      </c>
      <c r="AM802" s="31">
        <f t="shared" si="463"/>
        <v>-89.999127975584329</v>
      </c>
      <c r="AN802" s="31">
        <f t="shared" si="464"/>
        <v>-80.257316854600575</v>
      </c>
      <c r="AO802" s="31">
        <f t="shared" si="465"/>
        <v>-89.999154132178163</v>
      </c>
      <c r="AP802" s="30">
        <f t="shared" si="481"/>
        <v>23.609121289162623</v>
      </c>
      <c r="AQ802" s="30">
        <f t="shared" si="482"/>
        <v>-26.68237036067254</v>
      </c>
      <c r="AR802" s="31">
        <f t="shared" si="466"/>
        <v>-46.506637986303019</v>
      </c>
      <c r="AS802" s="33">
        <f t="shared" si="467"/>
        <v>-180.0209235834584</v>
      </c>
      <c r="AT802" s="31">
        <f t="shared" si="468"/>
        <v>19.651717013289424</v>
      </c>
      <c r="AU802" s="31">
        <f t="shared" si="469"/>
        <v>84.025188908152458</v>
      </c>
      <c r="AV802" s="32">
        <f t="shared" si="470"/>
        <v>-0.77722550488140874</v>
      </c>
      <c r="AW802" s="31">
        <f t="shared" si="471"/>
        <v>-23.878590487017632</v>
      </c>
      <c r="AX802" s="34">
        <f t="shared" si="472"/>
        <v>18.874491508408017</v>
      </c>
      <c r="AY802" s="35">
        <f t="shared" si="473"/>
        <v>60.146598421134826</v>
      </c>
      <c r="AZ802" s="10">
        <f t="shared" si="474"/>
        <v>-27.632146477895002</v>
      </c>
      <c r="BA802" s="10">
        <f t="shared" si="475"/>
        <v>-119.87432516232357</v>
      </c>
      <c r="BB802" s="10">
        <f t="shared" si="476"/>
        <v>60.125674837676428</v>
      </c>
      <c r="BC802" s="37"/>
      <c r="BD802" s="46">
        <f t="shared" si="477"/>
        <v>-28</v>
      </c>
      <c r="BE802" s="46">
        <f t="shared" si="478"/>
        <v>-120</v>
      </c>
      <c r="BF802" s="46">
        <f t="shared" si="479"/>
        <v>60</v>
      </c>
    </row>
    <row r="803" spans="22:58" x14ac:dyDescent="0.2">
      <c r="V803" s="29">
        <v>8.9900000000001299</v>
      </c>
      <c r="W803" s="38">
        <f t="shared" si="449"/>
        <v>9772372209.5610523</v>
      </c>
      <c r="X803" s="30">
        <f t="shared" si="483"/>
        <v>-0.43247621687911453</v>
      </c>
      <c r="Y803" s="31">
        <f t="shared" si="450"/>
        <v>-133.77640104681711</v>
      </c>
      <c r="Z803" s="31">
        <f t="shared" si="451"/>
        <v>-89.999988269876624</v>
      </c>
      <c r="AA803" s="31">
        <f t="shared" si="452"/>
        <v>102.79983807237585</v>
      </c>
      <c r="AB803" s="31">
        <f t="shared" si="453"/>
        <v>-89.999584921031527</v>
      </c>
      <c r="AC803" s="31">
        <f t="shared" si="454"/>
        <v>68.432967101756049</v>
      </c>
      <c r="AD803" s="31">
        <f t="shared" si="455"/>
        <v>89.978299272788433</v>
      </c>
      <c r="AE803" s="31">
        <f t="shared" si="456"/>
        <v>37.023927910435674</v>
      </c>
      <c r="AF803" s="31">
        <f t="shared" si="457"/>
        <v>-90.021273918119732</v>
      </c>
      <c r="AG803" s="31">
        <f t="shared" si="480"/>
        <v>92.110410468749379</v>
      </c>
      <c r="AH803" s="31">
        <f t="shared" si="458"/>
        <v>-203.02530222795161</v>
      </c>
      <c r="AI803" s="31">
        <f t="shared" si="459"/>
        <v>-89.999999995955562</v>
      </c>
      <c r="AJ803" s="31">
        <f t="shared" si="460"/>
        <v>127.00945465629529</v>
      </c>
      <c r="AK803" s="31">
        <f t="shared" si="461"/>
        <v>89.999974434758499</v>
      </c>
      <c r="AL803" s="32">
        <f t="shared" si="462"/>
        <v>-96.551879751648372</v>
      </c>
      <c r="AM803" s="31">
        <f t="shared" si="463"/>
        <v>-89.99914782528343</v>
      </c>
      <c r="AN803" s="31">
        <f t="shared" si="464"/>
        <v>-80.457316854555316</v>
      </c>
      <c r="AO803" s="31">
        <f t="shared" si="465"/>
        <v>-89.999173386480493</v>
      </c>
      <c r="AP803" s="30">
        <f t="shared" si="481"/>
        <v>23.609121289162623</v>
      </c>
      <c r="AQ803" s="30">
        <f t="shared" si="482"/>
        <v>-26.68237036067254</v>
      </c>
      <c r="AR803" s="31">
        <f t="shared" si="466"/>
        <v>-46.506638015629562</v>
      </c>
      <c r="AS803" s="33">
        <f t="shared" si="467"/>
        <v>-180.02044730460022</v>
      </c>
      <c r="AT803" s="31">
        <f t="shared" si="468"/>
        <v>19.849598639547917</v>
      </c>
      <c r="AU803" s="31">
        <f t="shared" si="469"/>
        <v>84.160241448996203</v>
      </c>
      <c r="AV803" s="32">
        <f t="shared" si="470"/>
        <v>-0.81063559588713419</v>
      </c>
      <c r="AW803" s="31">
        <f t="shared" si="471"/>
        <v>-24.370700165316855</v>
      </c>
      <c r="AX803" s="34">
        <f t="shared" si="472"/>
        <v>19.038963043660782</v>
      </c>
      <c r="AY803" s="35">
        <f t="shared" si="473"/>
        <v>59.789541283679348</v>
      </c>
      <c r="AZ803" s="10">
        <f t="shared" si="474"/>
        <v>-27.46767497196878</v>
      </c>
      <c r="BA803" s="10">
        <f t="shared" si="475"/>
        <v>-120.23090602092088</v>
      </c>
      <c r="BB803" s="10">
        <f t="shared" si="476"/>
        <v>59.769093979079116</v>
      </c>
      <c r="BC803" s="37"/>
      <c r="BD803" s="46">
        <f t="shared" si="477"/>
        <v>-27</v>
      </c>
      <c r="BE803" s="46">
        <f t="shared" si="478"/>
        <v>-120</v>
      </c>
      <c r="BF803" s="46">
        <f t="shared" si="479"/>
        <v>60</v>
      </c>
    </row>
    <row r="804" spans="22:58" x14ac:dyDescent="0.2">
      <c r="V804" s="29">
        <v>9.0000000000001297</v>
      </c>
      <c r="W804" s="36">
        <f t="shared" si="449"/>
        <v>10000000000.003012</v>
      </c>
      <c r="X804" s="30">
        <f t="shared" si="483"/>
        <v>-0.43247621687911453</v>
      </c>
      <c r="Y804" s="31">
        <f t="shared" si="450"/>
        <v>-133.9764010468171</v>
      </c>
      <c r="Z804" s="31">
        <f t="shared" si="451"/>
        <v>-89.999988536886832</v>
      </c>
      <c r="AA804" s="31">
        <f t="shared" si="452"/>
        <v>102.99983807236559</v>
      </c>
      <c r="AB804" s="31">
        <f t="shared" si="453"/>
        <v>-89.999594369382365</v>
      </c>
      <c r="AC804" s="31">
        <f t="shared" si="454"/>
        <v>68.632967073716472</v>
      </c>
      <c r="AD804" s="31">
        <f t="shared" si="455"/>
        <v>89.978793241601409</v>
      </c>
      <c r="AE804" s="31">
        <f t="shared" si="456"/>
        <v>37.223927882385851</v>
      </c>
      <c r="AF804" s="31">
        <f t="shared" si="457"/>
        <v>-90.020789664667802</v>
      </c>
      <c r="AG804" s="31">
        <f t="shared" si="480"/>
        <v>92.110410468749379</v>
      </c>
      <c r="AH804" s="31">
        <f t="shared" si="458"/>
        <v>-203.22530222795163</v>
      </c>
      <c r="AI804" s="31">
        <f t="shared" si="459"/>
        <v>-89.999999996047634</v>
      </c>
      <c r="AJ804" s="31">
        <f t="shared" si="460"/>
        <v>127.20945465629524</v>
      </c>
      <c r="AK804" s="31">
        <f t="shared" si="461"/>
        <v>89.999975016694435</v>
      </c>
      <c r="AL804" s="32">
        <f t="shared" si="462"/>
        <v>-96.751879751605131</v>
      </c>
      <c r="AM804" s="31">
        <f t="shared" si="463"/>
        <v>-89.999167223148206</v>
      </c>
      <c r="AN804" s="31">
        <f t="shared" si="464"/>
        <v>-80.657316854512146</v>
      </c>
      <c r="AO804" s="31">
        <f t="shared" si="465"/>
        <v>-89.999192202501405</v>
      </c>
      <c r="AP804" s="30">
        <f t="shared" si="481"/>
        <v>23.609121289162623</v>
      </c>
      <c r="AQ804" s="30">
        <f t="shared" si="482"/>
        <v>-26.68237036067254</v>
      </c>
      <c r="AR804" s="31">
        <f t="shared" si="466"/>
        <v>-46.506638043636215</v>
      </c>
      <c r="AS804" s="33">
        <f t="shared" si="467"/>
        <v>-180.01998186716921</v>
      </c>
      <c r="AT804" s="31">
        <f t="shared" si="468"/>
        <v>20.047574643298795</v>
      </c>
      <c r="AU804" s="31">
        <f t="shared" si="469"/>
        <v>84.292282769849081</v>
      </c>
      <c r="AV804" s="32">
        <f t="shared" si="470"/>
        <v>-0.84534694563718449</v>
      </c>
      <c r="AW804" s="31">
        <f t="shared" si="471"/>
        <v>-24.87033878393515</v>
      </c>
      <c r="AX804" s="34">
        <f t="shared" si="472"/>
        <v>19.202227697661609</v>
      </c>
      <c r="AY804" s="35">
        <f t="shared" si="473"/>
        <v>59.421943985913927</v>
      </c>
      <c r="AZ804" s="10">
        <f t="shared" si="474"/>
        <v>-27.304410345974606</v>
      </c>
      <c r="BA804" s="10">
        <f t="shared" si="475"/>
        <v>-120.59803788125528</v>
      </c>
      <c r="BB804" s="10">
        <f t="shared" si="476"/>
        <v>59.40196211874472</v>
      </c>
      <c r="BC804" s="48"/>
      <c r="BD804" s="46">
        <f t="shared" si="477"/>
        <v>-27</v>
      </c>
      <c r="BE804" s="46">
        <f t="shared" si="478"/>
        <v>-121</v>
      </c>
      <c r="BF804" s="46">
        <f t="shared" si="479"/>
        <v>59</v>
      </c>
    </row>
    <row r="805" spans="22:58" x14ac:dyDescent="0.2">
      <c r="V805" s="29">
        <v>9.0100000000001295</v>
      </c>
      <c r="W805" s="38">
        <f t="shared" si="449"/>
        <v>10232929922.810623</v>
      </c>
      <c r="X805" s="30">
        <f t="shared" si="483"/>
        <v>-0.43247621687911453</v>
      </c>
      <c r="Y805" s="31">
        <f t="shared" si="450"/>
        <v>-134.17640104681709</v>
      </c>
      <c r="Z805" s="31">
        <f t="shared" si="451"/>
        <v>-89.999988797819142</v>
      </c>
      <c r="AA805" s="31">
        <f t="shared" si="452"/>
        <v>103.1998380723558</v>
      </c>
      <c r="AB805" s="31">
        <f t="shared" si="453"/>
        <v>-89.999603602662489</v>
      </c>
      <c r="AC805" s="31">
        <f t="shared" si="454"/>
        <v>68.832967046938862</v>
      </c>
      <c r="AD805" s="31">
        <f t="shared" si="455"/>
        <v>89.979275966314489</v>
      </c>
      <c r="AE805" s="31">
        <f t="shared" si="456"/>
        <v>37.423927855598464</v>
      </c>
      <c r="AF805" s="31">
        <f t="shared" si="457"/>
        <v>-90.020316434167128</v>
      </c>
      <c r="AG805" s="31">
        <f t="shared" si="480"/>
        <v>92.110410468749379</v>
      </c>
      <c r="AH805" s="31">
        <f t="shared" si="458"/>
        <v>-203.42530222795162</v>
      </c>
      <c r="AI805" s="31">
        <f t="shared" si="459"/>
        <v>-89.999999996137603</v>
      </c>
      <c r="AJ805" s="31">
        <f t="shared" si="460"/>
        <v>127.4094546562952</v>
      </c>
      <c r="AK805" s="31">
        <f t="shared" si="461"/>
        <v>89.999975585383922</v>
      </c>
      <c r="AL805" s="32">
        <f t="shared" si="462"/>
        <v>-96.951879751563851</v>
      </c>
      <c r="AM805" s="31">
        <f t="shared" si="463"/>
        <v>-89.999186179463678</v>
      </c>
      <c r="AN805" s="31">
        <f t="shared" si="464"/>
        <v>-80.857316854470895</v>
      </c>
      <c r="AO805" s="31">
        <f t="shared" si="465"/>
        <v>-89.999210590217359</v>
      </c>
      <c r="AP805" s="30">
        <f t="shared" si="481"/>
        <v>23.609121289162623</v>
      </c>
      <c r="AQ805" s="30">
        <f t="shared" si="482"/>
        <v>-26.68237036067254</v>
      </c>
      <c r="AR805" s="31">
        <f t="shared" si="466"/>
        <v>-46.506638070382351</v>
      </c>
      <c r="AS805" s="33">
        <f t="shared" si="467"/>
        <v>-180.0195270243845</v>
      </c>
      <c r="AT805" s="31">
        <f t="shared" si="468"/>
        <v>20.245640860946217</v>
      </c>
      <c r="AU805" s="31">
        <f t="shared" si="469"/>
        <v>84.421377267545481</v>
      </c>
      <c r="AV805" s="32">
        <f t="shared" si="470"/>
        <v>-0.88139926644722455</v>
      </c>
      <c r="AW805" s="31">
        <f t="shared" si="471"/>
        <v>-25.377467241487878</v>
      </c>
      <c r="AX805" s="34">
        <f t="shared" si="472"/>
        <v>19.364241594498992</v>
      </c>
      <c r="AY805" s="35">
        <f t="shared" si="473"/>
        <v>59.043910026057603</v>
      </c>
      <c r="AZ805" s="10">
        <f t="shared" si="474"/>
        <v>-27.142396475883359</v>
      </c>
      <c r="BA805" s="10">
        <f t="shared" si="475"/>
        <v>-120.9756169983269</v>
      </c>
      <c r="BB805" s="10">
        <f t="shared" si="476"/>
        <v>59.024383001673101</v>
      </c>
      <c r="BC805" s="37"/>
      <c r="BD805" s="46">
        <f t="shared" si="477"/>
        <v>-27</v>
      </c>
      <c r="BE805" s="46">
        <f t="shared" si="478"/>
        <v>-121</v>
      </c>
      <c r="BF805" s="46">
        <f t="shared" si="479"/>
        <v>59</v>
      </c>
    </row>
    <row r="806" spans="22:58" x14ac:dyDescent="0.2">
      <c r="V806" s="29">
        <v>9.0200000000001292</v>
      </c>
      <c r="W806" s="38">
        <f t="shared" si="449"/>
        <v>10471285480.512148</v>
      </c>
      <c r="X806" s="30">
        <f t="shared" si="483"/>
        <v>-0.43247621687911453</v>
      </c>
      <c r="Y806" s="31">
        <f t="shared" si="450"/>
        <v>-134.37640104681708</v>
      </c>
      <c r="Z806" s="31">
        <f t="shared" si="451"/>
        <v>-89.999989052811912</v>
      </c>
      <c r="AA806" s="31">
        <f t="shared" si="452"/>
        <v>103.39983807234644</v>
      </c>
      <c r="AB806" s="31">
        <f t="shared" si="453"/>
        <v>-89.999612625767497</v>
      </c>
      <c r="AC806" s="31">
        <f t="shared" si="454"/>
        <v>69.032967021366446</v>
      </c>
      <c r="AD806" s="31">
        <f t="shared" si="455"/>
        <v>89.97974770287442</v>
      </c>
      <c r="AE806" s="31">
        <f t="shared" si="456"/>
        <v>37.623927830016697</v>
      </c>
      <c r="AF806" s="31">
        <f t="shared" si="457"/>
        <v>-90.01985397570499</v>
      </c>
      <c r="AG806" s="31">
        <f t="shared" si="480"/>
        <v>92.110410468749379</v>
      </c>
      <c r="AH806" s="31">
        <f t="shared" si="458"/>
        <v>-203.62530222795161</v>
      </c>
      <c r="AI806" s="31">
        <f t="shared" si="459"/>
        <v>-89.999999996225526</v>
      </c>
      <c r="AJ806" s="31">
        <f t="shared" si="460"/>
        <v>127.60945465629517</v>
      </c>
      <c r="AK806" s="31">
        <f t="shared" si="461"/>
        <v>89.999976141128414</v>
      </c>
      <c r="AL806" s="32">
        <f t="shared" si="462"/>
        <v>-97.151879751524405</v>
      </c>
      <c r="AM806" s="31">
        <f t="shared" si="463"/>
        <v>-89.999204704280729</v>
      </c>
      <c r="AN806" s="31">
        <f t="shared" si="464"/>
        <v>-81.057316854431463</v>
      </c>
      <c r="AO806" s="31">
        <f t="shared" si="465"/>
        <v>-89.99922855937784</v>
      </c>
      <c r="AP806" s="30">
        <f t="shared" si="481"/>
        <v>23.609121289162623</v>
      </c>
      <c r="AQ806" s="30">
        <f t="shared" si="482"/>
        <v>-26.68237036067254</v>
      </c>
      <c r="AR806" s="31">
        <f t="shared" si="466"/>
        <v>-46.506638095924686</v>
      </c>
      <c r="AS806" s="33">
        <f t="shared" si="467"/>
        <v>-180.01908253508282</v>
      </c>
      <c r="AT806" s="31">
        <f t="shared" si="468"/>
        <v>20.443793308992916</v>
      </c>
      <c r="AU806" s="31">
        <f t="shared" si="469"/>
        <v>84.54758814396213</v>
      </c>
      <c r="AV806" s="32">
        <f t="shared" si="470"/>
        <v>-0.9188326294194098</v>
      </c>
      <c r="AW806" s="31">
        <f t="shared" si="471"/>
        <v>-25.892036533392247</v>
      </c>
      <c r="AX806" s="34">
        <f t="shared" si="472"/>
        <v>19.524960679573507</v>
      </c>
      <c r="AY806" s="35">
        <f t="shared" si="473"/>
        <v>58.655551610569887</v>
      </c>
      <c r="AZ806" s="10">
        <f t="shared" si="474"/>
        <v>-26.981677416351179</v>
      </c>
      <c r="BA806" s="10">
        <f t="shared" si="475"/>
        <v>-121.36353092451293</v>
      </c>
      <c r="BB806" s="10">
        <f t="shared" si="476"/>
        <v>58.636469075487071</v>
      </c>
      <c r="BC806" s="37"/>
      <c r="BD806" s="46">
        <f t="shared" si="477"/>
        <v>-27</v>
      </c>
      <c r="BE806" s="46">
        <f t="shared" si="478"/>
        <v>-121</v>
      </c>
      <c r="BF806" s="46">
        <f t="shared" si="479"/>
        <v>59</v>
      </c>
    </row>
    <row r="807" spans="22:58" x14ac:dyDescent="0.2">
      <c r="V807" s="29">
        <v>9.0300000000001308</v>
      </c>
      <c r="W807" s="36">
        <f t="shared" si="449"/>
        <v>10715193052.379326</v>
      </c>
      <c r="X807" s="30">
        <f t="shared" si="483"/>
        <v>-0.43247621687911453</v>
      </c>
      <c r="Y807" s="31">
        <f t="shared" si="450"/>
        <v>-134.5764010468171</v>
      </c>
      <c r="Z807" s="31">
        <f t="shared" si="451"/>
        <v>-89.999989302000344</v>
      </c>
      <c r="AA807" s="31">
        <f t="shared" si="452"/>
        <v>103.59983807233753</v>
      </c>
      <c r="AB807" s="31">
        <f t="shared" si="453"/>
        <v>-89.999621443481558</v>
      </c>
      <c r="AC807" s="31">
        <f t="shared" si="454"/>
        <v>69.232966996945024</v>
      </c>
      <c r="AD807" s="31">
        <f t="shared" si="455"/>
        <v>89.980208701401935</v>
      </c>
      <c r="AE807" s="31">
        <f t="shared" si="456"/>
        <v>37.823927805586351</v>
      </c>
      <c r="AF807" s="31">
        <f t="shared" si="457"/>
        <v>-90.019402044079968</v>
      </c>
      <c r="AG807" s="31">
        <f t="shared" si="480"/>
        <v>92.110410468749379</v>
      </c>
      <c r="AH807" s="31">
        <f t="shared" si="458"/>
        <v>-203.82530222795165</v>
      </c>
      <c r="AI807" s="31">
        <f t="shared" si="459"/>
        <v>-89.999999996311431</v>
      </c>
      <c r="AJ807" s="31">
        <f t="shared" si="460"/>
        <v>127.80945465629516</v>
      </c>
      <c r="AK807" s="31">
        <f t="shared" si="461"/>
        <v>89.999976684222645</v>
      </c>
      <c r="AL807" s="32">
        <f t="shared" si="462"/>
        <v>-97.351879751486777</v>
      </c>
      <c r="AM807" s="31">
        <f t="shared" si="463"/>
        <v>-89.999222807421447</v>
      </c>
      <c r="AN807" s="31">
        <f t="shared" si="464"/>
        <v>-81.257316854393892</v>
      </c>
      <c r="AO807" s="31">
        <f t="shared" si="465"/>
        <v>-89.999246119510232</v>
      </c>
      <c r="AP807" s="30">
        <f t="shared" si="481"/>
        <v>23.609121289162623</v>
      </c>
      <c r="AQ807" s="30">
        <f t="shared" si="482"/>
        <v>-26.68237036067254</v>
      </c>
      <c r="AR807" s="31">
        <f t="shared" si="466"/>
        <v>-46.506638120317461</v>
      </c>
      <c r="AS807" s="33">
        <f t="shared" si="467"/>
        <v>-180.0186481635902</v>
      </c>
      <c r="AT807" s="31">
        <f t="shared" si="468"/>
        <v>20.642028176562878</v>
      </c>
      <c r="AU807" s="31">
        <f t="shared" si="469"/>
        <v>84.670977415768945</v>
      </c>
      <c r="AV807" s="32">
        <f t="shared" si="470"/>
        <v>-0.95768739872609676</v>
      </c>
      <c r="AW807" s="31">
        <f t="shared" si="471"/>
        <v>-26.41398740508307</v>
      </c>
      <c r="AX807" s="34">
        <f t="shared" si="472"/>
        <v>19.68434077783678</v>
      </c>
      <c r="AY807" s="35">
        <f t="shared" si="473"/>
        <v>58.256990010685875</v>
      </c>
      <c r="AZ807" s="10">
        <f t="shared" si="474"/>
        <v>-26.822297342480681</v>
      </c>
      <c r="BA807" s="10">
        <f t="shared" si="475"/>
        <v>-121.76165815290432</v>
      </c>
      <c r="BB807" s="10">
        <f t="shared" si="476"/>
        <v>58.238341847095683</v>
      </c>
      <c r="BC807" s="48"/>
      <c r="BD807" s="46">
        <f t="shared" si="477"/>
        <v>-27</v>
      </c>
      <c r="BE807" s="46">
        <f t="shared" si="478"/>
        <v>-122</v>
      </c>
      <c r="BF807" s="46">
        <f t="shared" si="479"/>
        <v>58</v>
      </c>
    </row>
    <row r="808" spans="22:58" x14ac:dyDescent="0.2">
      <c r="V808" s="29">
        <v>9.0400000000001306</v>
      </c>
      <c r="W808" s="38">
        <f t="shared" si="449"/>
        <v>10964781961.435188</v>
      </c>
      <c r="X808" s="30">
        <f t="shared" si="483"/>
        <v>-0.43247621687911453</v>
      </c>
      <c r="Y808" s="31">
        <f t="shared" si="450"/>
        <v>-134.77640104681709</v>
      </c>
      <c r="Z808" s="31">
        <f t="shared" si="451"/>
        <v>-89.999989545516527</v>
      </c>
      <c r="AA808" s="31">
        <f t="shared" si="452"/>
        <v>103.79983807232901</v>
      </c>
      <c r="AB808" s="31">
        <f t="shared" si="453"/>
        <v>-89.999630060479944</v>
      </c>
      <c r="AC808" s="31">
        <f t="shared" si="454"/>
        <v>69.432966973622698</v>
      </c>
      <c r="AD808" s="31">
        <f t="shared" si="455"/>
        <v>89.980659206324304</v>
      </c>
      <c r="AE808" s="31">
        <f t="shared" si="456"/>
        <v>38.023927782255512</v>
      </c>
      <c r="AF808" s="31">
        <f t="shared" si="457"/>
        <v>-90.018960399672181</v>
      </c>
      <c r="AG808" s="31">
        <f t="shared" si="480"/>
        <v>92.110410468749379</v>
      </c>
      <c r="AH808" s="31">
        <f t="shared" si="458"/>
        <v>-204.02530222795164</v>
      </c>
      <c r="AI808" s="31">
        <f t="shared" si="459"/>
        <v>-89.999999996395402</v>
      </c>
      <c r="AJ808" s="31">
        <f t="shared" si="460"/>
        <v>128.00945465629513</v>
      </c>
      <c r="AK808" s="31">
        <f t="shared" si="461"/>
        <v>89.999977214954527</v>
      </c>
      <c r="AL808" s="32">
        <f t="shared" si="462"/>
        <v>-97.551879751450798</v>
      </c>
      <c r="AM808" s="31">
        <f t="shared" si="463"/>
        <v>-89.999240498484383</v>
      </c>
      <c r="AN808" s="31">
        <f t="shared" si="464"/>
        <v>-81.457316854357927</v>
      </c>
      <c r="AO808" s="31">
        <f t="shared" si="465"/>
        <v>-89.999263279925259</v>
      </c>
      <c r="AP808" s="30">
        <f t="shared" si="481"/>
        <v>23.609121289162623</v>
      </c>
      <c r="AQ808" s="30">
        <f t="shared" si="482"/>
        <v>-26.68237036067254</v>
      </c>
      <c r="AR808" s="31">
        <f t="shared" si="466"/>
        <v>-46.506638143612335</v>
      </c>
      <c r="AS808" s="33">
        <f t="shared" si="467"/>
        <v>-180.01822367959744</v>
      </c>
      <c r="AT808" s="31">
        <f t="shared" si="468"/>
        <v>20.840341818206824</v>
      </c>
      <c r="AU808" s="31">
        <f t="shared" si="469"/>
        <v>84.791605925055251</v>
      </c>
      <c r="AV808" s="32">
        <f t="shared" si="470"/>
        <v>-0.99800416093182087</v>
      </c>
      <c r="AW808" s="31">
        <f t="shared" si="471"/>
        <v>-26.943250022367451</v>
      </c>
      <c r="AX808" s="34">
        <f t="shared" si="472"/>
        <v>19.842337657275003</v>
      </c>
      <c r="AY808" s="35">
        <f t="shared" si="473"/>
        <v>57.8483559026878</v>
      </c>
      <c r="AZ808" s="10">
        <f t="shared" si="474"/>
        <v>-26.664300486337332</v>
      </c>
      <c r="BA808" s="10">
        <f t="shared" si="475"/>
        <v>-122.16986777690964</v>
      </c>
      <c r="BB808" s="10">
        <f t="shared" si="476"/>
        <v>57.830132223090359</v>
      </c>
      <c r="BC808" s="37"/>
      <c r="BD808" s="46">
        <f t="shared" si="477"/>
        <v>-27</v>
      </c>
      <c r="BE808" s="46">
        <f t="shared" si="478"/>
        <v>-122</v>
      </c>
      <c r="BF808" s="46">
        <f t="shared" si="479"/>
        <v>58</v>
      </c>
    </row>
    <row r="809" spans="22:58" x14ac:dyDescent="0.2">
      <c r="V809" s="29">
        <v>9.0500000000001304</v>
      </c>
      <c r="W809" s="38">
        <f t="shared" ref="W809:W822" si="484">10*10^V809</f>
        <v>11220184543.02301</v>
      </c>
      <c r="X809" s="30">
        <f t="shared" si="483"/>
        <v>-0.43247621687911453</v>
      </c>
      <c r="Y809" s="31">
        <f t="shared" ref="Y809:Y822" si="485">20*LOG(1/SQRT((W809/fp)^2+1))</f>
        <v>-134.97640104681705</v>
      </c>
      <c r="Z809" s="31">
        <f t="shared" ref="Z809:Z822" si="486">-180/PI()*ATAN(W809/fp)</f>
        <v>-89.999989783489639</v>
      </c>
      <c r="AA809" s="31">
        <f t="shared" ref="AA809:AA822" si="487">20*LOG(SQRT((W809/fzRHP)^2+1))</f>
        <v>103.99983807232083</v>
      </c>
      <c r="AB809" s="31">
        <f t="shared" ref="AB809:AB822" si="488">-180/PI()*ATAN(W809/fzRHP)</f>
        <v>-89.999638481331502</v>
      </c>
      <c r="AC809" s="31">
        <f t="shared" ref="AC809:AC822" si="489">20*LOG(SQRT((W809/fzESR)^2+1))</f>
        <v>69.632966951350028</v>
      </c>
      <c r="AD809" s="31">
        <f t="shared" ref="AD809:AD822" si="490">180/PI()*ATAN(W809/fzESR)</f>
        <v>89.981099456504964</v>
      </c>
      <c r="AE809" s="31">
        <f t="shared" ref="AE809:AE822" si="491">X809+Y809+AA809+AC809</f>
        <v>38.2239277599747</v>
      </c>
      <c r="AF809" s="31">
        <f t="shared" ref="AF809:AF822" si="492">Z809+AB809+AD809</f>
        <v>-90.018528808316162</v>
      </c>
      <c r="AG809" s="31">
        <f t="shared" si="480"/>
        <v>92.110410468749379</v>
      </c>
      <c r="AH809" s="31">
        <f t="shared" ref="AH809:AH822" si="493">20*LOG(1/SQRT((W809/fp_comp1)^2+1))</f>
        <v>-204.2253022279516</v>
      </c>
      <c r="AI809" s="31">
        <f t="shared" ref="AI809:AI822" si="494">-180/PI()*ATAN(W809/fp_comp1)</f>
        <v>-89.999999996477442</v>
      </c>
      <c r="AJ809" s="31">
        <f t="shared" ref="AJ809:AJ822" si="495">20*LOG(SQRT((W809/fz_comp)^2+1))</f>
        <v>128.20945465629507</v>
      </c>
      <c r="AK809" s="31">
        <f t="shared" ref="AK809:AK822" si="496">180/PI()*ATAN(W809/fz_comp)</f>
        <v>89.99997773360549</v>
      </c>
      <c r="AL809" s="32">
        <f t="shared" ref="AL809:AL822" si="497">20*LOG(1/SQRT((W809/fp_comp2)^2+1))</f>
        <v>-97.751879751416425</v>
      </c>
      <c r="AM809" s="31">
        <f t="shared" ref="AM809:AM822" si="498">-180/PI()*ATAN(W809/fp_comp2)</f>
        <v>-89.999257786849569</v>
      </c>
      <c r="AN809" s="31">
        <f t="shared" ref="AN809:AN822" si="499">AG809+AH809+AJ809+AL809</f>
        <v>-81.657316854323582</v>
      </c>
      <c r="AO809" s="31">
        <f t="shared" ref="AO809:AO822" si="500">AI809+AK809+AM809</f>
        <v>-89.99928004972152</v>
      </c>
      <c r="AP809" s="30">
        <f t="shared" si="481"/>
        <v>23.609121289162623</v>
      </c>
      <c r="AQ809" s="30">
        <f t="shared" si="482"/>
        <v>-26.68237036067254</v>
      </c>
      <c r="AR809" s="31">
        <f t="shared" ref="AR809:AR822" si="501">AE809+AN809+AP809+AQ809</f>
        <v>-46.506638165858803</v>
      </c>
      <c r="AS809" s="33">
        <f t="shared" ref="AS809:AS822" si="502">AF809+AO809</f>
        <v>-180.01780885803768</v>
      </c>
      <c r="AT809" s="31">
        <f t="shared" ref="AT809:AT822" si="503">20*LOG(SQRT((W809/fz_ff)^2+1))</f>
        <v>21.03873074698263</v>
      </c>
      <c r="AU809" s="31">
        <f t="shared" ref="AU809:AU822" si="504">180/PI()*ATAN(W809/fz_ff)</f>
        <v>84.909533350745619</v>
      </c>
      <c r="AV809" s="32">
        <f t="shared" ref="AV809:AV822" si="505">20*LOG(1/SQRT((W809/fp_ff)^2+1))</f>
        <v>-1.0398236493916071</v>
      </c>
      <c r="AW809" s="31">
        <f t="shared" ref="AW809:AW822" si="506">-180/PI()*ATAN(W809/fp_ff)</f>
        <v>-27.479743661909023</v>
      </c>
      <c r="AX809" s="34">
        <f t="shared" ref="AX809:AX822" si="507">AT809+AV809</f>
        <v>19.998907097591022</v>
      </c>
      <c r="AY809" s="35">
        <f t="shared" ref="AY809:AY822" si="508">AU809+AW809</f>
        <v>57.429789688836593</v>
      </c>
      <c r="AZ809" s="10">
        <f t="shared" ref="AZ809:AZ822" si="509">AR809+AX809</f>
        <v>-26.50773106826778</v>
      </c>
      <c r="BA809" s="10">
        <f t="shared" ref="BA809:BA822" si="510">AS809+AY809</f>
        <v>-122.58801916920109</v>
      </c>
      <c r="BB809" s="10">
        <f t="shared" ref="BB809:BB822" si="511">BA809+180</f>
        <v>57.41198083079891</v>
      </c>
      <c r="BC809" s="37"/>
      <c r="BD809" s="46">
        <f t="shared" ref="BD809:BD822" si="512">ROUND(AZ809,0)</f>
        <v>-27</v>
      </c>
      <c r="BE809" s="46">
        <f t="shared" ref="BE809:BE822" si="513">ROUND(BA809,0)</f>
        <v>-123</v>
      </c>
      <c r="BF809" s="46">
        <f t="shared" ref="BF809:BF822" si="514">ROUND(BB809,0)</f>
        <v>57</v>
      </c>
    </row>
    <row r="810" spans="22:58" x14ac:dyDescent="0.2">
      <c r="V810" s="29">
        <v>9.0600000000001302</v>
      </c>
      <c r="W810" s="36">
        <f t="shared" si="484"/>
        <v>11481536214.972279</v>
      </c>
      <c r="X810" s="30">
        <f t="shared" si="483"/>
        <v>-0.43247621687911453</v>
      </c>
      <c r="Y810" s="31">
        <f t="shared" si="485"/>
        <v>-135.17640104681706</v>
      </c>
      <c r="Z810" s="31">
        <f t="shared" si="486"/>
        <v>-89.999990016045814</v>
      </c>
      <c r="AA810" s="31">
        <f t="shared" si="487"/>
        <v>104.19983807231304</v>
      </c>
      <c r="AB810" s="31">
        <f t="shared" si="488"/>
        <v>-89.999646710501068</v>
      </c>
      <c r="AC810" s="31">
        <f t="shared" si="489"/>
        <v>69.832966930079834</v>
      </c>
      <c r="AD810" s="31">
        <f t="shared" si="490"/>
        <v>89.981529685370219</v>
      </c>
      <c r="AE810" s="31">
        <f t="shared" si="491"/>
        <v>38.423927738696705</v>
      </c>
      <c r="AF810" s="31">
        <f t="shared" si="492"/>
        <v>-90.018107041176677</v>
      </c>
      <c r="AG810" s="31">
        <f t="shared" si="480"/>
        <v>92.110410468749379</v>
      </c>
      <c r="AH810" s="31">
        <f t="shared" si="493"/>
        <v>-204.42530222795159</v>
      </c>
      <c r="AI810" s="31">
        <f t="shared" si="494"/>
        <v>-89.999999996557634</v>
      </c>
      <c r="AJ810" s="31">
        <f t="shared" si="495"/>
        <v>128.40945465629503</v>
      </c>
      <c r="AK810" s="31">
        <f t="shared" si="496"/>
        <v>89.999978240450503</v>
      </c>
      <c r="AL810" s="32">
        <f t="shared" si="497"/>
        <v>-97.951879751383629</v>
      </c>
      <c r="AM810" s="31">
        <f t="shared" si="498"/>
        <v>-89.999274681683517</v>
      </c>
      <c r="AN810" s="31">
        <f t="shared" si="499"/>
        <v>-81.857316854290815</v>
      </c>
      <c r="AO810" s="31">
        <f t="shared" si="500"/>
        <v>-89.999296437790647</v>
      </c>
      <c r="AP810" s="30">
        <f t="shared" si="481"/>
        <v>23.609121289162623</v>
      </c>
      <c r="AQ810" s="30">
        <f t="shared" si="482"/>
        <v>-26.68237036067254</v>
      </c>
      <c r="AR810" s="31">
        <f t="shared" si="501"/>
        <v>-46.506638187104031</v>
      </c>
      <c r="AS810" s="33">
        <f t="shared" si="502"/>
        <v>-180.01740347896731</v>
      </c>
      <c r="AT810" s="31">
        <f t="shared" si="503"/>
        <v>21.237191627802115</v>
      </c>
      <c r="AU810" s="31">
        <f t="shared" si="504"/>
        <v>85.024818220724669</v>
      </c>
      <c r="AV810" s="32">
        <f t="shared" si="505"/>
        <v>-1.0831866638046488</v>
      </c>
      <c r="AW810" s="31">
        <f t="shared" si="506"/>
        <v>-28.023376424915575</v>
      </c>
      <c r="AX810" s="34">
        <f t="shared" si="507"/>
        <v>20.154004963997465</v>
      </c>
      <c r="AY810" s="35">
        <f t="shared" si="508"/>
        <v>57.001441795809093</v>
      </c>
      <c r="AZ810" s="10">
        <f t="shared" si="509"/>
        <v>-26.352633223106565</v>
      </c>
      <c r="BA810" s="10">
        <f t="shared" si="510"/>
        <v>-123.01596168315822</v>
      </c>
      <c r="BB810" s="10">
        <f t="shared" si="511"/>
        <v>56.984038316841776</v>
      </c>
      <c r="BC810" s="48"/>
      <c r="BD810" s="46">
        <f t="shared" si="512"/>
        <v>-26</v>
      </c>
      <c r="BE810" s="46">
        <f t="shared" si="513"/>
        <v>-123</v>
      </c>
      <c r="BF810" s="46">
        <f t="shared" si="514"/>
        <v>57</v>
      </c>
    </row>
    <row r="811" spans="22:58" x14ac:dyDescent="0.2">
      <c r="V811" s="29">
        <v>9.07000000000013</v>
      </c>
      <c r="W811" s="38">
        <f t="shared" si="484"/>
        <v>11748975549.398827</v>
      </c>
      <c r="X811" s="30">
        <f t="shared" si="483"/>
        <v>-0.43247621687911453</v>
      </c>
      <c r="Y811" s="31">
        <f t="shared" si="485"/>
        <v>-135.37640104681705</v>
      </c>
      <c r="Z811" s="31">
        <f t="shared" si="486"/>
        <v>-89.999990243308346</v>
      </c>
      <c r="AA811" s="31">
        <f t="shared" si="487"/>
        <v>104.39983807230561</v>
      </c>
      <c r="AB811" s="31">
        <f t="shared" si="488"/>
        <v>-89.999654752351873</v>
      </c>
      <c r="AC811" s="31">
        <f t="shared" si="489"/>
        <v>70.032966909766941</v>
      </c>
      <c r="AD811" s="31">
        <f t="shared" si="490"/>
        <v>89.981950121032867</v>
      </c>
      <c r="AE811" s="31">
        <f t="shared" si="491"/>
        <v>38.623927718376393</v>
      </c>
      <c r="AF811" s="31">
        <f t="shared" si="492"/>
        <v>-90.017694874627352</v>
      </c>
      <c r="AG811" s="31">
        <f t="shared" si="480"/>
        <v>92.110410468749379</v>
      </c>
      <c r="AH811" s="31">
        <f t="shared" si="493"/>
        <v>-204.62530222795164</v>
      </c>
      <c r="AI811" s="31">
        <f t="shared" si="494"/>
        <v>-89.999999996635992</v>
      </c>
      <c r="AJ811" s="31">
        <f t="shared" si="495"/>
        <v>128.60945465629501</v>
      </c>
      <c r="AK811" s="31">
        <f t="shared" si="496"/>
        <v>89.999978735758333</v>
      </c>
      <c r="AL811" s="32">
        <f t="shared" si="497"/>
        <v>-98.151879751352311</v>
      </c>
      <c r="AM811" s="31">
        <f t="shared" si="498"/>
        <v>-89.999291191944096</v>
      </c>
      <c r="AN811" s="31">
        <f t="shared" si="499"/>
        <v>-82.057316854259554</v>
      </c>
      <c r="AO811" s="31">
        <f t="shared" si="500"/>
        <v>-89.999312452821755</v>
      </c>
      <c r="AP811" s="30">
        <f t="shared" si="481"/>
        <v>23.609121289162623</v>
      </c>
      <c r="AQ811" s="30">
        <f t="shared" si="482"/>
        <v>-26.68237036067254</v>
      </c>
      <c r="AR811" s="31">
        <f t="shared" si="501"/>
        <v>-46.506638207393081</v>
      </c>
      <c r="AS811" s="33">
        <f t="shared" si="502"/>
        <v>-180.01700732744911</v>
      </c>
      <c r="AT811" s="31">
        <f t="shared" si="503"/>
        <v>21.435721271035966</v>
      </c>
      <c r="AU811" s="31">
        <f t="shared" si="504"/>
        <v>85.137517924595741</v>
      </c>
      <c r="AV811" s="32">
        <f t="shared" si="505"/>
        <v>-1.1281339850466006</v>
      </c>
      <c r="AW811" s="31">
        <f t="shared" si="506"/>
        <v>-28.574044977166576</v>
      </c>
      <c r="AX811" s="34">
        <f t="shared" si="507"/>
        <v>20.307587285989367</v>
      </c>
      <c r="AY811" s="35">
        <f t="shared" si="508"/>
        <v>56.563472947429162</v>
      </c>
      <c r="AZ811" s="10">
        <f t="shared" si="509"/>
        <v>-26.199050921403714</v>
      </c>
      <c r="BA811" s="10">
        <f t="shared" si="510"/>
        <v>-123.45353438001995</v>
      </c>
      <c r="BB811" s="10">
        <f t="shared" si="511"/>
        <v>56.546465619980054</v>
      </c>
      <c r="BC811" s="37"/>
      <c r="BD811" s="46">
        <f t="shared" si="512"/>
        <v>-26</v>
      </c>
      <c r="BE811" s="46">
        <f t="shared" si="513"/>
        <v>-123</v>
      </c>
      <c r="BF811" s="46">
        <f t="shared" si="514"/>
        <v>57</v>
      </c>
    </row>
    <row r="812" spans="22:58" x14ac:dyDescent="0.2">
      <c r="V812" s="29">
        <v>9.0800000000001297</v>
      </c>
      <c r="W812" s="38">
        <f t="shared" si="484"/>
        <v>12022644346.177742</v>
      </c>
      <c r="X812" s="30">
        <f t="shared" si="483"/>
        <v>-0.43247621687911453</v>
      </c>
      <c r="Y812" s="31">
        <f t="shared" si="485"/>
        <v>-135.57640104681704</v>
      </c>
      <c r="Z812" s="31">
        <f t="shared" si="486"/>
        <v>-89.999990465397772</v>
      </c>
      <c r="AA812" s="31">
        <f t="shared" si="487"/>
        <v>104.5998380722985</v>
      </c>
      <c r="AB812" s="31">
        <f t="shared" si="488"/>
        <v>-89.999662611147798</v>
      </c>
      <c r="AC812" s="31">
        <f t="shared" si="489"/>
        <v>70.232966890368274</v>
      </c>
      <c r="AD812" s="31">
        <f t="shared" si="490"/>
        <v>89.982360986413298</v>
      </c>
      <c r="AE812" s="31">
        <f t="shared" si="491"/>
        <v>38.823927698970621</v>
      </c>
      <c r="AF812" s="31">
        <f t="shared" si="492"/>
        <v>-90.017292090132273</v>
      </c>
      <c r="AG812" s="31">
        <f t="shared" si="480"/>
        <v>92.110410468749379</v>
      </c>
      <c r="AH812" s="31">
        <f t="shared" si="493"/>
        <v>-204.82530222795162</v>
      </c>
      <c r="AI812" s="31">
        <f t="shared" si="494"/>
        <v>-89.99999999671256</v>
      </c>
      <c r="AJ812" s="31">
        <f t="shared" si="495"/>
        <v>128.80945465629497</v>
      </c>
      <c r="AK812" s="31">
        <f t="shared" si="496"/>
        <v>89.99997921979157</v>
      </c>
      <c r="AL812" s="32">
        <f t="shared" si="497"/>
        <v>-98.3518797513224</v>
      </c>
      <c r="AM812" s="31">
        <f t="shared" si="498"/>
        <v>-89.999307326385249</v>
      </c>
      <c r="AN812" s="31">
        <f t="shared" si="499"/>
        <v>-82.257316854229671</v>
      </c>
      <c r="AO812" s="31">
        <f t="shared" si="500"/>
        <v>-89.99932810330624</v>
      </c>
      <c r="AP812" s="30">
        <f t="shared" si="481"/>
        <v>23.609121289162623</v>
      </c>
      <c r="AQ812" s="30">
        <f t="shared" si="482"/>
        <v>-26.68237036067254</v>
      </c>
      <c r="AR812" s="31">
        <f t="shared" si="501"/>
        <v>-46.50663822676897</v>
      </c>
      <c r="AS812" s="33">
        <f t="shared" si="502"/>
        <v>-180.01662019343851</v>
      </c>
      <c r="AT812" s="31">
        <f t="shared" si="503"/>
        <v>21.634316626368992</v>
      </c>
      <c r="AU812" s="31">
        <f t="shared" si="504"/>
        <v>85.247688727003336</v>
      </c>
      <c r="AV812" s="32">
        <f t="shared" si="505"/>
        <v>-1.1747062854506574</v>
      </c>
      <c r="AW812" s="31">
        <f t="shared" si="506"/>
        <v>-29.131634318552237</v>
      </c>
      <c r="AX812" s="34">
        <f t="shared" si="507"/>
        <v>20.459610340918335</v>
      </c>
      <c r="AY812" s="35">
        <f t="shared" si="508"/>
        <v>56.116054408451099</v>
      </c>
      <c r="AZ812" s="10">
        <f t="shared" si="509"/>
        <v>-26.047027885850635</v>
      </c>
      <c r="BA812" s="10">
        <f t="shared" si="510"/>
        <v>-123.90056578498741</v>
      </c>
      <c r="BB812" s="10">
        <f t="shared" si="511"/>
        <v>56.099434215012593</v>
      </c>
      <c r="BC812" s="37"/>
      <c r="BD812" s="46">
        <f t="shared" si="512"/>
        <v>-26</v>
      </c>
      <c r="BE812" s="46">
        <f t="shared" si="513"/>
        <v>-124</v>
      </c>
      <c r="BF812" s="46">
        <f t="shared" si="514"/>
        <v>56</v>
      </c>
    </row>
    <row r="813" spans="22:58" x14ac:dyDescent="0.2">
      <c r="V813" s="29">
        <v>9.0900000000001402</v>
      </c>
      <c r="W813" s="36">
        <f t="shared" si="484"/>
        <v>12302687708.127819</v>
      </c>
      <c r="X813" s="30">
        <f t="shared" si="483"/>
        <v>-0.43247621687911453</v>
      </c>
      <c r="Y813" s="31">
        <f t="shared" si="485"/>
        <v>-135.77640104681726</v>
      </c>
      <c r="Z813" s="31">
        <f t="shared" si="486"/>
        <v>-89.999990682431815</v>
      </c>
      <c r="AA813" s="31">
        <f t="shared" si="487"/>
        <v>104.79983807229195</v>
      </c>
      <c r="AB813" s="31">
        <f t="shared" si="488"/>
        <v>-89.999670291055693</v>
      </c>
      <c r="AC813" s="31">
        <f t="shared" si="489"/>
        <v>70.432966871842922</v>
      </c>
      <c r="AD813" s="31">
        <f t="shared" si="490"/>
        <v>89.982762499357619</v>
      </c>
      <c r="AE813" s="31">
        <f t="shared" si="491"/>
        <v>39.023927680438504</v>
      </c>
      <c r="AF813" s="31">
        <f t="shared" si="492"/>
        <v>-90.016898474129874</v>
      </c>
      <c r="AG813" s="31">
        <f t="shared" si="480"/>
        <v>92.110410468749379</v>
      </c>
      <c r="AH813" s="31">
        <f t="shared" si="493"/>
        <v>-205.02530222795184</v>
      </c>
      <c r="AI813" s="31">
        <f t="shared" si="494"/>
        <v>-89.999999996787395</v>
      </c>
      <c r="AJ813" s="31">
        <f t="shared" si="495"/>
        <v>129.00945465629516</v>
      </c>
      <c r="AK813" s="31">
        <f t="shared" si="496"/>
        <v>89.999979692806846</v>
      </c>
      <c r="AL813" s="32">
        <f t="shared" si="497"/>
        <v>-98.551879751294038</v>
      </c>
      <c r="AM813" s="31">
        <f t="shared" si="498"/>
        <v>-89.999323093561699</v>
      </c>
      <c r="AN813" s="31">
        <f t="shared" si="499"/>
        <v>-82.457316854201338</v>
      </c>
      <c r="AO813" s="31">
        <f t="shared" si="500"/>
        <v>-89.999343397542248</v>
      </c>
      <c r="AP813" s="30">
        <f t="shared" si="481"/>
        <v>23.609121289162623</v>
      </c>
      <c r="AQ813" s="30">
        <f t="shared" si="482"/>
        <v>-26.68237036067254</v>
      </c>
      <c r="AR813" s="31">
        <f t="shared" si="501"/>
        <v>-46.506638245272754</v>
      </c>
      <c r="AS813" s="33">
        <f t="shared" si="502"/>
        <v>-180.01624187167212</v>
      </c>
      <c r="AT813" s="31">
        <f t="shared" si="503"/>
        <v>21.832974776897561</v>
      </c>
      <c r="AU813" s="31">
        <f t="shared" si="504"/>
        <v>85.355385781454373</v>
      </c>
      <c r="AV813" s="32">
        <f t="shared" si="505"/>
        <v>-1.2229440347565275</v>
      </c>
      <c r="AW813" s="31">
        <f t="shared" si="506"/>
        <v>-29.696017585297561</v>
      </c>
      <c r="AX813" s="34">
        <f t="shared" si="507"/>
        <v>20.610030742141035</v>
      </c>
      <c r="AY813" s="35">
        <f t="shared" si="508"/>
        <v>55.659368196156812</v>
      </c>
      <c r="AZ813" s="10">
        <f t="shared" si="509"/>
        <v>-25.896607503131719</v>
      </c>
      <c r="BA813" s="10">
        <f t="shared" si="510"/>
        <v>-124.35687367551532</v>
      </c>
      <c r="BB813" s="10">
        <f t="shared" si="511"/>
        <v>55.643126324484683</v>
      </c>
      <c r="BC813" s="48"/>
      <c r="BD813" s="46">
        <f t="shared" si="512"/>
        <v>-26</v>
      </c>
      <c r="BE813" s="46">
        <f t="shared" si="513"/>
        <v>-124</v>
      </c>
      <c r="BF813" s="46">
        <f t="shared" si="514"/>
        <v>56</v>
      </c>
    </row>
    <row r="814" spans="22:58" x14ac:dyDescent="0.2">
      <c r="V814" s="29">
        <v>9.1000000000001293</v>
      </c>
      <c r="W814" s="38">
        <f t="shared" si="484"/>
        <v>12589254117.945452</v>
      </c>
      <c r="X814" s="30">
        <f t="shared" si="483"/>
        <v>-0.43247621687911453</v>
      </c>
      <c r="Y814" s="31">
        <f t="shared" si="485"/>
        <v>-135.97640104681702</v>
      </c>
      <c r="Z814" s="31">
        <f t="shared" si="486"/>
        <v>-89.999990894525553</v>
      </c>
      <c r="AA814" s="31">
        <f t="shared" si="487"/>
        <v>104.99983807228526</v>
      </c>
      <c r="AB814" s="31">
        <f t="shared" si="488"/>
        <v>-89.999677796147537</v>
      </c>
      <c r="AC814" s="31">
        <f t="shared" si="489"/>
        <v>70.632966854150908</v>
      </c>
      <c r="AD814" s="31">
        <f t="shared" si="490"/>
        <v>89.983154872753147</v>
      </c>
      <c r="AE814" s="31">
        <f t="shared" si="491"/>
        <v>39.223927662740039</v>
      </c>
      <c r="AF814" s="31">
        <f t="shared" si="492"/>
        <v>-90.016513817919957</v>
      </c>
      <c r="AG814" s="31">
        <f t="shared" si="480"/>
        <v>92.110410468749379</v>
      </c>
      <c r="AH814" s="31">
        <f t="shared" si="493"/>
        <v>-205.2253022279516</v>
      </c>
      <c r="AI814" s="31">
        <f t="shared" si="494"/>
        <v>-89.999999996860524</v>
      </c>
      <c r="AJ814" s="31">
        <f t="shared" si="495"/>
        <v>129.20945465629492</v>
      </c>
      <c r="AK814" s="31">
        <f t="shared" si="496"/>
        <v>89.999980155054999</v>
      </c>
      <c r="AL814" s="32">
        <f t="shared" si="497"/>
        <v>-98.751879751266529</v>
      </c>
      <c r="AM814" s="31">
        <f t="shared" si="498"/>
        <v>-89.999338501833378</v>
      </c>
      <c r="AN814" s="31">
        <f t="shared" si="499"/>
        <v>-82.657316854173828</v>
      </c>
      <c r="AO814" s="31">
        <f t="shared" si="500"/>
        <v>-89.999358343638903</v>
      </c>
      <c r="AP814" s="30">
        <f t="shared" si="481"/>
        <v>23.609121289162623</v>
      </c>
      <c r="AQ814" s="30">
        <f t="shared" si="482"/>
        <v>-26.68237036067254</v>
      </c>
      <c r="AR814" s="31">
        <f t="shared" si="501"/>
        <v>-46.50663826294371</v>
      </c>
      <c r="AS814" s="33">
        <f t="shared" si="502"/>
        <v>-180.01587216155886</v>
      </c>
      <c r="AT814" s="31">
        <f t="shared" si="503"/>
        <v>22.031692933459883</v>
      </c>
      <c r="AU814" s="31">
        <f t="shared" si="504"/>
        <v>85.460663144576358</v>
      </c>
      <c r="AV814" s="32">
        <f t="shared" si="505"/>
        <v>-1.2728874019971235</v>
      </c>
      <c r="AW814" s="31">
        <f t="shared" si="506"/>
        <v>-30.2670558880111</v>
      </c>
      <c r="AX814" s="34">
        <f t="shared" si="507"/>
        <v>20.758805531462759</v>
      </c>
      <c r="AY814" s="35">
        <f t="shared" si="508"/>
        <v>55.193607256565258</v>
      </c>
      <c r="AZ814" s="10">
        <f t="shared" si="509"/>
        <v>-25.747832731480951</v>
      </c>
      <c r="BA814" s="10">
        <f t="shared" si="510"/>
        <v>-124.8222649049936</v>
      </c>
      <c r="BB814" s="10">
        <f t="shared" si="511"/>
        <v>55.177735095006398</v>
      </c>
      <c r="BC814" s="37"/>
      <c r="BD814" s="46">
        <f t="shared" si="512"/>
        <v>-26</v>
      </c>
      <c r="BE814" s="46">
        <f t="shared" si="513"/>
        <v>-125</v>
      </c>
      <c r="BF814" s="46">
        <f t="shared" si="514"/>
        <v>55</v>
      </c>
    </row>
    <row r="815" spans="22:58" x14ac:dyDescent="0.2">
      <c r="V815" s="29">
        <v>9.1100000000001309</v>
      </c>
      <c r="W815" s="38">
        <f t="shared" si="484"/>
        <v>12882495516.935253</v>
      </c>
      <c r="X815" s="30">
        <f t="shared" si="483"/>
        <v>-0.43247621687911453</v>
      </c>
      <c r="Y815" s="31">
        <f t="shared" si="485"/>
        <v>-136.17640104681703</v>
      </c>
      <c r="Z815" s="31">
        <f t="shared" si="486"/>
        <v>-89.999991101791451</v>
      </c>
      <c r="AA815" s="31">
        <f t="shared" si="487"/>
        <v>105.19983807227911</v>
      </c>
      <c r="AB815" s="31">
        <f t="shared" si="488"/>
        <v>-89.999685130402639</v>
      </c>
      <c r="AC815" s="31">
        <f t="shared" si="489"/>
        <v>70.832966837255412</v>
      </c>
      <c r="AD815" s="31">
        <f t="shared" si="490"/>
        <v>89.983538314641294</v>
      </c>
      <c r="AE815" s="31">
        <f t="shared" si="491"/>
        <v>39.423927645838376</v>
      </c>
      <c r="AF815" s="31">
        <f t="shared" si="492"/>
        <v>-90.016137917552783</v>
      </c>
      <c r="AG815" s="31">
        <f t="shared" si="480"/>
        <v>92.110410468749379</v>
      </c>
      <c r="AH815" s="31">
        <f t="shared" si="493"/>
        <v>-205.42530222795165</v>
      </c>
      <c r="AI815" s="31">
        <f t="shared" si="494"/>
        <v>-89.99999999693199</v>
      </c>
      <c r="AJ815" s="31">
        <f t="shared" si="495"/>
        <v>129.40945465629494</v>
      </c>
      <c r="AK815" s="31">
        <f t="shared" si="496"/>
        <v>89.999980606781108</v>
      </c>
      <c r="AL815" s="32">
        <f t="shared" si="497"/>
        <v>-98.951879751240526</v>
      </c>
      <c r="AM815" s="31">
        <f t="shared" si="498"/>
        <v>-89.999353559369979</v>
      </c>
      <c r="AN815" s="31">
        <f t="shared" si="499"/>
        <v>-82.857316854147854</v>
      </c>
      <c r="AO815" s="31">
        <f t="shared" si="500"/>
        <v>-89.999372949520861</v>
      </c>
      <c r="AP815" s="30">
        <f t="shared" si="481"/>
        <v>23.609121289162623</v>
      </c>
      <c r="AQ815" s="30">
        <f t="shared" si="482"/>
        <v>-26.68237036067254</v>
      </c>
      <c r="AR815" s="31">
        <f t="shared" si="501"/>
        <v>-46.506638279819398</v>
      </c>
      <c r="AS815" s="33">
        <f t="shared" si="502"/>
        <v>-180.01551086707366</v>
      </c>
      <c r="AT815" s="31">
        <f t="shared" si="503"/>
        <v>22.230468429195753</v>
      </c>
      <c r="AU815" s="31">
        <f t="shared" si="504"/>
        <v>85.563573790758554</v>
      </c>
      <c r="AV815" s="32">
        <f t="shared" si="505"/>
        <v>-1.3245761536464415</v>
      </c>
      <c r="AW815" s="31">
        <f t="shared" si="506"/>
        <v>-30.844598188648089</v>
      </c>
      <c r="AX815" s="34">
        <f t="shared" si="507"/>
        <v>20.905892275549313</v>
      </c>
      <c r="AY815" s="35">
        <f t="shared" si="508"/>
        <v>54.718975602110461</v>
      </c>
      <c r="AZ815" s="10">
        <f t="shared" si="509"/>
        <v>-25.600746004270086</v>
      </c>
      <c r="BA815" s="10">
        <f t="shared" si="510"/>
        <v>-125.2965352649632</v>
      </c>
      <c r="BB815" s="10">
        <f t="shared" si="511"/>
        <v>54.703464735036803</v>
      </c>
      <c r="BC815" s="37"/>
      <c r="BD815" s="46">
        <f t="shared" si="512"/>
        <v>-26</v>
      </c>
      <c r="BE815" s="46">
        <f t="shared" si="513"/>
        <v>-125</v>
      </c>
      <c r="BF815" s="46">
        <f t="shared" si="514"/>
        <v>55</v>
      </c>
    </row>
    <row r="816" spans="22:58" x14ac:dyDescent="0.2">
      <c r="V816" s="29">
        <v>9.1200000000001396</v>
      </c>
      <c r="W816" s="36">
        <f t="shared" si="484"/>
        <v>13182567385.568354</v>
      </c>
      <c r="X816" s="30">
        <f t="shared" si="483"/>
        <v>-0.43247621687911453</v>
      </c>
      <c r="Y816" s="31">
        <f t="shared" si="485"/>
        <v>-136.37640104681722</v>
      </c>
      <c r="Z816" s="31">
        <f t="shared" si="486"/>
        <v>-89.999991304339417</v>
      </c>
      <c r="AA816" s="31">
        <f t="shared" si="487"/>
        <v>105.39983807227338</v>
      </c>
      <c r="AB816" s="31">
        <f t="shared" si="488"/>
        <v>-89.999692297709714</v>
      </c>
      <c r="AC816" s="31">
        <f t="shared" si="489"/>
        <v>71.032966821120496</v>
      </c>
      <c r="AD816" s="31">
        <f t="shared" si="490"/>
        <v>89.983913028327876</v>
      </c>
      <c r="AE816" s="31">
        <f t="shared" si="491"/>
        <v>39.623927629697548</v>
      </c>
      <c r="AF816" s="31">
        <f t="shared" si="492"/>
        <v>-90.015770573721241</v>
      </c>
      <c r="AG816" s="31">
        <f t="shared" si="480"/>
        <v>92.110410468749379</v>
      </c>
      <c r="AH816" s="31">
        <f t="shared" si="493"/>
        <v>-205.62530222795181</v>
      </c>
      <c r="AI816" s="31">
        <f t="shared" si="494"/>
        <v>-89.999999997001837</v>
      </c>
      <c r="AJ816" s="31">
        <f t="shared" si="495"/>
        <v>129.6094546562951</v>
      </c>
      <c r="AK816" s="31">
        <f t="shared" si="496"/>
        <v>89.999981048224655</v>
      </c>
      <c r="AL816" s="32">
        <f t="shared" si="497"/>
        <v>-99.151879751215816</v>
      </c>
      <c r="AM816" s="31">
        <f t="shared" si="498"/>
        <v>-89.999368274155202</v>
      </c>
      <c r="AN816" s="31">
        <f t="shared" si="499"/>
        <v>-83.057316854123144</v>
      </c>
      <c r="AO816" s="31">
        <f t="shared" si="500"/>
        <v>-89.999387222932384</v>
      </c>
      <c r="AP816" s="30">
        <f t="shared" si="481"/>
        <v>23.609121289162623</v>
      </c>
      <c r="AQ816" s="30">
        <f t="shared" si="482"/>
        <v>-26.68237036067254</v>
      </c>
      <c r="AR816" s="31">
        <f t="shared" si="501"/>
        <v>-46.506638295935517</v>
      </c>
      <c r="AS816" s="33">
        <f t="shared" si="502"/>
        <v>-180.01515779665363</v>
      </c>
      <c r="AT816" s="31">
        <f t="shared" si="503"/>
        <v>22.429298714320538</v>
      </c>
      <c r="AU816" s="31">
        <f t="shared" si="504"/>
        <v>85.664169627119577</v>
      </c>
      <c r="AV816" s="32">
        <f t="shared" si="505"/>
        <v>-1.378049548402138</v>
      </c>
      <c r="AW816" s="31">
        <f t="shared" si="506"/>
        <v>-31.428481219337169</v>
      </c>
      <c r="AX816" s="34">
        <f t="shared" si="507"/>
        <v>21.051249165918399</v>
      </c>
      <c r="AY816" s="35">
        <f t="shared" si="508"/>
        <v>54.235688407782405</v>
      </c>
      <c r="AZ816" s="10">
        <f t="shared" si="509"/>
        <v>-25.455389130017117</v>
      </c>
      <c r="BA816" s="10">
        <f t="shared" si="510"/>
        <v>-125.77946938887122</v>
      </c>
      <c r="BB816" s="10">
        <f t="shared" si="511"/>
        <v>54.22053061112878</v>
      </c>
      <c r="BC816" s="48"/>
      <c r="BD816" s="46">
        <f t="shared" si="512"/>
        <v>-25</v>
      </c>
      <c r="BE816" s="46">
        <f t="shared" si="513"/>
        <v>-126</v>
      </c>
      <c r="BF816" s="46">
        <f t="shared" si="514"/>
        <v>54</v>
      </c>
    </row>
    <row r="817" spans="22:58" x14ac:dyDescent="0.2">
      <c r="V817" s="29">
        <v>9.1300000000001393</v>
      </c>
      <c r="W817" s="38">
        <f t="shared" si="484"/>
        <v>13489628825.92087</v>
      </c>
      <c r="X817" s="30">
        <f t="shared" si="483"/>
        <v>-0.43247621687911453</v>
      </c>
      <c r="Y817" s="31">
        <f t="shared" si="485"/>
        <v>-136.57640104681721</v>
      </c>
      <c r="Z817" s="31">
        <f t="shared" si="486"/>
        <v>-89.999991502276814</v>
      </c>
      <c r="AA817" s="31">
        <f t="shared" si="487"/>
        <v>105.59983807226772</v>
      </c>
      <c r="AB817" s="31">
        <f t="shared" si="488"/>
        <v>-89.999699301868958</v>
      </c>
      <c r="AC817" s="31">
        <f t="shared" si="489"/>
        <v>71.23296680571157</v>
      </c>
      <c r="AD817" s="31">
        <f t="shared" si="490"/>
        <v>89.984279212490947</v>
      </c>
      <c r="AE817" s="31">
        <f t="shared" si="491"/>
        <v>39.823927614282965</v>
      </c>
      <c r="AF817" s="31">
        <f t="shared" si="492"/>
        <v>-90.015411591654811</v>
      </c>
      <c r="AG817" s="31">
        <f t="shared" si="480"/>
        <v>92.110410468749379</v>
      </c>
      <c r="AH817" s="31">
        <f t="shared" si="493"/>
        <v>-205.82530222795179</v>
      </c>
      <c r="AI817" s="31">
        <f t="shared" si="494"/>
        <v>-89.999999997070077</v>
      </c>
      <c r="AJ817" s="31">
        <f t="shared" si="495"/>
        <v>129.80945465629503</v>
      </c>
      <c r="AK817" s="31">
        <f t="shared" si="496"/>
        <v>89.999981479619734</v>
      </c>
      <c r="AL817" s="32">
        <f t="shared" si="497"/>
        <v>-99.35187975119203</v>
      </c>
      <c r="AM817" s="31">
        <f t="shared" si="498"/>
        <v>-89.999382653991034</v>
      </c>
      <c r="AN817" s="31">
        <f t="shared" si="499"/>
        <v>-83.257316854099415</v>
      </c>
      <c r="AO817" s="31">
        <f t="shared" si="500"/>
        <v>-89.999401171441377</v>
      </c>
      <c r="AP817" s="30">
        <f t="shared" si="481"/>
        <v>23.609121289162623</v>
      </c>
      <c r="AQ817" s="30">
        <f t="shared" si="482"/>
        <v>-26.68237036067254</v>
      </c>
      <c r="AR817" s="31">
        <f t="shared" si="501"/>
        <v>-46.50663831132637</v>
      </c>
      <c r="AS817" s="33">
        <f t="shared" si="502"/>
        <v>-180.01481276309619</v>
      </c>
      <c r="AT817" s="31">
        <f t="shared" si="503"/>
        <v>22.628181351112723</v>
      </c>
      <c r="AU817" s="31">
        <f t="shared" si="504"/>
        <v>85.762501508756358</v>
      </c>
      <c r="AV817" s="32">
        <f t="shared" si="505"/>
        <v>-1.4333462290328391</v>
      </c>
      <c r="AW817" s="31">
        <f t="shared" si="506"/>
        <v>-32.018529445914702</v>
      </c>
      <c r="AX817" s="34">
        <f t="shared" si="507"/>
        <v>21.194835122079883</v>
      </c>
      <c r="AY817" s="35">
        <f t="shared" si="508"/>
        <v>53.743972062841657</v>
      </c>
      <c r="AZ817" s="10">
        <f t="shared" si="509"/>
        <v>-25.311803189246486</v>
      </c>
      <c r="BA817" s="10">
        <f t="shared" si="510"/>
        <v>-126.27084070025452</v>
      </c>
      <c r="BB817" s="10">
        <f t="shared" si="511"/>
        <v>53.729159299745476</v>
      </c>
      <c r="BC817" s="37"/>
      <c r="BD817" s="46">
        <f t="shared" si="512"/>
        <v>-25</v>
      </c>
      <c r="BE817" s="46">
        <f t="shared" si="513"/>
        <v>-126</v>
      </c>
      <c r="BF817" s="46">
        <f t="shared" si="514"/>
        <v>54</v>
      </c>
    </row>
    <row r="818" spans="22:58" x14ac:dyDescent="0.2">
      <c r="V818" s="29">
        <v>9.1400000000001391</v>
      </c>
      <c r="W818" s="38">
        <f t="shared" si="484"/>
        <v>13803842646.033283</v>
      </c>
      <c r="X818" s="30">
        <f t="shared" si="483"/>
        <v>-0.43247621687911453</v>
      </c>
      <c r="Y818" s="31">
        <f t="shared" si="485"/>
        <v>-136.7764010468172</v>
      </c>
      <c r="Z818" s="31">
        <f t="shared" si="486"/>
        <v>-89.999991695708601</v>
      </c>
      <c r="AA818" s="31">
        <f t="shared" si="487"/>
        <v>105.79983807226233</v>
      </c>
      <c r="AB818" s="31">
        <f t="shared" si="488"/>
        <v>-89.999706146594079</v>
      </c>
      <c r="AC818" s="31">
        <f t="shared" si="489"/>
        <v>71.43296679099619</v>
      </c>
      <c r="AD818" s="31">
        <f t="shared" si="490"/>
        <v>89.98463706128608</v>
      </c>
      <c r="AE818" s="31">
        <f t="shared" si="491"/>
        <v>40.023927599562214</v>
      </c>
      <c r="AF818" s="31">
        <f t="shared" si="492"/>
        <v>-90.015060781016601</v>
      </c>
      <c r="AG818" s="31">
        <f t="shared" si="480"/>
        <v>92.110410468749379</v>
      </c>
      <c r="AH818" s="31">
        <f t="shared" si="493"/>
        <v>-206.02530222795178</v>
      </c>
      <c r="AI818" s="31">
        <f t="shared" si="494"/>
        <v>-89.999999997136769</v>
      </c>
      <c r="AJ818" s="31">
        <f t="shared" si="495"/>
        <v>130.00945465629502</v>
      </c>
      <c r="AK818" s="31">
        <f t="shared" si="496"/>
        <v>89.999981901195056</v>
      </c>
      <c r="AL818" s="32">
        <f t="shared" si="497"/>
        <v>-99.551879751169338</v>
      </c>
      <c r="AM818" s="31">
        <f t="shared" si="498"/>
        <v>-89.999396706501813</v>
      </c>
      <c r="AN818" s="31">
        <f t="shared" si="499"/>
        <v>-83.457316854076723</v>
      </c>
      <c r="AO818" s="31">
        <f t="shared" si="500"/>
        <v>-89.999414802443525</v>
      </c>
      <c r="AP818" s="30">
        <f t="shared" si="481"/>
        <v>23.609121289162623</v>
      </c>
      <c r="AQ818" s="30">
        <f t="shared" si="482"/>
        <v>-26.68237036067254</v>
      </c>
      <c r="AR818" s="31">
        <f t="shared" si="501"/>
        <v>-46.506638326024429</v>
      </c>
      <c r="AS818" s="33">
        <f t="shared" si="502"/>
        <v>-180.01447558346013</v>
      </c>
      <c r="AT818" s="31">
        <f t="shared" si="503"/>
        <v>22.827114009105323</v>
      </c>
      <c r="AU818" s="31">
        <f t="shared" si="504"/>
        <v>85.858619254228003</v>
      </c>
      <c r="AV818" s="32">
        <f t="shared" si="505"/>
        <v>-1.4905041117702764</v>
      </c>
      <c r="AW818" s="31">
        <f t="shared" si="506"/>
        <v>-32.614555078795362</v>
      </c>
      <c r="AX818" s="34">
        <f t="shared" si="507"/>
        <v>21.336609897335045</v>
      </c>
      <c r="AY818" s="35">
        <f t="shared" si="508"/>
        <v>53.244064175432641</v>
      </c>
      <c r="AZ818" s="10">
        <f t="shared" si="509"/>
        <v>-25.170028428689385</v>
      </c>
      <c r="BA818" s="10">
        <f t="shared" si="510"/>
        <v>-126.77041140802748</v>
      </c>
      <c r="BB818" s="10">
        <f t="shared" si="511"/>
        <v>53.229588591972515</v>
      </c>
      <c r="BC818" s="37"/>
      <c r="BD818" s="46">
        <f t="shared" si="512"/>
        <v>-25</v>
      </c>
      <c r="BE818" s="46">
        <f t="shared" si="513"/>
        <v>-127</v>
      </c>
      <c r="BF818" s="46">
        <f t="shared" si="514"/>
        <v>53</v>
      </c>
    </row>
    <row r="819" spans="22:58" x14ac:dyDescent="0.2">
      <c r="V819" s="29">
        <v>9.1500000000001407</v>
      </c>
      <c r="W819" s="36">
        <f t="shared" si="484"/>
        <v>14125375446.23213</v>
      </c>
      <c r="X819" s="30">
        <f t="shared" si="483"/>
        <v>-0.43247621687911453</v>
      </c>
      <c r="Y819" s="31">
        <f t="shared" si="485"/>
        <v>-136.97640104681722</v>
      </c>
      <c r="Z819" s="31">
        <f t="shared" si="486"/>
        <v>-89.999991884737355</v>
      </c>
      <c r="AA819" s="31">
        <f t="shared" si="487"/>
        <v>105.99983807225723</v>
      </c>
      <c r="AB819" s="31">
        <f t="shared" si="488"/>
        <v>-89.999712835514231</v>
      </c>
      <c r="AC819" s="31">
        <f t="shared" si="489"/>
        <v>71.632966776943135</v>
      </c>
      <c r="AD819" s="31">
        <f t="shared" si="490"/>
        <v>89.984986764449289</v>
      </c>
      <c r="AE819" s="31">
        <f t="shared" si="491"/>
        <v>40.223927585504043</v>
      </c>
      <c r="AF819" s="31">
        <f t="shared" si="492"/>
        <v>-90.014717955802311</v>
      </c>
      <c r="AG819" s="31">
        <f t="shared" si="480"/>
        <v>92.110410468749379</v>
      </c>
      <c r="AH819" s="31">
        <f t="shared" si="493"/>
        <v>-206.2253022279518</v>
      </c>
      <c r="AI819" s="31">
        <f t="shared" si="494"/>
        <v>-89.99999999720194</v>
      </c>
      <c r="AJ819" s="31">
        <f t="shared" si="495"/>
        <v>130.20945465629501</v>
      </c>
      <c r="AK819" s="31">
        <f t="shared" si="496"/>
        <v>89.999982313174158</v>
      </c>
      <c r="AL819" s="32">
        <f t="shared" si="497"/>
        <v>-99.751879751147698</v>
      </c>
      <c r="AM819" s="31">
        <f t="shared" si="498"/>
        <v>-89.999410439138416</v>
      </c>
      <c r="AN819" s="31">
        <f t="shared" si="499"/>
        <v>-83.657316854055111</v>
      </c>
      <c r="AO819" s="31">
        <f t="shared" si="500"/>
        <v>-89.999428123166197</v>
      </c>
      <c r="AP819" s="30">
        <f t="shared" si="481"/>
        <v>23.609121289162623</v>
      </c>
      <c r="AQ819" s="30">
        <f t="shared" si="482"/>
        <v>-26.68237036067254</v>
      </c>
      <c r="AR819" s="31">
        <f t="shared" si="501"/>
        <v>-46.506638340060988</v>
      </c>
      <c r="AS819" s="33">
        <f t="shared" si="502"/>
        <v>-180.01414607896851</v>
      </c>
      <c r="AT819" s="31">
        <f t="shared" si="503"/>
        <v>23.026094460471768</v>
      </c>
      <c r="AU819" s="31">
        <f t="shared" si="504"/>
        <v>85.952571661231687</v>
      </c>
      <c r="AV819" s="32">
        <f t="shared" si="505"/>
        <v>-1.5495602737769385</v>
      </c>
      <c r="AW819" s="31">
        <f t="shared" si="506"/>
        <v>-33.216358133575319</v>
      </c>
      <c r="AX819" s="34">
        <f t="shared" si="507"/>
        <v>21.476534186694828</v>
      </c>
      <c r="AY819" s="35">
        <f t="shared" si="508"/>
        <v>52.736213527656368</v>
      </c>
      <c r="AZ819" s="10">
        <f t="shared" si="509"/>
        <v>-25.03010415336616</v>
      </c>
      <c r="BA819" s="10">
        <f t="shared" si="510"/>
        <v>-127.27793255131215</v>
      </c>
      <c r="BB819" s="10">
        <f t="shared" si="511"/>
        <v>52.722067448687852</v>
      </c>
      <c r="BC819" s="48"/>
      <c r="BD819" s="46">
        <f t="shared" si="512"/>
        <v>-25</v>
      </c>
      <c r="BE819" s="46">
        <f t="shared" si="513"/>
        <v>-127</v>
      </c>
      <c r="BF819" s="46">
        <f t="shared" si="514"/>
        <v>53</v>
      </c>
    </row>
    <row r="820" spans="22:58" x14ac:dyDescent="0.2">
      <c r="V820" s="29">
        <v>9.1600000000001405</v>
      </c>
      <c r="W820" s="38">
        <f t="shared" si="484"/>
        <v>14454397707.463968</v>
      </c>
      <c r="X820" s="30">
        <f t="shared" si="483"/>
        <v>-0.43247621687911453</v>
      </c>
      <c r="Y820" s="31">
        <f t="shared" si="485"/>
        <v>-137.1764010468172</v>
      </c>
      <c r="Z820" s="31">
        <f t="shared" si="486"/>
        <v>-89.999992069463289</v>
      </c>
      <c r="AA820" s="31">
        <f t="shared" si="487"/>
        <v>106.19983807225232</v>
      </c>
      <c r="AB820" s="31">
        <f t="shared" si="488"/>
        <v>-89.99971937217596</v>
      </c>
      <c r="AC820" s="31">
        <f t="shared" si="489"/>
        <v>71.832966763522535</v>
      </c>
      <c r="AD820" s="31">
        <f t="shared" si="490"/>
        <v>89.985328507397753</v>
      </c>
      <c r="AE820" s="31">
        <f t="shared" si="491"/>
        <v>40.42392757207854</v>
      </c>
      <c r="AF820" s="31">
        <f t="shared" si="492"/>
        <v>-90.014382934241496</v>
      </c>
      <c r="AG820" s="31">
        <f t="shared" si="480"/>
        <v>92.110410468749379</v>
      </c>
      <c r="AH820" s="31">
        <f t="shared" si="493"/>
        <v>-206.42530222795182</v>
      </c>
      <c r="AI820" s="31">
        <f t="shared" si="494"/>
        <v>-89.999999997265633</v>
      </c>
      <c r="AJ820" s="31">
        <f t="shared" si="495"/>
        <v>130.40945465629503</v>
      </c>
      <c r="AK820" s="31">
        <f t="shared" si="496"/>
        <v>89.999982715775459</v>
      </c>
      <c r="AL820" s="32">
        <f t="shared" si="497"/>
        <v>-99.951879751126995</v>
      </c>
      <c r="AM820" s="31">
        <f t="shared" si="498"/>
        <v>-89.999423859182045</v>
      </c>
      <c r="AN820" s="31">
        <f t="shared" si="499"/>
        <v>-83.857316854034408</v>
      </c>
      <c r="AO820" s="31">
        <f t="shared" si="500"/>
        <v>-89.999441140672218</v>
      </c>
      <c r="AP820" s="30">
        <f t="shared" si="481"/>
        <v>23.609121289162623</v>
      </c>
      <c r="AQ820" s="30">
        <f t="shared" si="482"/>
        <v>-26.68237036067254</v>
      </c>
      <c r="AR820" s="31">
        <f t="shared" si="501"/>
        <v>-46.506638353465789</v>
      </c>
      <c r="AS820" s="33">
        <f t="shared" si="502"/>
        <v>-180.01382407491371</v>
      </c>
      <c r="AT820" s="31">
        <f t="shared" si="503"/>
        <v>23.225120575602038</v>
      </c>
      <c r="AU820" s="31">
        <f t="shared" si="504"/>
        <v>86.044406522433349</v>
      </c>
      <c r="AV820" s="32">
        <f t="shared" si="505"/>
        <v>-1.6105508392695946</v>
      </c>
      <c r="AW820" s="31">
        <f t="shared" si="506"/>
        <v>-33.823726543503113</v>
      </c>
      <c r="AX820" s="34">
        <f t="shared" si="507"/>
        <v>21.614569736332442</v>
      </c>
      <c r="AY820" s="35">
        <f t="shared" si="508"/>
        <v>52.220679978930235</v>
      </c>
      <c r="AZ820" s="10">
        <f t="shared" si="509"/>
        <v>-24.892068617133347</v>
      </c>
      <c r="BA820" s="10">
        <f t="shared" si="510"/>
        <v>-127.79314409598348</v>
      </c>
      <c r="BB820" s="10">
        <f t="shared" si="511"/>
        <v>52.206855904016521</v>
      </c>
      <c r="BC820" s="37"/>
      <c r="BD820" s="46">
        <f t="shared" si="512"/>
        <v>-25</v>
      </c>
      <c r="BE820" s="46">
        <f t="shared" si="513"/>
        <v>-128</v>
      </c>
      <c r="BF820" s="46">
        <f t="shared" si="514"/>
        <v>52</v>
      </c>
    </row>
    <row r="821" spans="22:58" x14ac:dyDescent="0.2">
      <c r="V821" s="29">
        <v>9.1700000000001403</v>
      </c>
      <c r="W821" s="38">
        <f t="shared" si="484"/>
        <v>14791083881.686874</v>
      </c>
      <c r="X821" s="30">
        <f t="shared" si="483"/>
        <v>-0.43247621687911453</v>
      </c>
      <c r="Y821" s="31">
        <f t="shared" si="485"/>
        <v>-137.37640104681719</v>
      </c>
      <c r="Z821" s="31">
        <f t="shared" si="486"/>
        <v>-89.999992249984345</v>
      </c>
      <c r="AA821" s="31">
        <f t="shared" si="487"/>
        <v>106.39983807224763</v>
      </c>
      <c r="AB821" s="31">
        <f t="shared" si="488"/>
        <v>-89.999725760045123</v>
      </c>
      <c r="AC821" s="31">
        <f t="shared" si="489"/>
        <v>72.032966750705967</v>
      </c>
      <c r="AD821" s="31">
        <f t="shared" si="490"/>
        <v>89.985662471328013</v>
      </c>
      <c r="AE821" s="31">
        <f t="shared" si="491"/>
        <v>40.623927559257297</v>
      </c>
      <c r="AF821" s="31">
        <f t="shared" si="492"/>
        <v>-90.01405553870147</v>
      </c>
      <c r="AG821" s="31">
        <f t="shared" si="480"/>
        <v>92.110410468749379</v>
      </c>
      <c r="AH821" s="31">
        <f t="shared" si="493"/>
        <v>-206.62530222795183</v>
      </c>
      <c r="AI821" s="31">
        <f t="shared" si="494"/>
        <v>-89.999999997327876</v>
      </c>
      <c r="AJ821" s="31">
        <f t="shared" si="495"/>
        <v>130.60945465629499</v>
      </c>
      <c r="AK821" s="31">
        <f t="shared" si="496"/>
        <v>89.999983109212451</v>
      </c>
      <c r="AL821" s="32">
        <f t="shared" si="497"/>
        <v>-100.15187975110723</v>
      </c>
      <c r="AM821" s="31">
        <f t="shared" si="498"/>
        <v>-89.999436973748189</v>
      </c>
      <c r="AN821" s="31">
        <f t="shared" si="499"/>
        <v>-84.057316854014701</v>
      </c>
      <c r="AO821" s="31">
        <f t="shared" si="500"/>
        <v>-89.999453861863614</v>
      </c>
      <c r="AP821" s="30">
        <f t="shared" si="481"/>
        <v>23.609121289162623</v>
      </c>
      <c r="AQ821" s="30">
        <f t="shared" si="482"/>
        <v>-26.68237036067254</v>
      </c>
      <c r="AR821" s="31">
        <f t="shared" si="501"/>
        <v>-46.506638366267325</v>
      </c>
      <c r="AS821" s="33">
        <f t="shared" si="502"/>
        <v>-180.01350940056508</v>
      </c>
      <c r="AT821" s="31">
        <f t="shared" si="503"/>
        <v>23.424190318860866</v>
      </c>
      <c r="AU821" s="31">
        <f t="shared" si="504"/>
        <v>86.134170641416745</v>
      </c>
      <c r="AV821" s="32">
        <f t="shared" si="505"/>
        <v>-1.6735108649229846</v>
      </c>
      <c r="AW821" s="31">
        <f t="shared" si="506"/>
        <v>-34.436436325623305</v>
      </c>
      <c r="AX821" s="34">
        <f t="shared" si="507"/>
        <v>21.750679453937881</v>
      </c>
      <c r="AY821" s="35">
        <f t="shared" si="508"/>
        <v>51.69773431579344</v>
      </c>
      <c r="AZ821" s="10">
        <f t="shared" si="509"/>
        <v>-24.755958912329444</v>
      </c>
      <c r="BA821" s="10">
        <f t="shared" si="510"/>
        <v>-128.31577508477164</v>
      </c>
      <c r="BB821" s="10">
        <f t="shared" si="511"/>
        <v>51.684224915228356</v>
      </c>
      <c r="BC821" s="37"/>
      <c r="BD821" s="46">
        <f t="shared" si="512"/>
        <v>-25</v>
      </c>
      <c r="BE821" s="46">
        <f t="shared" si="513"/>
        <v>-128</v>
      </c>
      <c r="BF821" s="46">
        <f t="shared" si="514"/>
        <v>52</v>
      </c>
    </row>
    <row r="822" spans="22:58" x14ac:dyDescent="0.2">
      <c r="V822" s="29">
        <v>9.18000000000014</v>
      </c>
      <c r="W822" s="36">
        <f t="shared" si="484"/>
        <v>15135612484.366991</v>
      </c>
      <c r="X822" s="30">
        <f t="shared" si="483"/>
        <v>-0.43247621687911453</v>
      </c>
      <c r="Y822" s="31">
        <f t="shared" si="485"/>
        <v>-137.57640104681718</v>
      </c>
      <c r="Z822" s="31">
        <f t="shared" si="486"/>
        <v>-89.999992426396233</v>
      </c>
      <c r="AA822" s="31">
        <f t="shared" si="487"/>
        <v>106.59983807224314</v>
      </c>
      <c r="AB822" s="31">
        <f t="shared" si="488"/>
        <v>-89.999732002508608</v>
      </c>
      <c r="AC822" s="31">
        <f t="shared" si="489"/>
        <v>72.232966738466232</v>
      </c>
      <c r="AD822" s="31">
        <f t="shared" si="490"/>
        <v>89.985988833312049</v>
      </c>
      <c r="AE822" s="31">
        <f t="shared" si="491"/>
        <v>40.823927547013085</v>
      </c>
      <c r="AF822" s="31">
        <f t="shared" si="492"/>
        <v>-90.013735595592792</v>
      </c>
      <c r="AG822" s="31">
        <f t="shared" si="480"/>
        <v>92.110410468749379</v>
      </c>
      <c r="AH822" s="31">
        <f t="shared" si="493"/>
        <v>-206.82530222795182</v>
      </c>
      <c r="AI822" s="31">
        <f t="shared" si="494"/>
        <v>-89.999999997388699</v>
      </c>
      <c r="AJ822" s="31">
        <f t="shared" si="495"/>
        <v>130.80945465629497</v>
      </c>
      <c r="AK822" s="31">
        <f t="shared" si="496"/>
        <v>89.999983493693705</v>
      </c>
      <c r="AL822" s="32">
        <f t="shared" si="497"/>
        <v>-100.35187975108835</v>
      </c>
      <c r="AM822" s="31">
        <f t="shared" si="498"/>
        <v>-89.999449789790347</v>
      </c>
      <c r="AN822" s="31">
        <f t="shared" si="499"/>
        <v>-84.257316853995817</v>
      </c>
      <c r="AO822" s="31">
        <f t="shared" si="500"/>
        <v>-89.999466293485341</v>
      </c>
      <c r="AP822" s="30">
        <f t="shared" si="481"/>
        <v>23.609121289162623</v>
      </c>
      <c r="AQ822" s="30">
        <f t="shared" si="482"/>
        <v>-26.68237036067254</v>
      </c>
      <c r="AR822" s="31">
        <f t="shared" si="501"/>
        <v>-46.506638378492653</v>
      </c>
      <c r="AS822" s="33">
        <f t="shared" si="502"/>
        <v>-180.01320188907812</v>
      </c>
      <c r="AT822" s="31">
        <f t="shared" si="503"/>
        <v>23.623301744521221</v>
      </c>
      <c r="AU822" s="31">
        <f t="shared" si="504"/>
        <v>86.221909848717914</v>
      </c>
      <c r="AV822" s="32">
        <f t="shared" si="505"/>
        <v>-1.7384742252189802</v>
      </c>
      <c r="AW822" s="31">
        <f t="shared" si="506"/>
        <v>-35.054251802040724</v>
      </c>
      <c r="AX822" s="34">
        <f t="shared" si="507"/>
        <v>21.884827519302242</v>
      </c>
      <c r="AY822" s="35">
        <f t="shared" si="508"/>
        <v>51.16765804667719</v>
      </c>
      <c r="AZ822" s="10">
        <f t="shared" si="509"/>
        <v>-24.621810859190411</v>
      </c>
      <c r="BA822" s="10">
        <f t="shared" si="510"/>
        <v>-128.84554384240093</v>
      </c>
      <c r="BB822" s="10">
        <f t="shared" si="511"/>
        <v>51.154456157599071</v>
      </c>
      <c r="BC822" s="48"/>
      <c r="BD822" s="46">
        <f t="shared" si="512"/>
        <v>-25</v>
      </c>
      <c r="BE822" s="46">
        <f t="shared" si="513"/>
        <v>-129</v>
      </c>
      <c r="BF822" s="46">
        <f t="shared" si="514"/>
        <v>51</v>
      </c>
    </row>
  </sheetData>
  <sheetProtection formatCells="0" formatColumns="0" formatRows="0" insertColumns="0" insertRows="0" insertHyperlinks="0" deleteColumns="0" deleteRows="0" sort="0" autoFilter="0" pivotTables="0"/>
  <mergeCells count="14">
    <mergeCell ref="AZ2:BB2"/>
    <mergeCell ref="BD2:BF2"/>
    <mergeCell ref="A57:B57"/>
    <mergeCell ref="AX2:AY2"/>
    <mergeCell ref="A16:B16"/>
    <mergeCell ref="A23:B23"/>
    <mergeCell ref="A34:B34"/>
    <mergeCell ref="A50:B50"/>
    <mergeCell ref="AV2:AW2"/>
    <mergeCell ref="A1:S1"/>
    <mergeCell ref="X2:AF2"/>
    <mergeCell ref="AG2:AO2"/>
    <mergeCell ref="AR2:AS2"/>
    <mergeCell ref="AT2:AU2"/>
  </mergeCells>
  <pageMargins left="0.7" right="0.7" top="0.75" bottom="0.75" header="0.3" footer="0.3"/>
  <pageSetup orientation="portrait" r:id="rId1"/>
  <drawing r:id="rId2"/>
  <legacyDrawing r:id="rId3"/>
  <oleObjects>
    <mc:AlternateContent xmlns:mc="http://schemas.openxmlformats.org/markup-compatibility/2006">
      <mc:Choice Requires="x14">
        <oleObject progId="Visio.Drawing.11" shapeId="2049" r:id="rId4">
          <objectPr defaultSize="0" autoPict="0" altText="" r:id="rId5">
            <anchor moveWithCells="1">
              <from>
                <xdr:col>3</xdr:col>
                <xdr:colOff>38100</xdr:colOff>
                <xdr:row>1</xdr:row>
                <xdr:rowOff>63500</xdr:rowOff>
              </from>
              <to>
                <xdr:col>18</xdr:col>
                <xdr:colOff>177800</xdr:colOff>
                <xdr:row>20</xdr:row>
                <xdr:rowOff>165100</xdr:rowOff>
              </to>
            </anchor>
          </objectPr>
        </oleObject>
      </mc:Choice>
      <mc:Fallback>
        <oleObject progId="Visio.Drawing.11"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3:R4"/>
  <sheetViews>
    <sheetView workbookViewId="0">
      <selection activeCell="S37" sqref="S37"/>
    </sheetView>
  </sheetViews>
  <sheetFormatPr baseColWidth="10" defaultColWidth="8.83203125" defaultRowHeight="15" x14ac:dyDescent="0.2"/>
  <sheetData>
    <row r="3" spans="4:18" x14ac:dyDescent="0.2">
      <c r="D3" s="86" t="s">
        <v>130</v>
      </c>
      <c r="E3" s="76"/>
      <c r="F3" s="76"/>
      <c r="G3" s="76"/>
      <c r="H3" s="76"/>
      <c r="I3" s="76"/>
      <c r="J3" s="76"/>
      <c r="K3" s="76"/>
      <c r="L3" s="76"/>
      <c r="M3" s="76"/>
      <c r="N3" s="76"/>
      <c r="O3" s="76"/>
      <c r="P3" s="76"/>
      <c r="Q3" s="76"/>
      <c r="R3" s="76"/>
    </row>
    <row r="4" spans="4:18" x14ac:dyDescent="0.2">
      <c r="D4" s="76"/>
      <c r="E4" s="76"/>
      <c r="F4" s="76"/>
      <c r="G4" s="76"/>
      <c r="H4" s="76"/>
      <c r="I4" s="76"/>
      <c r="J4" s="76"/>
      <c r="K4" s="76"/>
      <c r="L4" s="76"/>
      <c r="M4" s="76"/>
      <c r="N4" s="76"/>
      <c r="O4" s="76"/>
      <c r="P4" s="76"/>
      <c r="Q4" s="76"/>
      <c r="R4" s="76"/>
    </row>
  </sheetData>
  <mergeCells count="1">
    <mergeCell ref="D3:R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I21:I24"/>
  <sheetViews>
    <sheetView workbookViewId="0">
      <selection activeCell="I22" sqref="I22"/>
    </sheetView>
  </sheetViews>
  <sheetFormatPr baseColWidth="10" defaultColWidth="8.83203125" defaultRowHeight="15" x14ac:dyDescent="0.2"/>
  <sheetData>
    <row r="21" spans="9:9" x14ac:dyDescent="0.2">
      <c r="I21">
        <f>10^6^1.208</f>
        <v>17701089.583174217</v>
      </c>
    </row>
    <row r="22" spans="9:9" x14ac:dyDescent="0.2">
      <c r="I22">
        <f>(0.01927*2.6)^2.354</f>
        <v>8.69878941674689E-4</v>
      </c>
    </row>
    <row r="23" spans="9:9" x14ac:dyDescent="0.2">
      <c r="I23">
        <f>I21*I22*4.21</f>
        <v>64824.75935775289</v>
      </c>
    </row>
    <row r="24" spans="9:9" x14ac:dyDescent="0.2">
      <c r="I24"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5</vt:i4>
      </vt:variant>
      <vt:variant>
        <vt:lpstr>Intervalli denominati</vt:lpstr>
      </vt:variant>
      <vt:variant>
        <vt:i4>14</vt:i4>
      </vt:variant>
    </vt:vector>
  </HeadingPairs>
  <TitlesOfParts>
    <vt:vector size="19" baseType="lpstr">
      <vt:lpstr>Sheet1</vt:lpstr>
      <vt:lpstr>Sheet2</vt:lpstr>
      <vt:lpstr>Sheet3</vt:lpstr>
      <vt:lpstr>Sheet4</vt:lpstr>
      <vt:lpstr>Sheet5</vt:lpstr>
      <vt:lpstr>DC_gain_comp</vt:lpstr>
      <vt:lpstr>DC_gain_power</vt:lpstr>
      <vt:lpstr>fp</vt:lpstr>
      <vt:lpstr>fp_comp1</vt:lpstr>
      <vt:lpstr>fp_comp2</vt:lpstr>
      <vt:lpstr>fp_ff</vt:lpstr>
      <vt:lpstr>fz_comp</vt:lpstr>
      <vt:lpstr>fz_ff</vt:lpstr>
      <vt:lpstr>fzESR</vt:lpstr>
      <vt:lpstr>fzRHP</vt:lpstr>
      <vt:lpstr>GmPS</vt:lpstr>
      <vt:lpstr>Rsns</vt:lpstr>
      <vt:lpstr>Vout</vt:lpstr>
      <vt:lpstr>Vref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2022-01-13T11:37:42Z</dcterms:modified>
</cp:coreProperties>
</file>